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defaultThemeVersion="166925"/>
  <mc:AlternateContent xmlns:mc="http://schemas.openxmlformats.org/markup-compatibility/2006">
    <mc:Choice Requires="x15">
      <x15ac:absPath xmlns:x15ac="http://schemas.microsoft.com/office/spreadsheetml/2010/11/ac" url="https://vfworldwide-my.sharepoint.com/personal/rajavelb_vfsglobal_com/Documents/Rollout Team (Saudi)/Config Automation/"/>
    </mc:Choice>
  </mc:AlternateContent>
  <xr:revisionPtr revIDLastSave="0" documentId="8_{4217CD57-01D5-4460-9486-DA4D83DF7213}" xr6:coauthVersionLast="47" xr6:coauthVersionMax="47" xr10:uidLastSave="{00000000-0000-0000-0000-000000000000}"/>
  <bookViews>
    <workbookView xWindow="-120" yWindow="-120" windowWidth="20730" windowHeight="11040" firstSheet="3" activeTab="3" xr2:uid="{64175C6F-F089-46F2-B6D8-BEDF9C778682}"/>
  </bookViews>
  <sheets>
    <sheet name="Guidelines" sheetId="5" r:id="rId1"/>
    <sheet name="Tables to Automate" sheetId="1" r:id="rId2"/>
    <sheet name="Master" sheetId="2" r:id="rId3"/>
    <sheet name="Script Implementation Live" sheetId="38" r:id="rId4"/>
    <sheet name="Script Implementation" sheetId="8" r:id="rId5"/>
    <sheet name="New Lang Nationality UAT Impl" sheetId="31" state="hidden" r:id="rId6"/>
    <sheet name="New Lang Nationality UAT Output" sheetId="32" r:id="rId7"/>
    <sheet name="NewLangCommonScriptUATLive Impl" sheetId="33" state="hidden" r:id="rId8"/>
    <sheet name="NewLangCommon UATLive Output" sheetId="34" r:id="rId9"/>
    <sheet name="VSC TAX Link" sheetId="9" state="hidden" r:id="rId10"/>
    <sheet name="Scripts" sheetId="7" r:id="rId11"/>
    <sheet name="Document Checklist" sheetId="10" r:id="rId12"/>
    <sheet name="Document Implementation" sheetId="11" r:id="rId13"/>
    <sheet name="Visa Types Master" sheetId="13" r:id="rId14"/>
    <sheet name="Visa Country Doc Link Impl Live" sheetId="41" r:id="rId15"/>
    <sheet name="Visa Country Doc Link Impl UAT" sheetId="12" r:id="rId16"/>
    <sheet name="Visa Country DocLink Outpu Live" sheetId="42" r:id="rId17"/>
    <sheet name="Visa Country DocLink Output UAT" sheetId="14" r:id="rId18"/>
    <sheet name="Insurance Master" sheetId="18" r:id="rId19"/>
    <sheet name="CountryvisatypeLink UAT Master" sheetId="16" r:id="rId20"/>
    <sheet name="countryvisalink Impl Live" sheetId="39" state="hidden" r:id="rId21"/>
    <sheet name="countryvisalink Imp UAT" sheetId="17" state="hidden" r:id="rId22"/>
    <sheet name="countryvisalink UAT Output" sheetId="20" r:id="rId23"/>
    <sheet name="CountryvisatypeLink Live Master" sheetId="15" r:id="rId24"/>
    <sheet name="countryvisalink Live Output" sheetId="40" r:id="rId25"/>
    <sheet name="VSC Visa Insurance Impl UAT" sheetId="19" state="hidden" r:id="rId26"/>
    <sheet name="VSC Visa Insurance UAT Output" sheetId="21" r:id="rId27"/>
    <sheet name="VSC Visa Insurance Impl Live" sheetId="22" state="hidden" r:id="rId28"/>
    <sheet name="VSC Visa Insurance Live Output" sheetId="23" r:id="rId29"/>
    <sheet name="Courier City Master" sheetId="24" r:id="rId30"/>
    <sheet name="Courier City Implimentation" sheetId="25" state="hidden" r:id="rId31"/>
    <sheet name="Courier City Output" sheetId="26" r:id="rId32"/>
    <sheet name="CountrySMSImpl (Spoke)" sheetId="27" state="hidden" r:id="rId33"/>
    <sheet name="CountrySMS Output(Spoke)" sheetId="28" r:id="rId34"/>
    <sheet name="SMS for Local Language Master" sheetId="36" r:id="rId35"/>
    <sheet name="SMS for Local Language Output" sheetId="37" r:id="rId36"/>
    <sheet name="SMS for Local Language Impl" sheetId="35" r:id="rId37"/>
    <sheet name="Holiday Script Implementation" sheetId="29" r:id="rId38"/>
    <sheet name="Holiday Script Output" sheetId="30" r:id="rId39"/>
  </sheets>
  <definedNames>
    <definedName name="_xlnm._FilterDatabase" localSheetId="19" hidden="1">'CountryvisatypeLink UAT Master'!$A$1:$T$612</definedName>
    <definedName name="_xlnm._FilterDatabase" localSheetId="25" hidden="1">'VSC Visa Insurance Impl UAT'!$A$1:$T$612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12" l="1" a="1"/>
  <c r="G5" i="12"/>
  <c r="B5" i="42" a="1"/>
  <c r="B5" i="42"/>
  <c r="A22" i="42"/>
  <c r="A21" i="42"/>
  <c r="A20" i="42"/>
  <c r="A19" i="42"/>
  <c r="A18" i="42"/>
  <c r="A17" i="42"/>
  <c r="A16" i="42"/>
  <c r="A15" i="42"/>
  <c r="A14" i="42"/>
  <c r="A13" i="42"/>
  <c r="A12" i="42"/>
  <c r="A11" i="42"/>
  <c r="A10" i="42"/>
  <c r="A9" i="42"/>
  <c r="A8" i="42"/>
  <c r="A7" i="42"/>
  <c r="A6" i="42"/>
  <c r="A5" i="42"/>
  <c r="I6" i="41"/>
  <c r="I7" i="41"/>
  <c r="I8" i="41"/>
  <c r="I9" i="41"/>
  <c r="I10" i="41"/>
  <c r="I11" i="41"/>
  <c r="I12" i="41"/>
  <c r="I13" i="41"/>
  <c r="I14" i="41"/>
  <c r="I15" i="41"/>
  <c r="I16" i="41"/>
  <c r="I17" i="41"/>
  <c r="I18" i="41"/>
  <c r="I19" i="41"/>
  <c r="I20" i="41"/>
  <c r="I21" i="41"/>
  <c r="I22" i="41"/>
  <c r="I5" i="41"/>
  <c r="G5" i="41" a="1"/>
  <c r="G5" i="41"/>
  <c r="B106" i="41"/>
  <c r="C106" i="41" s="1"/>
  <c r="A106" i="41"/>
  <c r="B105" i="41"/>
  <c r="C105" i="41" s="1"/>
  <c r="A105" i="41"/>
  <c r="B104" i="41"/>
  <c r="C104" i="41" s="1"/>
  <c r="A104" i="41"/>
  <c r="B103" i="41"/>
  <c r="C103" i="41" s="1"/>
  <c r="A103" i="41"/>
  <c r="B102" i="41"/>
  <c r="C102" i="41" s="1"/>
  <c r="A102" i="41"/>
  <c r="B101" i="41"/>
  <c r="C101" i="41" s="1"/>
  <c r="A101" i="41"/>
  <c r="B100" i="41"/>
  <c r="C100" i="41" s="1"/>
  <c r="A100" i="41"/>
  <c r="B99" i="41"/>
  <c r="C99" i="41" s="1"/>
  <c r="A99" i="41"/>
  <c r="B98" i="41"/>
  <c r="C98" i="41" s="1"/>
  <c r="A98" i="41"/>
  <c r="B97" i="41"/>
  <c r="C97" i="41" s="1"/>
  <c r="A97" i="41"/>
  <c r="B96" i="41"/>
  <c r="C96" i="41" s="1"/>
  <c r="A96" i="41"/>
  <c r="B95" i="41"/>
  <c r="C95" i="41" s="1"/>
  <c r="A95" i="41"/>
  <c r="B94" i="41"/>
  <c r="C94" i="41" s="1"/>
  <c r="A94" i="41"/>
  <c r="B93" i="41"/>
  <c r="C93" i="41" s="1"/>
  <c r="A93" i="41"/>
  <c r="B92" i="41"/>
  <c r="C92" i="41" s="1"/>
  <c r="A92" i="41"/>
  <c r="B91" i="41"/>
  <c r="C91" i="41" s="1"/>
  <c r="A91" i="41"/>
  <c r="B90" i="41"/>
  <c r="C90" i="41" s="1"/>
  <c r="A90" i="41"/>
  <c r="B89" i="41"/>
  <c r="C89" i="41" s="1"/>
  <c r="A89" i="41"/>
  <c r="B88" i="41"/>
  <c r="C88" i="41" s="1"/>
  <c r="A88" i="41"/>
  <c r="B87" i="41"/>
  <c r="C87" i="41" s="1"/>
  <c r="A87" i="41"/>
  <c r="B86" i="41"/>
  <c r="C86" i="41" s="1"/>
  <c r="A86" i="41"/>
  <c r="B85" i="41"/>
  <c r="C85" i="41" s="1"/>
  <c r="A85" i="41"/>
  <c r="B84" i="41"/>
  <c r="C84" i="41" s="1"/>
  <c r="A84" i="41"/>
  <c r="B83" i="41"/>
  <c r="C83" i="41" s="1"/>
  <c r="A83" i="41"/>
  <c r="B82" i="41"/>
  <c r="C82" i="41" s="1"/>
  <c r="A82" i="41"/>
  <c r="B81" i="41"/>
  <c r="C81" i="41" s="1"/>
  <c r="A81" i="41"/>
  <c r="B80" i="41"/>
  <c r="C80" i="41" s="1"/>
  <c r="A80" i="41"/>
  <c r="B79" i="41"/>
  <c r="C79" i="41" s="1"/>
  <c r="A79" i="41"/>
  <c r="B78" i="41"/>
  <c r="C78" i="41" s="1"/>
  <c r="A78" i="41"/>
  <c r="B77" i="41"/>
  <c r="C77" i="41" s="1"/>
  <c r="A77" i="41"/>
  <c r="B76" i="41"/>
  <c r="C76" i="41" s="1"/>
  <c r="A76" i="41"/>
  <c r="B75" i="41"/>
  <c r="C75" i="41" s="1"/>
  <c r="A75" i="41"/>
  <c r="B74" i="41"/>
  <c r="C74" i="41" s="1"/>
  <c r="A74" i="41"/>
  <c r="B73" i="41"/>
  <c r="C73" i="41" s="1"/>
  <c r="A73" i="41"/>
  <c r="B72" i="41"/>
  <c r="C72" i="41" s="1"/>
  <c r="A72" i="41"/>
  <c r="B71" i="41"/>
  <c r="C71" i="41" s="1"/>
  <c r="A71" i="41"/>
  <c r="B70" i="41"/>
  <c r="C70" i="41" s="1"/>
  <c r="A70" i="41"/>
  <c r="B69" i="41"/>
  <c r="C69" i="41" s="1"/>
  <c r="A69" i="41"/>
  <c r="B68" i="41"/>
  <c r="A68" i="41"/>
  <c r="B67" i="41"/>
  <c r="A67" i="41"/>
  <c r="B66" i="41"/>
  <c r="C66" i="41" s="1"/>
  <c r="A66" i="41"/>
  <c r="B65" i="41"/>
  <c r="C65" i="41" s="1"/>
  <c r="A65" i="41"/>
  <c r="B64" i="41"/>
  <c r="C64" i="41" s="1"/>
  <c r="A64" i="41"/>
  <c r="B63" i="41"/>
  <c r="A63" i="41"/>
  <c r="B62" i="41"/>
  <c r="C62" i="41" s="1"/>
  <c r="A62" i="41"/>
  <c r="B61" i="41"/>
  <c r="C61" i="41" s="1"/>
  <c r="A61" i="41"/>
  <c r="B60" i="41"/>
  <c r="C60" i="41" s="1"/>
  <c r="A60" i="41"/>
  <c r="B59" i="41"/>
  <c r="C59" i="41" s="1"/>
  <c r="A59" i="41"/>
  <c r="B58" i="41"/>
  <c r="C58" i="41" s="1"/>
  <c r="A58" i="41"/>
  <c r="B57" i="41"/>
  <c r="A57" i="41"/>
  <c r="B56" i="41"/>
  <c r="C56" i="41" s="1"/>
  <c r="A56" i="41"/>
  <c r="B55" i="41"/>
  <c r="A55" i="41"/>
  <c r="B54" i="41"/>
  <c r="A54" i="41"/>
  <c r="B53" i="41"/>
  <c r="C53" i="41" s="1"/>
  <c r="A53" i="41"/>
  <c r="B52" i="41"/>
  <c r="C52" i="41" s="1"/>
  <c r="A52" i="41"/>
  <c r="B51" i="41"/>
  <c r="C51" i="41" s="1"/>
  <c r="A51" i="41"/>
  <c r="B50" i="41"/>
  <c r="A50" i="41"/>
  <c r="B49" i="41"/>
  <c r="C49" i="41" s="1"/>
  <c r="A49" i="41"/>
  <c r="B48" i="41"/>
  <c r="C48" i="41" s="1"/>
  <c r="A48" i="41"/>
  <c r="B47" i="41"/>
  <c r="C47" i="41" s="1"/>
  <c r="A47" i="41"/>
  <c r="B46" i="41"/>
  <c r="C46" i="41" s="1"/>
  <c r="A46" i="41"/>
  <c r="B45" i="41"/>
  <c r="C45" i="41" s="1"/>
  <c r="A45" i="41"/>
  <c r="B44" i="41"/>
  <c r="C44" i="41" s="1"/>
  <c r="A44" i="41"/>
  <c r="L43" i="41"/>
  <c r="B43" i="41"/>
  <c r="C43" i="41" s="1"/>
  <c r="A43" i="41"/>
  <c r="L42" i="41"/>
  <c r="B42" i="41"/>
  <c r="C42" i="41" s="1"/>
  <c r="A42" i="41"/>
  <c r="L41" i="41"/>
  <c r="B41" i="41"/>
  <c r="C41" i="41" s="1"/>
  <c r="A41" i="41"/>
  <c r="L40" i="41"/>
  <c r="B40" i="41"/>
  <c r="A40" i="41"/>
  <c r="L39" i="41"/>
  <c r="B39" i="41"/>
  <c r="A39" i="41"/>
  <c r="L38" i="41"/>
  <c r="B38" i="41"/>
  <c r="C38" i="41" s="1"/>
  <c r="A38" i="41"/>
  <c r="L37" i="41"/>
  <c r="B37" i="41"/>
  <c r="C37" i="41" s="1"/>
  <c r="A37" i="41"/>
  <c r="L36" i="41"/>
  <c r="B36" i="41"/>
  <c r="A36" i="41"/>
  <c r="L35" i="41"/>
  <c r="B35" i="41"/>
  <c r="C35" i="41" s="1"/>
  <c r="A35" i="41"/>
  <c r="L34" i="41"/>
  <c r="B34" i="41"/>
  <c r="A34" i="41"/>
  <c r="L33" i="41"/>
  <c r="B33" i="41"/>
  <c r="A33" i="41"/>
  <c r="L32" i="41"/>
  <c r="B32" i="41"/>
  <c r="C32" i="41" s="1"/>
  <c r="A32" i="41"/>
  <c r="L31" i="41"/>
  <c r="B31" i="41"/>
  <c r="A31" i="41"/>
  <c r="L30" i="41"/>
  <c r="B30" i="41"/>
  <c r="C30" i="41" s="1"/>
  <c r="A30" i="41"/>
  <c r="L29" i="41"/>
  <c r="B29" i="41"/>
  <c r="C29" i="41" s="1"/>
  <c r="A29" i="41"/>
  <c r="L28" i="41"/>
  <c r="B28" i="41"/>
  <c r="C28" i="41" s="1"/>
  <c r="A28" i="41"/>
  <c r="L27" i="41"/>
  <c r="B27" i="41"/>
  <c r="C27" i="41" s="1"/>
  <c r="A27" i="41"/>
  <c r="L26" i="41"/>
  <c r="B26" i="41"/>
  <c r="C26" i="41" s="1"/>
  <c r="A26" i="41"/>
  <c r="L25" i="41"/>
  <c r="B25" i="41"/>
  <c r="C25" i="41" s="1"/>
  <c r="A25" i="41"/>
  <c r="L24" i="41"/>
  <c r="B24" i="41"/>
  <c r="C24" i="41" s="1"/>
  <c r="A24" i="41"/>
  <c r="L23" i="41"/>
  <c r="B23" i="41"/>
  <c r="A23" i="41"/>
  <c r="E22" i="41"/>
  <c r="B22" i="41"/>
  <c r="C22" i="41" s="1"/>
  <c r="A22" i="41"/>
  <c r="E21" i="41"/>
  <c r="B21" i="41"/>
  <c r="C21" i="41" s="1"/>
  <c r="A21" i="41"/>
  <c r="E20" i="41"/>
  <c r="B20" i="41"/>
  <c r="A20" i="41"/>
  <c r="E19" i="41"/>
  <c r="B19" i="41"/>
  <c r="C19" i="41" s="1"/>
  <c r="A19" i="41"/>
  <c r="E18" i="41"/>
  <c r="B18" i="41"/>
  <c r="A18" i="41"/>
  <c r="E17" i="41"/>
  <c r="B17" i="41"/>
  <c r="C17" i="41" s="1"/>
  <c r="A17" i="41"/>
  <c r="E16" i="41"/>
  <c r="B16" i="41"/>
  <c r="C16" i="41" s="1"/>
  <c r="A16" i="41"/>
  <c r="E15" i="41"/>
  <c r="B15" i="41"/>
  <c r="C15" i="41" s="1"/>
  <c r="A15" i="41"/>
  <c r="E14" i="41"/>
  <c r="B14" i="41"/>
  <c r="C14" i="41" s="1"/>
  <c r="A14" i="41"/>
  <c r="E13" i="41"/>
  <c r="B13" i="41"/>
  <c r="C13" i="41" s="1"/>
  <c r="A13" i="41"/>
  <c r="E12" i="41"/>
  <c r="B12" i="41"/>
  <c r="C12" i="41" s="1"/>
  <c r="A12" i="41"/>
  <c r="E11" i="41"/>
  <c r="B11" i="41"/>
  <c r="A11" i="41"/>
  <c r="E10" i="41"/>
  <c r="B10" i="41"/>
  <c r="C10" i="41" s="1"/>
  <c r="A10" i="41"/>
  <c r="E9" i="41"/>
  <c r="B9" i="41"/>
  <c r="C9" i="41" s="1"/>
  <c r="A9" i="41"/>
  <c r="E8" i="41"/>
  <c r="B8" i="41"/>
  <c r="C8" i="41" s="1"/>
  <c r="A8" i="41"/>
  <c r="E7" i="41"/>
  <c r="B7" i="41"/>
  <c r="C7" i="41" s="1"/>
  <c r="A7" i="41"/>
  <c r="E6" i="41"/>
  <c r="B6" i="41"/>
  <c r="C6" i="41" s="1"/>
  <c r="A6" i="41"/>
  <c r="E5" i="41"/>
  <c r="D5" i="41"/>
  <c r="B5" i="41"/>
  <c r="A5" i="41"/>
  <c r="A6" i="40"/>
  <c r="A7" i="40"/>
  <c r="A8" i="40"/>
  <c r="A9" i="40"/>
  <c r="A10" i="40"/>
  <c r="A11" i="40"/>
  <c r="A12" i="40"/>
  <c r="A13" i="40"/>
  <c r="A14" i="40"/>
  <c r="A15" i="40"/>
  <c r="A16" i="40"/>
  <c r="A17" i="40"/>
  <c r="A18" i="40"/>
  <c r="A19" i="40"/>
  <c r="A20" i="40"/>
  <c r="A21" i="40"/>
  <c r="A22" i="40"/>
  <c r="A23" i="40"/>
  <c r="A24" i="40"/>
  <c r="A25" i="40"/>
  <c r="A26" i="40"/>
  <c r="A27" i="40"/>
  <c r="A28" i="40"/>
  <c r="A29" i="40"/>
  <c r="A30" i="40"/>
  <c r="A31" i="40"/>
  <c r="A32" i="40"/>
  <c r="A33" i="40"/>
  <c r="A34" i="40"/>
  <c r="A35" i="40"/>
  <c r="A36" i="40"/>
  <c r="A37" i="40"/>
  <c r="A38" i="40"/>
  <c r="A39" i="40"/>
  <c r="A40" i="40"/>
  <c r="A41" i="40"/>
  <c r="A42" i="40"/>
  <c r="A43" i="40"/>
  <c r="A44" i="40"/>
  <c r="A45" i="40"/>
  <c r="A46" i="40"/>
  <c r="A47" i="40"/>
  <c r="A48" i="40"/>
  <c r="A49" i="40"/>
  <c r="A50" i="40"/>
  <c r="A51" i="40"/>
  <c r="A52" i="40"/>
  <c r="A53" i="40"/>
  <c r="A54" i="40"/>
  <c r="A55" i="40"/>
  <c r="A56" i="40"/>
  <c r="A57" i="40"/>
  <c r="A58" i="40"/>
  <c r="A59" i="40"/>
  <c r="A60" i="40"/>
  <c r="A61" i="40"/>
  <c r="A62" i="40"/>
  <c r="A63" i="40"/>
  <c r="A64" i="40"/>
  <c r="A65" i="40"/>
  <c r="A66" i="40"/>
  <c r="A67" i="40"/>
  <c r="A68" i="40"/>
  <c r="A69" i="40"/>
  <c r="A70" i="40"/>
  <c r="A71" i="40"/>
  <c r="A72" i="40"/>
  <c r="A73" i="40"/>
  <c r="A74" i="40"/>
  <c r="A75" i="40"/>
  <c r="A76" i="40"/>
  <c r="A77" i="40"/>
  <c r="A78" i="40"/>
  <c r="A79" i="40"/>
  <c r="A80" i="40"/>
  <c r="A81" i="40"/>
  <c r="A82" i="40"/>
  <c r="A83" i="40"/>
  <c r="A84" i="40"/>
  <c r="A85" i="40"/>
  <c r="A86" i="40"/>
  <c r="A87" i="40"/>
  <c r="A88" i="40"/>
  <c r="A89" i="40"/>
  <c r="A90" i="40"/>
  <c r="A91" i="40"/>
  <c r="A92" i="40"/>
  <c r="A93" i="40"/>
  <c r="A94" i="40"/>
  <c r="A95" i="40"/>
  <c r="A96" i="40"/>
  <c r="A97" i="40"/>
  <c r="A98" i="40"/>
  <c r="A99" i="40"/>
  <c r="A100" i="40"/>
  <c r="A101" i="40"/>
  <c r="A102" i="40"/>
  <c r="A103" i="40"/>
  <c r="A104" i="40"/>
  <c r="A105" i="40"/>
  <c r="A106" i="40"/>
  <c r="A107" i="40"/>
  <c r="A108" i="40"/>
  <c r="A109" i="40"/>
  <c r="A110" i="40"/>
  <c r="A111" i="40"/>
  <c r="A112" i="40"/>
  <c r="A113" i="40"/>
  <c r="A114" i="40"/>
  <c r="A115" i="40"/>
  <c r="A116" i="40"/>
  <c r="A117" i="40"/>
  <c r="A118" i="40"/>
  <c r="A119" i="40"/>
  <c r="A120" i="40"/>
  <c r="A121" i="40"/>
  <c r="A122" i="40"/>
  <c r="A123" i="40"/>
  <c r="A124" i="40"/>
  <c r="A125" i="40"/>
  <c r="A126" i="40"/>
  <c r="A127" i="40"/>
  <c r="A128" i="40"/>
  <c r="A129" i="40"/>
  <c r="A130" i="40"/>
  <c r="A131" i="40"/>
  <c r="A132" i="40"/>
  <c r="A133" i="40"/>
  <c r="A134" i="40"/>
  <c r="A135" i="40"/>
  <c r="A136" i="40"/>
  <c r="A137" i="40"/>
  <c r="A138" i="40"/>
  <c r="A139" i="40"/>
  <c r="A140" i="40"/>
  <c r="A141" i="40"/>
  <c r="A142" i="40"/>
  <c r="A143" i="40"/>
  <c r="A144" i="40"/>
  <c r="A145" i="40"/>
  <c r="A146" i="40"/>
  <c r="A147" i="40"/>
  <c r="A148" i="40"/>
  <c r="A149" i="40"/>
  <c r="A150" i="40"/>
  <c r="A151" i="40"/>
  <c r="A152" i="40"/>
  <c r="A153" i="40"/>
  <c r="A154" i="40"/>
  <c r="A155" i="40"/>
  <c r="A156" i="40"/>
  <c r="A157" i="40"/>
  <c r="A158" i="40"/>
  <c r="A159" i="40"/>
  <c r="A160" i="40"/>
  <c r="A161" i="40"/>
  <c r="A162" i="40"/>
  <c r="A163" i="40"/>
  <c r="A164" i="40"/>
  <c r="A165" i="40"/>
  <c r="A166" i="40"/>
  <c r="A167" i="40"/>
  <c r="A168" i="40"/>
  <c r="A169" i="40"/>
  <c r="A170" i="40"/>
  <c r="A171" i="40"/>
  <c r="A172" i="40"/>
  <c r="A173" i="40"/>
  <c r="A174" i="40"/>
  <c r="A175" i="40"/>
  <c r="A176" i="40"/>
  <c r="A177" i="40"/>
  <c r="A178" i="40"/>
  <c r="A179" i="40"/>
  <c r="A180" i="40"/>
  <c r="A181" i="40"/>
  <c r="A182" i="40"/>
  <c r="A183" i="40"/>
  <c r="A184" i="40"/>
  <c r="A185" i="40"/>
  <c r="A186" i="40"/>
  <c r="A187" i="40"/>
  <c r="A188" i="40"/>
  <c r="A189" i="40"/>
  <c r="A190" i="40"/>
  <c r="A191" i="40"/>
  <c r="A192" i="40"/>
  <c r="A193" i="40"/>
  <c r="A194" i="40"/>
  <c r="A195" i="40"/>
  <c r="A196" i="40"/>
  <c r="A197" i="40"/>
  <c r="A198" i="40"/>
  <c r="A199" i="40"/>
  <c r="A200" i="40"/>
  <c r="A201" i="40"/>
  <c r="A202" i="40"/>
  <c r="A203" i="40"/>
  <c r="A204" i="40"/>
  <c r="A205" i="40"/>
  <c r="A206" i="40"/>
  <c r="A207" i="40"/>
  <c r="A208" i="40"/>
  <c r="A209" i="40"/>
  <c r="A210" i="40"/>
  <c r="A211" i="40"/>
  <c r="A212" i="40"/>
  <c r="A213" i="40"/>
  <c r="A214" i="40"/>
  <c r="A215" i="40"/>
  <c r="A216" i="40"/>
  <c r="A217" i="40"/>
  <c r="A218" i="40"/>
  <c r="A219" i="40"/>
  <c r="A220" i="40"/>
  <c r="A221" i="40"/>
  <c r="A222" i="40"/>
  <c r="A223" i="40"/>
  <c r="A224" i="40"/>
  <c r="A225" i="40"/>
  <c r="A226" i="40"/>
  <c r="A227" i="40"/>
  <c r="A228" i="40"/>
  <c r="A229" i="40"/>
  <c r="A230" i="40"/>
  <c r="A231" i="40"/>
  <c r="A232" i="40"/>
  <c r="A233" i="40"/>
  <c r="A234" i="40"/>
  <c r="A235" i="40"/>
  <c r="A236" i="40"/>
  <c r="A237" i="40"/>
  <c r="A238" i="40"/>
  <c r="A239" i="40"/>
  <c r="A240" i="40"/>
  <c r="A241" i="40"/>
  <c r="A242" i="40"/>
  <c r="A243" i="40"/>
  <c r="A244" i="40"/>
  <c r="A245" i="40"/>
  <c r="A246" i="40"/>
  <c r="A247" i="40"/>
  <c r="A248" i="40"/>
  <c r="A249" i="40"/>
  <c r="A250" i="40"/>
  <c r="A251" i="40"/>
  <c r="A252" i="40"/>
  <c r="A253" i="40"/>
  <c r="A254" i="40"/>
  <c r="A255" i="40"/>
  <c r="A256" i="40"/>
  <c r="A257" i="40"/>
  <c r="A258" i="40"/>
  <c r="A259" i="40"/>
  <c r="A260" i="40"/>
  <c r="A261" i="40"/>
  <c r="A262" i="40"/>
  <c r="A263" i="40"/>
  <c r="A264" i="40"/>
  <c r="A265" i="40"/>
  <c r="A266" i="40"/>
  <c r="A267" i="40"/>
  <c r="A268" i="40"/>
  <c r="A269" i="40"/>
  <c r="A270" i="40"/>
  <c r="A271" i="40"/>
  <c r="A272" i="40"/>
  <c r="A273" i="40"/>
  <c r="A274" i="40"/>
  <c r="A275" i="40"/>
  <c r="A276" i="40"/>
  <c r="A277" i="40"/>
  <c r="A278" i="40"/>
  <c r="A279" i="40"/>
  <c r="A280" i="40"/>
  <c r="A281" i="40"/>
  <c r="A282" i="40"/>
  <c r="A283" i="40"/>
  <c r="A284" i="40"/>
  <c r="A285" i="40"/>
  <c r="A286" i="40"/>
  <c r="A287" i="40"/>
  <c r="A288" i="40"/>
  <c r="A289" i="40"/>
  <c r="A290" i="40"/>
  <c r="A291" i="40"/>
  <c r="A292" i="40"/>
  <c r="A293" i="40"/>
  <c r="A294" i="40"/>
  <c r="A295" i="40"/>
  <c r="A296" i="40"/>
  <c r="A297" i="40"/>
  <c r="A298" i="40"/>
  <c r="A299" i="40"/>
  <c r="A300" i="40"/>
  <c r="A301" i="40"/>
  <c r="A302" i="40"/>
  <c r="A303" i="40"/>
  <c r="A304" i="40"/>
  <c r="A305" i="40"/>
  <c r="A306" i="40"/>
  <c r="A307" i="40"/>
  <c r="A308" i="40"/>
  <c r="A309" i="40"/>
  <c r="A310" i="40"/>
  <c r="A311" i="40"/>
  <c r="A312" i="40"/>
  <c r="A313" i="40"/>
  <c r="A314" i="40"/>
  <c r="A315" i="40"/>
  <c r="A316" i="40"/>
  <c r="A317" i="40"/>
  <c r="A318" i="40"/>
  <c r="A319" i="40"/>
  <c r="A320" i="40"/>
  <c r="A321" i="40"/>
  <c r="A322" i="40"/>
  <c r="A323" i="40"/>
  <c r="A324" i="40"/>
  <c r="A325" i="40"/>
  <c r="A326" i="40"/>
  <c r="A327" i="40"/>
  <c r="A328" i="40"/>
  <c r="A329" i="40"/>
  <c r="A330" i="40"/>
  <c r="A331" i="40"/>
  <c r="A332" i="40"/>
  <c r="A333" i="40"/>
  <c r="A334" i="40"/>
  <c r="A335" i="40"/>
  <c r="A336" i="40"/>
  <c r="A337" i="40"/>
  <c r="A338" i="40"/>
  <c r="A339" i="40"/>
  <c r="A340" i="40"/>
  <c r="A341" i="40"/>
  <c r="A342" i="40"/>
  <c r="A343" i="40"/>
  <c r="A344" i="40"/>
  <c r="A345" i="40"/>
  <c r="A346" i="40"/>
  <c r="A347" i="40"/>
  <c r="A348" i="40"/>
  <c r="A349" i="40"/>
  <c r="A350" i="40"/>
  <c r="A351" i="40"/>
  <c r="A352" i="40"/>
  <c r="A353" i="40"/>
  <c r="A354" i="40"/>
  <c r="A355" i="40"/>
  <c r="A356" i="40"/>
  <c r="A357" i="40"/>
  <c r="A358" i="40"/>
  <c r="A359" i="40"/>
  <c r="A360" i="40"/>
  <c r="A361" i="40"/>
  <c r="A362" i="40"/>
  <c r="A363" i="40"/>
  <c r="A364" i="40"/>
  <c r="A365" i="40"/>
  <c r="A366" i="40"/>
  <c r="A367" i="40"/>
  <c r="A368" i="40"/>
  <c r="A369" i="40"/>
  <c r="A370" i="40"/>
  <c r="A371" i="40"/>
  <c r="A372" i="40"/>
  <c r="A373" i="40"/>
  <c r="A374" i="40"/>
  <c r="A375" i="40"/>
  <c r="A376" i="40"/>
  <c r="A377" i="40"/>
  <c r="A378" i="40"/>
  <c r="A379" i="40"/>
  <c r="A380" i="40"/>
  <c r="A381" i="40"/>
  <c r="A382" i="40"/>
  <c r="A383" i="40"/>
  <c r="A384" i="40"/>
  <c r="A385" i="40"/>
  <c r="A386" i="40"/>
  <c r="A387" i="40"/>
  <c r="A388" i="40"/>
  <c r="A389" i="40"/>
  <c r="A390" i="40"/>
  <c r="A391" i="40"/>
  <c r="A392" i="40"/>
  <c r="A393" i="40"/>
  <c r="A394" i="40"/>
  <c r="A395" i="40"/>
  <c r="A396" i="40"/>
  <c r="A397" i="40"/>
  <c r="A398" i="40"/>
  <c r="A399" i="40"/>
  <c r="A400" i="40"/>
  <c r="A401" i="40"/>
  <c r="A402" i="40"/>
  <c r="A403" i="40"/>
  <c r="A404" i="40"/>
  <c r="A405" i="40"/>
  <c r="A406" i="40"/>
  <c r="A407" i="40"/>
  <c r="A408" i="40"/>
  <c r="A409" i="40"/>
  <c r="A410" i="40"/>
  <c r="A411" i="40"/>
  <c r="A412" i="40"/>
  <c r="A413" i="40"/>
  <c r="A414" i="40"/>
  <c r="A415" i="40"/>
  <c r="A416" i="40"/>
  <c r="A417" i="40"/>
  <c r="A418" i="40"/>
  <c r="A419" i="40"/>
  <c r="A420" i="40"/>
  <c r="A421" i="40"/>
  <c r="A422" i="40"/>
  <c r="A423" i="40"/>
  <c r="A424" i="40"/>
  <c r="A425" i="40"/>
  <c r="A426" i="40"/>
  <c r="A427" i="40"/>
  <c r="A428" i="40"/>
  <c r="A429" i="40"/>
  <c r="A430" i="40"/>
  <c r="A431" i="40"/>
  <c r="A432" i="40"/>
  <c r="A433" i="40"/>
  <c r="A434" i="40"/>
  <c r="A435" i="40"/>
  <c r="A436" i="40"/>
  <c r="A437" i="40"/>
  <c r="A438" i="40"/>
  <c r="A439" i="40"/>
  <c r="A440" i="40"/>
  <c r="A441" i="40"/>
  <c r="A442" i="40"/>
  <c r="A443" i="40"/>
  <c r="A444" i="40"/>
  <c r="A445" i="40"/>
  <c r="A446" i="40"/>
  <c r="A447" i="40"/>
  <c r="A448" i="40"/>
  <c r="A449" i="40"/>
  <c r="A450" i="40"/>
  <c r="A451" i="40"/>
  <c r="A452" i="40"/>
  <c r="A453" i="40"/>
  <c r="A454" i="40"/>
  <c r="A455" i="40"/>
  <c r="A456" i="40"/>
  <c r="A457" i="40"/>
  <c r="A458" i="40"/>
  <c r="A459" i="40"/>
  <c r="A460" i="40"/>
  <c r="A461" i="40"/>
  <c r="A462" i="40"/>
  <c r="A463" i="40"/>
  <c r="A464" i="40"/>
  <c r="A465" i="40"/>
  <c r="A466" i="40"/>
  <c r="A467" i="40"/>
  <c r="A468" i="40"/>
  <c r="A469" i="40"/>
  <c r="A470" i="40"/>
  <c r="A471" i="40"/>
  <c r="A472" i="40"/>
  <c r="A473" i="40"/>
  <c r="A474" i="40"/>
  <c r="A475" i="40"/>
  <c r="A476" i="40"/>
  <c r="A477" i="40"/>
  <c r="A478" i="40"/>
  <c r="A479" i="40"/>
  <c r="A480" i="40"/>
  <c r="A481" i="40"/>
  <c r="A482" i="40"/>
  <c r="A483" i="40"/>
  <c r="A484" i="40"/>
  <c r="A485" i="40"/>
  <c r="A486" i="40"/>
  <c r="A487" i="40"/>
  <c r="A488" i="40"/>
  <c r="A489" i="40"/>
  <c r="A490" i="40"/>
  <c r="A491" i="40"/>
  <c r="A492" i="40"/>
  <c r="A493" i="40"/>
  <c r="A494" i="40"/>
  <c r="A495" i="40"/>
  <c r="A496" i="40"/>
  <c r="A497" i="40"/>
  <c r="A498" i="40"/>
  <c r="A499" i="40"/>
  <c r="A500" i="40"/>
  <c r="A501" i="40"/>
  <c r="A502" i="40"/>
  <c r="A503" i="40"/>
  <c r="A504" i="40"/>
  <c r="A505" i="40"/>
  <c r="A506" i="40"/>
  <c r="A507" i="40"/>
  <c r="A508" i="40"/>
  <c r="A509" i="40"/>
  <c r="A510" i="40"/>
  <c r="A511" i="40"/>
  <c r="A512" i="40"/>
  <c r="A513" i="40"/>
  <c r="A514" i="40"/>
  <c r="A515" i="40"/>
  <c r="A516" i="40"/>
  <c r="A517" i="40"/>
  <c r="A518" i="40"/>
  <c r="A519" i="40"/>
  <c r="A520" i="40"/>
  <c r="A521" i="40"/>
  <c r="A522" i="40"/>
  <c r="A523" i="40"/>
  <c r="A524" i="40"/>
  <c r="A525" i="40"/>
  <c r="A526" i="40"/>
  <c r="A527" i="40"/>
  <c r="A528" i="40"/>
  <c r="A529" i="40"/>
  <c r="A530" i="40"/>
  <c r="A531" i="40"/>
  <c r="A532" i="40"/>
  <c r="A533" i="40"/>
  <c r="A534" i="40"/>
  <c r="A535" i="40"/>
  <c r="A536" i="40"/>
  <c r="A537" i="40"/>
  <c r="A538" i="40"/>
  <c r="A539" i="40"/>
  <c r="A540" i="40"/>
  <c r="A541" i="40"/>
  <c r="A542" i="40"/>
  <c r="A543" i="40"/>
  <c r="A544" i="40"/>
  <c r="A545" i="40"/>
  <c r="A546" i="40"/>
  <c r="A547" i="40"/>
  <c r="A548" i="40"/>
  <c r="A549" i="40"/>
  <c r="A550" i="40"/>
  <c r="A551" i="40"/>
  <c r="A552" i="40"/>
  <c r="A553" i="40"/>
  <c r="A554" i="40"/>
  <c r="A555" i="40"/>
  <c r="A556" i="40"/>
  <c r="A557" i="40"/>
  <c r="A558" i="40"/>
  <c r="A559" i="40"/>
  <c r="A560" i="40"/>
  <c r="A561" i="40"/>
  <c r="A562" i="40"/>
  <c r="A563" i="40"/>
  <c r="A564" i="40"/>
  <c r="A565" i="40"/>
  <c r="A566" i="40"/>
  <c r="A567" i="40"/>
  <c r="A568" i="40"/>
  <c r="A569" i="40"/>
  <c r="A570" i="40"/>
  <c r="A571" i="40"/>
  <c r="A572" i="40"/>
  <c r="A573" i="40"/>
  <c r="A574" i="40"/>
  <c r="A575" i="40"/>
  <c r="A576" i="40"/>
  <c r="A577" i="40"/>
  <c r="A578" i="40"/>
  <c r="A579" i="40"/>
  <c r="A580" i="40"/>
  <c r="A581" i="40"/>
  <c r="A582" i="40"/>
  <c r="A583" i="40"/>
  <c r="A584" i="40"/>
  <c r="A585" i="40"/>
  <c r="A586" i="40"/>
  <c r="A587" i="40"/>
  <c r="A588" i="40"/>
  <c r="A589" i="40"/>
  <c r="A590" i="40"/>
  <c r="A591" i="40"/>
  <c r="A592" i="40"/>
  <c r="A593" i="40"/>
  <c r="A594" i="40"/>
  <c r="A595" i="40"/>
  <c r="A596" i="40"/>
  <c r="A597" i="40"/>
  <c r="A598" i="40"/>
  <c r="A599" i="40"/>
  <c r="A600" i="40"/>
  <c r="A601" i="40"/>
  <c r="A602" i="40"/>
  <c r="A603" i="40"/>
  <c r="A604" i="40"/>
  <c r="A605" i="40"/>
  <c r="A606" i="40"/>
  <c r="A607" i="40"/>
  <c r="A608" i="40"/>
  <c r="A609" i="40"/>
  <c r="A610" i="40"/>
  <c r="A611" i="40"/>
  <c r="A612" i="40"/>
  <c r="A613" i="40"/>
  <c r="A614" i="40"/>
  <c r="A615" i="40"/>
  <c r="A616" i="40"/>
  <c r="A617" i="40"/>
  <c r="A618" i="40"/>
  <c r="A619" i="40"/>
  <c r="A620" i="40"/>
  <c r="A621" i="40"/>
  <c r="A622" i="40"/>
  <c r="A623" i="40"/>
  <c r="A624" i="40"/>
  <c r="A625" i="40"/>
  <c r="A626" i="40"/>
  <c r="A627" i="40"/>
  <c r="A628" i="40"/>
  <c r="A629" i="40"/>
  <c r="A630" i="40"/>
  <c r="A5" i="40"/>
  <c r="B5" i="40" a="1"/>
  <c r="B5" i="40" s="1"/>
  <c r="J6" i="39"/>
  <c r="J7" i="39"/>
  <c r="J8" i="39"/>
  <c r="J9" i="39"/>
  <c r="J10" i="39"/>
  <c r="J11" i="39"/>
  <c r="J12" i="39"/>
  <c r="J13" i="39"/>
  <c r="J14" i="39"/>
  <c r="J15" i="39"/>
  <c r="J16" i="39"/>
  <c r="J17" i="39"/>
  <c r="J18" i="39"/>
  <c r="J19" i="39"/>
  <c r="J20" i="39"/>
  <c r="J21" i="39"/>
  <c r="J22" i="39"/>
  <c r="J23" i="39"/>
  <c r="J24" i="39"/>
  <c r="J25" i="39"/>
  <c r="J26" i="39"/>
  <c r="J27" i="39"/>
  <c r="J28" i="39"/>
  <c r="J29" i="39"/>
  <c r="J30" i="39"/>
  <c r="J31" i="39"/>
  <c r="J32" i="39"/>
  <c r="J33" i="39"/>
  <c r="J34" i="39"/>
  <c r="J35" i="39"/>
  <c r="J36" i="39"/>
  <c r="J37" i="39"/>
  <c r="J38" i="39"/>
  <c r="J39" i="39"/>
  <c r="J40" i="39"/>
  <c r="J41" i="39"/>
  <c r="J42" i="39"/>
  <c r="J43" i="39"/>
  <c r="J44" i="39"/>
  <c r="J45" i="39"/>
  <c r="J46" i="39"/>
  <c r="J47" i="39"/>
  <c r="J48" i="39"/>
  <c r="J49" i="39"/>
  <c r="J50" i="39"/>
  <c r="J51" i="39"/>
  <c r="J52" i="39"/>
  <c r="J53" i="39"/>
  <c r="J54" i="39"/>
  <c r="J55" i="39"/>
  <c r="J56" i="39"/>
  <c r="J57" i="39"/>
  <c r="J58" i="39"/>
  <c r="J59" i="39"/>
  <c r="J60" i="39"/>
  <c r="J61" i="39"/>
  <c r="J62" i="39"/>
  <c r="J63" i="39"/>
  <c r="J64" i="39"/>
  <c r="J65" i="39"/>
  <c r="J66" i="39"/>
  <c r="J67" i="39"/>
  <c r="J68" i="39"/>
  <c r="J69" i="39"/>
  <c r="J70" i="39"/>
  <c r="J71" i="39"/>
  <c r="J72" i="39"/>
  <c r="J73" i="39"/>
  <c r="J74" i="39"/>
  <c r="J75" i="39"/>
  <c r="J76" i="39"/>
  <c r="J77" i="39"/>
  <c r="J78" i="39"/>
  <c r="J79" i="39"/>
  <c r="J80" i="39"/>
  <c r="J81" i="39"/>
  <c r="J82" i="39"/>
  <c r="J83" i="39"/>
  <c r="J84" i="39"/>
  <c r="J85" i="39"/>
  <c r="J86" i="39"/>
  <c r="J87" i="39"/>
  <c r="J88" i="39"/>
  <c r="J89" i="39"/>
  <c r="J90" i="39"/>
  <c r="J91" i="39"/>
  <c r="J92" i="39"/>
  <c r="J93" i="39"/>
  <c r="J94" i="39"/>
  <c r="J95" i="39"/>
  <c r="J96" i="39"/>
  <c r="J97" i="39"/>
  <c r="J98" i="39"/>
  <c r="J99" i="39"/>
  <c r="J100" i="39"/>
  <c r="J101" i="39"/>
  <c r="J102" i="39"/>
  <c r="J103" i="39"/>
  <c r="J104" i="39"/>
  <c r="J105" i="39"/>
  <c r="J106" i="39"/>
  <c r="J107" i="39"/>
  <c r="J108" i="39"/>
  <c r="J109" i="39"/>
  <c r="J110" i="39"/>
  <c r="J111" i="39"/>
  <c r="J112" i="39"/>
  <c r="J113" i="39"/>
  <c r="J114" i="39"/>
  <c r="J115" i="39"/>
  <c r="J116" i="39"/>
  <c r="J117" i="39"/>
  <c r="J118" i="39"/>
  <c r="J119" i="39"/>
  <c r="J120" i="39"/>
  <c r="J121" i="39"/>
  <c r="J122" i="39"/>
  <c r="J123" i="39"/>
  <c r="J124" i="39"/>
  <c r="J125" i="39"/>
  <c r="J126" i="39"/>
  <c r="J127" i="39"/>
  <c r="J128" i="39"/>
  <c r="J129" i="39"/>
  <c r="J130" i="39"/>
  <c r="J131" i="39"/>
  <c r="J132" i="39"/>
  <c r="J133" i="39"/>
  <c r="J134" i="39"/>
  <c r="J135" i="39"/>
  <c r="J136" i="39"/>
  <c r="J137" i="39"/>
  <c r="J138" i="39"/>
  <c r="J139" i="39"/>
  <c r="J140" i="39"/>
  <c r="J141" i="39"/>
  <c r="J142" i="39"/>
  <c r="J143" i="39"/>
  <c r="J144" i="39"/>
  <c r="J145" i="39"/>
  <c r="J146" i="39"/>
  <c r="J147" i="39"/>
  <c r="J148" i="39"/>
  <c r="J149" i="39"/>
  <c r="J150" i="39"/>
  <c r="J151" i="39"/>
  <c r="J152" i="39"/>
  <c r="J153" i="39"/>
  <c r="J154" i="39"/>
  <c r="J155" i="39"/>
  <c r="J156" i="39"/>
  <c r="J157" i="39"/>
  <c r="J158" i="39"/>
  <c r="J159" i="39"/>
  <c r="J160" i="39"/>
  <c r="J161" i="39"/>
  <c r="J162" i="39"/>
  <c r="J163" i="39"/>
  <c r="J164" i="39"/>
  <c r="J165" i="39"/>
  <c r="J166" i="39"/>
  <c r="J167" i="39"/>
  <c r="J168" i="39"/>
  <c r="J169" i="39"/>
  <c r="J170" i="39"/>
  <c r="J171" i="39"/>
  <c r="J172" i="39"/>
  <c r="J173" i="39"/>
  <c r="J174" i="39"/>
  <c r="J175" i="39"/>
  <c r="J176" i="39"/>
  <c r="J177" i="39"/>
  <c r="J178" i="39"/>
  <c r="J179" i="39"/>
  <c r="J180" i="39"/>
  <c r="J181" i="39"/>
  <c r="J182" i="39"/>
  <c r="J183" i="39"/>
  <c r="J184" i="39"/>
  <c r="J185" i="39"/>
  <c r="J186" i="39"/>
  <c r="J187" i="39"/>
  <c r="J188" i="39"/>
  <c r="J189" i="39"/>
  <c r="J190" i="39"/>
  <c r="J191" i="39"/>
  <c r="J192" i="39"/>
  <c r="J193" i="39"/>
  <c r="J194" i="39"/>
  <c r="J195" i="39"/>
  <c r="J196" i="39"/>
  <c r="J197" i="39"/>
  <c r="J198" i="39"/>
  <c r="J199" i="39"/>
  <c r="J200" i="39"/>
  <c r="J201" i="39"/>
  <c r="J202" i="39"/>
  <c r="J203" i="39"/>
  <c r="J204" i="39"/>
  <c r="J205" i="39"/>
  <c r="J206" i="39"/>
  <c r="J207" i="39"/>
  <c r="J208" i="39"/>
  <c r="J209" i="39"/>
  <c r="J210" i="39"/>
  <c r="J211" i="39"/>
  <c r="J212" i="39"/>
  <c r="J213" i="39"/>
  <c r="J214" i="39"/>
  <c r="J215" i="39"/>
  <c r="J216" i="39"/>
  <c r="J217" i="39"/>
  <c r="J218" i="39"/>
  <c r="J219" i="39"/>
  <c r="J220" i="39"/>
  <c r="J221" i="39"/>
  <c r="J222" i="39"/>
  <c r="J223" i="39"/>
  <c r="J224" i="39"/>
  <c r="J225" i="39"/>
  <c r="J226" i="39"/>
  <c r="J227" i="39"/>
  <c r="J228" i="39"/>
  <c r="J229" i="39"/>
  <c r="J230" i="39"/>
  <c r="J231" i="39"/>
  <c r="J232" i="39"/>
  <c r="J233" i="39"/>
  <c r="J234" i="39"/>
  <c r="J235" i="39"/>
  <c r="J236" i="39"/>
  <c r="J237" i="39"/>
  <c r="J238" i="39"/>
  <c r="J239" i="39"/>
  <c r="J240" i="39"/>
  <c r="J241" i="39"/>
  <c r="J242" i="39"/>
  <c r="J243" i="39"/>
  <c r="J244" i="39"/>
  <c r="J245" i="39"/>
  <c r="J246" i="39"/>
  <c r="J247" i="39"/>
  <c r="J248" i="39"/>
  <c r="J249" i="39"/>
  <c r="J250" i="39"/>
  <c r="J251" i="39"/>
  <c r="J252" i="39"/>
  <c r="J253" i="39"/>
  <c r="J254" i="39"/>
  <c r="J255" i="39"/>
  <c r="J256" i="39"/>
  <c r="J257" i="39"/>
  <c r="J258" i="39"/>
  <c r="J259" i="39"/>
  <c r="J260" i="39"/>
  <c r="J261" i="39"/>
  <c r="J262" i="39"/>
  <c r="J263" i="39"/>
  <c r="J264" i="39"/>
  <c r="J265" i="39"/>
  <c r="J266" i="39"/>
  <c r="J267" i="39"/>
  <c r="J268" i="39"/>
  <c r="J269" i="39"/>
  <c r="J270" i="39"/>
  <c r="J271" i="39"/>
  <c r="J272" i="39"/>
  <c r="J273" i="39"/>
  <c r="J274" i="39"/>
  <c r="J275" i="39"/>
  <c r="J276" i="39"/>
  <c r="J277" i="39"/>
  <c r="J278" i="39"/>
  <c r="J279" i="39"/>
  <c r="J280" i="39"/>
  <c r="J281" i="39"/>
  <c r="J282" i="39"/>
  <c r="J283" i="39"/>
  <c r="J284" i="39"/>
  <c r="J285" i="39"/>
  <c r="J286" i="39"/>
  <c r="J287" i="39"/>
  <c r="J288" i="39"/>
  <c r="J289" i="39"/>
  <c r="J290" i="39"/>
  <c r="J291" i="39"/>
  <c r="J292" i="39"/>
  <c r="J293" i="39"/>
  <c r="J294" i="39"/>
  <c r="J295" i="39"/>
  <c r="J296" i="39"/>
  <c r="J297" i="39"/>
  <c r="J298" i="39"/>
  <c r="J299" i="39"/>
  <c r="J300" i="39"/>
  <c r="J301" i="39"/>
  <c r="J302" i="39"/>
  <c r="J303" i="39"/>
  <c r="J304" i="39"/>
  <c r="J305" i="39"/>
  <c r="J306" i="39"/>
  <c r="J307" i="39"/>
  <c r="J308" i="39"/>
  <c r="J309" i="39"/>
  <c r="J310" i="39"/>
  <c r="J311" i="39"/>
  <c r="J312" i="39"/>
  <c r="J313" i="39"/>
  <c r="J314" i="39"/>
  <c r="J315" i="39"/>
  <c r="J316" i="39"/>
  <c r="J317" i="39"/>
  <c r="J318" i="39"/>
  <c r="J319" i="39"/>
  <c r="J320" i="39"/>
  <c r="J321" i="39"/>
  <c r="J322" i="39"/>
  <c r="J323" i="39"/>
  <c r="J324" i="39"/>
  <c r="J325" i="39"/>
  <c r="J326" i="39"/>
  <c r="J327" i="39"/>
  <c r="J328" i="39"/>
  <c r="J329" i="39"/>
  <c r="J330" i="39"/>
  <c r="J331" i="39"/>
  <c r="J332" i="39"/>
  <c r="J333" i="39"/>
  <c r="J334" i="39"/>
  <c r="J335" i="39"/>
  <c r="J336" i="39"/>
  <c r="J337" i="39"/>
  <c r="J338" i="39"/>
  <c r="J339" i="39"/>
  <c r="J340" i="39"/>
  <c r="J341" i="39"/>
  <c r="J342" i="39"/>
  <c r="J343" i="39"/>
  <c r="J344" i="39"/>
  <c r="J345" i="39"/>
  <c r="J346" i="39"/>
  <c r="J347" i="39"/>
  <c r="J348" i="39"/>
  <c r="J349" i="39"/>
  <c r="J350" i="39"/>
  <c r="J351" i="39"/>
  <c r="J352" i="39"/>
  <c r="J353" i="39"/>
  <c r="J354" i="39"/>
  <c r="J355" i="39"/>
  <c r="J356" i="39"/>
  <c r="J357" i="39"/>
  <c r="J358" i="39"/>
  <c r="J359" i="39"/>
  <c r="J360" i="39"/>
  <c r="J361" i="39"/>
  <c r="J362" i="39"/>
  <c r="J363" i="39"/>
  <c r="J364" i="39"/>
  <c r="J365" i="39"/>
  <c r="J366" i="39"/>
  <c r="J367" i="39"/>
  <c r="J368" i="39"/>
  <c r="J369" i="39"/>
  <c r="J370" i="39"/>
  <c r="J371" i="39"/>
  <c r="J372" i="39"/>
  <c r="J373" i="39"/>
  <c r="J374" i="39"/>
  <c r="J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5" i="39"/>
  <c r="C6" i="39"/>
  <c r="C7" i="39"/>
  <c r="C8" i="39"/>
  <c r="C9" i="39"/>
  <c r="C10" i="39"/>
  <c r="C11" i="39"/>
  <c r="C12" i="39"/>
  <c r="C13" i="39"/>
  <c r="C14" i="39"/>
  <c r="C15" i="39"/>
  <c r="C16" i="39"/>
  <c r="C17" i="39"/>
  <c r="C18" i="39"/>
  <c r="C19" i="39"/>
  <c r="C20" i="39"/>
  <c r="C21" i="39"/>
  <c r="C22" i="39"/>
  <c r="C23" i="39"/>
  <c r="C24" i="39"/>
  <c r="C25" i="39"/>
  <c r="C26" i="39"/>
  <c r="C27" i="39"/>
  <c r="C28" i="39"/>
  <c r="C29" i="39"/>
  <c r="C30" i="39"/>
  <c r="C31" i="39"/>
  <c r="C32" i="39"/>
  <c r="C33" i="39"/>
  <c r="C34" i="39"/>
  <c r="C35" i="39"/>
  <c r="C36" i="39"/>
  <c r="C37" i="39"/>
  <c r="C38" i="39"/>
  <c r="C39" i="39"/>
  <c r="C40" i="39"/>
  <c r="C41" i="39"/>
  <c r="C42" i="39"/>
  <c r="C43" i="39"/>
  <c r="C44" i="39"/>
  <c r="C45" i="39"/>
  <c r="C46" i="39"/>
  <c r="C47" i="39"/>
  <c r="C48" i="39"/>
  <c r="C49" i="39"/>
  <c r="C50" i="39"/>
  <c r="C51" i="39"/>
  <c r="C52" i="39"/>
  <c r="C53" i="39"/>
  <c r="C54" i="39"/>
  <c r="C55" i="39"/>
  <c r="C56" i="39"/>
  <c r="C57" i="39"/>
  <c r="C58" i="39"/>
  <c r="C59" i="39"/>
  <c r="C60" i="39"/>
  <c r="C61" i="39"/>
  <c r="C62" i="39"/>
  <c r="C63" i="39"/>
  <c r="C64" i="39"/>
  <c r="C65" i="39"/>
  <c r="C66" i="39"/>
  <c r="C67" i="39"/>
  <c r="C68" i="39"/>
  <c r="C69" i="39"/>
  <c r="C70" i="39"/>
  <c r="C71" i="39"/>
  <c r="C72" i="39"/>
  <c r="C73" i="39"/>
  <c r="C74" i="39"/>
  <c r="C75" i="39"/>
  <c r="C76" i="39"/>
  <c r="C77" i="39"/>
  <c r="C78" i="39"/>
  <c r="C79" i="39"/>
  <c r="C80" i="39"/>
  <c r="C81" i="39"/>
  <c r="C82" i="39"/>
  <c r="C83" i="39"/>
  <c r="C84" i="39"/>
  <c r="C85" i="39"/>
  <c r="C86" i="39"/>
  <c r="C87" i="39"/>
  <c r="C88" i="39"/>
  <c r="C89" i="39"/>
  <c r="C90" i="39"/>
  <c r="C91" i="39"/>
  <c r="C92" i="39"/>
  <c r="C93" i="39"/>
  <c r="C94" i="39"/>
  <c r="C95" i="39"/>
  <c r="C96" i="39"/>
  <c r="C97" i="39"/>
  <c r="C98" i="39"/>
  <c r="C99" i="39"/>
  <c r="C100" i="39"/>
  <c r="C101" i="39"/>
  <c r="C102" i="39"/>
  <c r="C103" i="39"/>
  <c r="C104" i="39"/>
  <c r="C105" i="39"/>
  <c r="C106" i="39"/>
  <c r="C107" i="39"/>
  <c r="C108" i="39"/>
  <c r="C109" i="39"/>
  <c r="C110" i="39"/>
  <c r="C111" i="39"/>
  <c r="C112" i="39"/>
  <c r="C113" i="39"/>
  <c r="C114" i="39"/>
  <c r="C115" i="39"/>
  <c r="C116" i="39"/>
  <c r="C117" i="39"/>
  <c r="C118" i="39"/>
  <c r="C119" i="39"/>
  <c r="C120" i="39"/>
  <c r="C121" i="39"/>
  <c r="C122" i="39"/>
  <c r="C123" i="39"/>
  <c r="C124" i="39"/>
  <c r="C125" i="39"/>
  <c r="C126" i="39"/>
  <c r="C127" i="39"/>
  <c r="C128" i="39"/>
  <c r="C129" i="39"/>
  <c r="C130" i="39"/>
  <c r="C131" i="39"/>
  <c r="C132" i="39"/>
  <c r="C133" i="39"/>
  <c r="C134" i="39"/>
  <c r="C135" i="39"/>
  <c r="C136" i="39"/>
  <c r="C137" i="39"/>
  <c r="C138" i="39"/>
  <c r="C139" i="39"/>
  <c r="C140" i="39"/>
  <c r="C141" i="39"/>
  <c r="C142" i="39"/>
  <c r="C143" i="39"/>
  <c r="C144" i="39"/>
  <c r="C145" i="39"/>
  <c r="C146" i="39"/>
  <c r="C147" i="39"/>
  <c r="C148" i="39"/>
  <c r="C149" i="39"/>
  <c r="C150" i="39"/>
  <c r="C151" i="39"/>
  <c r="C152" i="39"/>
  <c r="C153" i="39"/>
  <c r="C154" i="39"/>
  <c r="C155" i="39"/>
  <c r="C156" i="39"/>
  <c r="C157" i="39"/>
  <c r="C158" i="39"/>
  <c r="C159" i="39"/>
  <c r="C160" i="39"/>
  <c r="C161" i="39"/>
  <c r="C162" i="39"/>
  <c r="C163" i="39"/>
  <c r="C164" i="39"/>
  <c r="C165" i="39"/>
  <c r="C166" i="39"/>
  <c r="C167" i="39"/>
  <c r="C168" i="39"/>
  <c r="C169" i="39"/>
  <c r="C170" i="39"/>
  <c r="C171" i="39"/>
  <c r="C172" i="39"/>
  <c r="C173" i="39"/>
  <c r="C174" i="39"/>
  <c r="C175" i="39"/>
  <c r="C176" i="39"/>
  <c r="C177" i="39"/>
  <c r="C178" i="39"/>
  <c r="C179" i="39"/>
  <c r="C180" i="39"/>
  <c r="C181" i="39"/>
  <c r="C182" i="39"/>
  <c r="C183" i="39"/>
  <c r="C184" i="39"/>
  <c r="C185" i="39"/>
  <c r="C186" i="39"/>
  <c r="C187" i="39"/>
  <c r="C188" i="39"/>
  <c r="C189" i="39"/>
  <c r="C190" i="39"/>
  <c r="C191" i="39"/>
  <c r="C192" i="39"/>
  <c r="C193" i="39"/>
  <c r="C194" i="39"/>
  <c r="C195" i="39"/>
  <c r="C196" i="39"/>
  <c r="C197" i="39"/>
  <c r="C198" i="39"/>
  <c r="C199" i="39"/>
  <c r="C200" i="39"/>
  <c r="C201" i="39"/>
  <c r="C202" i="39"/>
  <c r="C203" i="39"/>
  <c r="C204" i="39"/>
  <c r="C205" i="39"/>
  <c r="C206" i="39"/>
  <c r="C207" i="39"/>
  <c r="C208" i="39"/>
  <c r="C209" i="39"/>
  <c r="C210" i="39"/>
  <c r="C211" i="39"/>
  <c r="C212" i="39"/>
  <c r="C213" i="39"/>
  <c r="C214" i="39"/>
  <c r="C215" i="39"/>
  <c r="C216" i="39"/>
  <c r="C217" i="39"/>
  <c r="C218" i="39"/>
  <c r="C219" i="39"/>
  <c r="C220" i="39"/>
  <c r="C221" i="39"/>
  <c r="C222" i="39"/>
  <c r="C223" i="39"/>
  <c r="C224" i="39"/>
  <c r="C225" i="39"/>
  <c r="C226" i="39"/>
  <c r="C227" i="39"/>
  <c r="C228" i="39"/>
  <c r="C229" i="39"/>
  <c r="C230" i="39"/>
  <c r="C231" i="39"/>
  <c r="C232" i="39"/>
  <c r="C233" i="39"/>
  <c r="C234" i="39"/>
  <c r="C235" i="39"/>
  <c r="C236" i="39"/>
  <c r="C237" i="39"/>
  <c r="C238" i="39"/>
  <c r="C239" i="39"/>
  <c r="C240" i="39"/>
  <c r="C241" i="39"/>
  <c r="C242" i="39"/>
  <c r="C243" i="39"/>
  <c r="C244" i="39"/>
  <c r="C245" i="39"/>
  <c r="C246" i="39"/>
  <c r="C247" i="39"/>
  <c r="C248" i="39"/>
  <c r="C249" i="39"/>
  <c r="C250" i="39"/>
  <c r="C251" i="39"/>
  <c r="C252" i="39"/>
  <c r="C253" i="39"/>
  <c r="C254" i="39"/>
  <c r="C255" i="39"/>
  <c r="C256" i="39"/>
  <c r="C257" i="39"/>
  <c r="C258" i="39"/>
  <c r="C259" i="39"/>
  <c r="C260" i="39"/>
  <c r="C261" i="39"/>
  <c r="C262" i="39"/>
  <c r="C263" i="39"/>
  <c r="C264" i="39"/>
  <c r="C265" i="39"/>
  <c r="C266" i="39"/>
  <c r="C267" i="39"/>
  <c r="C268" i="39"/>
  <c r="C269" i="39"/>
  <c r="C270" i="39"/>
  <c r="C271" i="39"/>
  <c r="C272" i="39"/>
  <c r="C273" i="39"/>
  <c r="C274" i="39"/>
  <c r="C275" i="39"/>
  <c r="C276" i="39"/>
  <c r="C277" i="39"/>
  <c r="C278" i="39"/>
  <c r="C279" i="39"/>
  <c r="C280" i="39"/>
  <c r="C281" i="39"/>
  <c r="C282" i="39"/>
  <c r="C283" i="39"/>
  <c r="C284" i="39"/>
  <c r="C285" i="39"/>
  <c r="C286" i="39"/>
  <c r="C287" i="39"/>
  <c r="C288" i="39"/>
  <c r="C289" i="39"/>
  <c r="C290" i="39"/>
  <c r="C291" i="39"/>
  <c r="C292" i="39"/>
  <c r="C293" i="39"/>
  <c r="C294" i="39"/>
  <c r="C295" i="39"/>
  <c r="C296" i="39"/>
  <c r="C297" i="39"/>
  <c r="C298" i="39"/>
  <c r="C299" i="39"/>
  <c r="C300" i="39"/>
  <c r="C301" i="39"/>
  <c r="C302" i="39"/>
  <c r="C303" i="39"/>
  <c r="C304" i="39"/>
  <c r="C305" i="39"/>
  <c r="C306" i="39"/>
  <c r="C307" i="39"/>
  <c r="C308" i="39"/>
  <c r="C309" i="39"/>
  <c r="C310" i="39"/>
  <c r="C311" i="39"/>
  <c r="C312" i="39"/>
  <c r="C313" i="39"/>
  <c r="C314" i="39"/>
  <c r="C315" i="39"/>
  <c r="C316" i="39"/>
  <c r="C317" i="39"/>
  <c r="C318" i="39"/>
  <c r="C319" i="39"/>
  <c r="C320" i="39"/>
  <c r="C321" i="39"/>
  <c r="C322" i="39"/>
  <c r="C323" i="39"/>
  <c r="C324" i="39"/>
  <c r="C325" i="39"/>
  <c r="C326" i="39"/>
  <c r="C327" i="39"/>
  <c r="C328" i="39"/>
  <c r="C329" i="39"/>
  <c r="C330" i="39"/>
  <c r="C331" i="39"/>
  <c r="C332" i="39"/>
  <c r="C333" i="39"/>
  <c r="C334" i="39"/>
  <c r="C335" i="39"/>
  <c r="C336" i="39"/>
  <c r="C337" i="39"/>
  <c r="C338" i="39"/>
  <c r="C339" i="39"/>
  <c r="C340" i="39"/>
  <c r="C341" i="39"/>
  <c r="C342" i="39"/>
  <c r="C343" i="39"/>
  <c r="C344" i="39"/>
  <c r="C345" i="39"/>
  <c r="C346" i="39"/>
  <c r="C347" i="39"/>
  <c r="C348" i="39"/>
  <c r="C349" i="39"/>
  <c r="C350" i="39"/>
  <c r="C351" i="39"/>
  <c r="C352" i="39"/>
  <c r="C353" i="39"/>
  <c r="C354" i="39"/>
  <c r="C355" i="39"/>
  <c r="C356" i="39"/>
  <c r="C357" i="39"/>
  <c r="C358" i="39"/>
  <c r="C359" i="39"/>
  <c r="C360" i="39"/>
  <c r="C361" i="39"/>
  <c r="C362" i="39"/>
  <c r="C363" i="39"/>
  <c r="C364" i="39"/>
  <c r="C365" i="39"/>
  <c r="C366" i="39"/>
  <c r="C367" i="39"/>
  <c r="C368" i="39"/>
  <c r="C369" i="39"/>
  <c r="C370" i="39"/>
  <c r="C371" i="39"/>
  <c r="C372" i="39"/>
  <c r="C373" i="39"/>
  <c r="C374" i="39"/>
  <c r="C5" i="39"/>
  <c r="F5" i="39"/>
  <c r="B5" i="39"/>
  <c r="B138" i="38"/>
  <c r="B164" i="38"/>
  <c r="B189" i="38"/>
  <c r="B189" i="8"/>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5" i="12"/>
  <c r="A5" i="12"/>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Z140" i="38"/>
  <c r="Z142" i="38"/>
  <c r="Z143" i="38"/>
  <c r="Z139" i="38"/>
  <c r="Z139" i="8"/>
  <c r="Z142" i="8"/>
  <c r="Z143" i="8"/>
  <c r="Z140" i="8"/>
  <c r="Z93" i="8"/>
  <c r="B164" i="8"/>
  <c r="Z164" i="8"/>
  <c r="Z184" i="8"/>
  <c r="Z185" i="8"/>
  <c r="Z186" i="8"/>
  <c r="Z187" i="8"/>
  <c r="Z188" i="8"/>
  <c r="Z189" i="8"/>
  <c r="T6" i="38"/>
  <c r="B185" i="38"/>
  <c r="D184" i="38"/>
  <c r="B184" i="38"/>
  <c r="B165" i="38"/>
  <c r="B166" i="38" s="1"/>
  <c r="B167" i="38" s="1"/>
  <c r="B168" i="38" s="1"/>
  <c r="B169" i="38" s="1"/>
  <c r="B170" i="38" s="1"/>
  <c r="B171" i="38" s="1"/>
  <c r="B172" i="38" s="1"/>
  <c r="B173" i="38" s="1"/>
  <c r="B174" i="38" s="1"/>
  <c r="B175" i="38" s="1"/>
  <c r="B176" i="38" s="1"/>
  <c r="B177" i="38" s="1"/>
  <c r="B178" i="38" s="1"/>
  <c r="B179" i="38" s="1"/>
  <c r="B180" i="38" s="1"/>
  <c r="B181" i="38" s="1"/>
  <c r="B182" i="38" s="1"/>
  <c r="B183" i="38" s="1"/>
  <c r="B144" i="38"/>
  <c r="E143" i="38"/>
  <c r="C143" i="38"/>
  <c r="E142" i="38"/>
  <c r="C142" i="38"/>
  <c r="E141" i="38"/>
  <c r="C141" i="38"/>
  <c r="Z141" i="38" s="1"/>
  <c r="E140" i="38"/>
  <c r="C140" i="38"/>
  <c r="E139" i="38"/>
  <c r="C139" i="38"/>
  <c r="B139" i="38"/>
  <c r="Z138" i="38"/>
  <c r="B128" i="38"/>
  <c r="D127" i="38"/>
  <c r="D126" i="38"/>
  <c r="B126" i="38"/>
  <c r="B125" i="38"/>
  <c r="B124" i="38"/>
  <c r="B123" i="38"/>
  <c r="B122" i="38"/>
  <c r="B121" i="38"/>
  <c r="B120" i="38"/>
  <c r="C119" i="38"/>
  <c r="C120" i="38" s="1"/>
  <c r="C121" i="38" s="1"/>
  <c r="C122" i="38" s="1"/>
  <c r="C123" i="38" s="1"/>
  <c r="C124" i="38" s="1"/>
  <c r="C125" i="38" s="1"/>
  <c r="B119" i="38"/>
  <c r="Z119" i="38" s="1"/>
  <c r="D98" i="38"/>
  <c r="D92" i="38"/>
  <c r="D91" i="38"/>
  <c r="D90" i="38"/>
  <c r="D89" i="38"/>
  <c r="D88" i="38"/>
  <c r="C88" i="38"/>
  <c r="C89" i="38" s="1"/>
  <c r="C90" i="38" s="1"/>
  <c r="C91" i="38" s="1"/>
  <c r="C92" i="38" s="1"/>
  <c r="C93" i="38" s="1"/>
  <c r="C94" i="38" s="1"/>
  <c r="C95" i="38" s="1"/>
  <c r="C96" i="38" s="1"/>
  <c r="C97" i="38" s="1"/>
  <c r="C40" i="38"/>
  <c r="B19" i="38"/>
  <c r="D18" i="38"/>
  <c r="C18" i="38"/>
  <c r="B18" i="38"/>
  <c r="Z18" i="38" s="1"/>
  <c r="D17" i="38"/>
  <c r="B17" i="38"/>
  <c r="Z17" i="38" s="1"/>
  <c r="B12" i="38"/>
  <c r="P11" i="38"/>
  <c r="N11" i="38"/>
  <c r="L11" i="38"/>
  <c r="J11" i="38"/>
  <c r="I11" i="38"/>
  <c r="H11" i="38"/>
  <c r="G11" i="38"/>
  <c r="F11" i="38"/>
  <c r="E11" i="38"/>
  <c r="D11" i="38"/>
  <c r="C11" i="38"/>
  <c r="B11" i="38"/>
  <c r="Z11" i="38" s="1"/>
  <c r="H10" i="38"/>
  <c r="F10" i="38"/>
  <c r="D10" i="38"/>
  <c r="B10" i="38"/>
  <c r="Z10" i="38" s="1"/>
  <c r="H9" i="38"/>
  <c r="F9" i="38"/>
  <c r="D9" i="38"/>
  <c r="B9" i="38"/>
  <c r="Z9" i="38" s="1"/>
  <c r="D8" i="38"/>
  <c r="F8" i="38" s="1"/>
  <c r="B8" i="38"/>
  <c r="Z8" i="38" s="1"/>
  <c r="F7" i="38"/>
  <c r="R6" i="38"/>
  <c r="P6" i="38"/>
  <c r="M6" i="38"/>
  <c r="K6" i="38"/>
  <c r="I6" i="38"/>
  <c r="G6" i="38"/>
  <c r="E6" i="38"/>
  <c r="D6" i="38"/>
  <c r="D7" i="38" s="1"/>
  <c r="C6" i="38"/>
  <c r="B6" i="38"/>
  <c r="E5" i="38"/>
  <c r="C5" i="38"/>
  <c r="B5" i="38"/>
  <c r="Z5" i="38" s="1"/>
  <c r="D6" i="35"/>
  <c r="D7" i="35"/>
  <c r="D8" i="35"/>
  <c r="D9" i="35"/>
  <c r="D10" i="35"/>
  <c r="D11" i="35"/>
  <c r="D12" i="35"/>
  <c r="D13" i="35"/>
  <c r="D5" i="35"/>
  <c r="C6" i="35"/>
  <c r="C7" i="35"/>
  <c r="C8" i="35"/>
  <c r="C9" i="35"/>
  <c r="C10" i="35"/>
  <c r="C11" i="35"/>
  <c r="C12" i="35"/>
  <c r="C13" i="35"/>
  <c r="C5" i="35"/>
  <c r="B5" i="35"/>
  <c r="B6" i="35" s="1"/>
  <c r="B7" i="35" s="1"/>
  <c r="B8" i="35" s="1"/>
  <c r="B9" i="35" s="1"/>
  <c r="B10" i="35" s="1"/>
  <c r="B11" i="35" s="1"/>
  <c r="B12" i="35" s="1"/>
  <c r="B13" i="35" s="1"/>
  <c r="A4" i="34"/>
  <c r="F45" i="33"/>
  <c r="B45" i="33"/>
  <c r="B5" i="33"/>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10" i="10"/>
  <c r="C10" i="10"/>
  <c r="C11" i="10"/>
  <c r="C12" i="10"/>
  <c r="B10" i="10" a="1"/>
  <c r="B10" i="10"/>
  <c r="B11" i="10" a="1"/>
  <c r="B11" i="10"/>
  <c r="B12" i="10" a="1"/>
  <c r="B12" i="10"/>
  <c r="B5" i="31"/>
  <c r="D5" i="31"/>
  <c r="A5" i="32" s="1"/>
  <c r="F5" i="29"/>
  <c r="F6" i="29" s="1"/>
  <c r="F7" i="29" s="1"/>
  <c r="F8" i="29" s="1"/>
  <c r="F9" i="29" s="1"/>
  <c r="F10" i="29" s="1"/>
  <c r="F11" i="29" s="1"/>
  <c r="F12" i="29" s="1"/>
  <c r="F13" i="29" s="1"/>
  <c r="F14" i="29" s="1"/>
  <c r="F15" i="29" s="1"/>
  <c r="F16" i="29" s="1"/>
  <c r="F17" i="29" s="1"/>
  <c r="F18" i="29" s="1"/>
  <c r="F19" i="29" s="1"/>
  <c r="F20" i="29" s="1"/>
  <c r="F21" i="29" s="1"/>
  <c r="F22" i="29" s="1"/>
  <c r="D6" i="29"/>
  <c r="D7" i="29"/>
  <c r="D8" i="29"/>
  <c r="D9" i="29"/>
  <c r="D10" i="29"/>
  <c r="D11" i="29"/>
  <c r="D12" i="29"/>
  <c r="D13" i="29"/>
  <c r="D14" i="29"/>
  <c r="D15" i="29"/>
  <c r="D16" i="29"/>
  <c r="D17" i="29"/>
  <c r="D18" i="29"/>
  <c r="D19" i="29"/>
  <c r="D20" i="29"/>
  <c r="D21" i="29"/>
  <c r="D22" i="29"/>
  <c r="D5" i="29"/>
  <c r="B6" i="29"/>
  <c r="H6" i="29" s="1"/>
  <c r="J6" i="29" s="1"/>
  <c r="A6" i="30" s="1"/>
  <c r="B7" i="29"/>
  <c r="H7" i="29" s="1"/>
  <c r="J7" i="29" s="1"/>
  <c r="A7" i="30" s="1"/>
  <c r="B8" i="29"/>
  <c r="H8" i="29" s="1"/>
  <c r="J8" i="29" s="1"/>
  <c r="A8" i="30" s="1"/>
  <c r="B9" i="29"/>
  <c r="H9" i="29" s="1"/>
  <c r="J9" i="29" s="1"/>
  <c r="A9" i="30" s="1"/>
  <c r="B10" i="29"/>
  <c r="H10" i="29" s="1"/>
  <c r="J10" i="29" s="1"/>
  <c r="A10" i="30" s="1"/>
  <c r="B11" i="29"/>
  <c r="H11" i="29" s="1"/>
  <c r="J11" i="29" s="1"/>
  <c r="A11" i="30" s="1"/>
  <c r="B12" i="29"/>
  <c r="H12" i="29" s="1"/>
  <c r="J12" i="29" s="1"/>
  <c r="A12" i="30" s="1"/>
  <c r="B13" i="29"/>
  <c r="H13" i="29" s="1"/>
  <c r="J13" i="29" s="1"/>
  <c r="A13" i="30" s="1"/>
  <c r="B14" i="29"/>
  <c r="H14" i="29" s="1"/>
  <c r="J14" i="29" s="1"/>
  <c r="A14" i="30" s="1"/>
  <c r="B15" i="29"/>
  <c r="H15" i="29" s="1"/>
  <c r="J15" i="29" s="1"/>
  <c r="A15" i="30" s="1"/>
  <c r="B16" i="29"/>
  <c r="H16" i="29" s="1"/>
  <c r="J16" i="29" s="1"/>
  <c r="A16" i="30" s="1"/>
  <c r="B17" i="29"/>
  <c r="H17" i="29" s="1"/>
  <c r="J17" i="29" s="1"/>
  <c r="A17" i="30" s="1"/>
  <c r="B18" i="29"/>
  <c r="H18" i="29" s="1"/>
  <c r="J18" i="29" s="1"/>
  <c r="A18" i="30" s="1"/>
  <c r="B19" i="29"/>
  <c r="H19" i="29" s="1"/>
  <c r="J19" i="29" s="1"/>
  <c r="A19" i="30" s="1"/>
  <c r="B20" i="29"/>
  <c r="H20" i="29" s="1"/>
  <c r="J20" i="29" s="1"/>
  <c r="B21" i="29"/>
  <c r="H21" i="29" s="1"/>
  <c r="J21" i="29" s="1"/>
  <c r="B22" i="29"/>
  <c r="H22" i="29" s="1"/>
  <c r="J22" i="29" s="1"/>
  <c r="B5" i="29"/>
  <c r="H5" i="29" s="1"/>
  <c r="J5" i="29" s="1"/>
  <c r="A5" i="30" s="1"/>
  <c r="B185" i="8"/>
  <c r="D184" i="8"/>
  <c r="B184" i="8"/>
  <c r="B165" i="8"/>
  <c r="B144" i="8"/>
  <c r="Z144" i="8" s="1"/>
  <c r="B145" i="8"/>
  <c r="Z145" i="8" s="1"/>
  <c r="B146" i="8"/>
  <c r="Z146" i="8" s="1"/>
  <c r="B147" i="8"/>
  <c r="Z147" i="8" s="1"/>
  <c r="B148" i="8"/>
  <c r="Z148" i="8" s="1"/>
  <c r="B149" i="8"/>
  <c r="Z149" i="8" s="1"/>
  <c r="B150" i="8"/>
  <c r="Z150" i="8" s="1"/>
  <c r="B151" i="8"/>
  <c r="Z151" i="8" s="1"/>
  <c r="B152" i="8"/>
  <c r="Z152" i="8" s="1"/>
  <c r="B153" i="8"/>
  <c r="Z153" i="8" s="1"/>
  <c r="B154" i="8"/>
  <c r="Z154" i="8" s="1"/>
  <c r="B155" i="8"/>
  <c r="Z155" i="8" s="1"/>
  <c r="B156" i="8"/>
  <c r="Z156" i="8" s="1"/>
  <c r="B157" i="8"/>
  <c r="Z157" i="8" s="1"/>
  <c r="B158" i="8"/>
  <c r="Z158" i="8" s="1"/>
  <c r="B159" i="8"/>
  <c r="Z159" i="8" s="1"/>
  <c r="B160" i="8"/>
  <c r="Z160" i="8" s="1"/>
  <c r="B161" i="8"/>
  <c r="Z161" i="8" s="1"/>
  <c r="B162" i="8"/>
  <c r="Z162" i="8" s="1"/>
  <c r="B163" i="8"/>
  <c r="Z163" i="8" s="1"/>
  <c r="B5" i="27"/>
  <c r="H5" i="27" s="1"/>
  <c r="B6" i="27"/>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C6" i="25"/>
  <c r="C7" i="25"/>
  <c r="C8" i="25"/>
  <c r="C9" i="25"/>
  <c r="C10" i="25"/>
  <c r="H10" i="25" s="1"/>
  <c r="C11" i="25"/>
  <c r="H11" i="25" s="1"/>
  <c r="C12" i="25"/>
  <c r="H12" i="25" s="1"/>
  <c r="C13" i="25"/>
  <c r="H13" i="25" s="1"/>
  <c r="C14" i="25"/>
  <c r="H14" i="25" s="1"/>
  <c r="C15" i="25"/>
  <c r="H15" i="25" s="1"/>
  <c r="C16" i="25"/>
  <c r="H16" i="25" s="1"/>
  <c r="C17" i="25"/>
  <c r="H17" i="25" s="1"/>
  <c r="C18" i="25"/>
  <c r="H18" i="25" s="1"/>
  <c r="C19" i="25"/>
  <c r="H19" i="25" s="1"/>
  <c r="C20" i="25"/>
  <c r="H20" i="25" s="1"/>
  <c r="C21" i="25"/>
  <c r="H21" i="25" s="1"/>
  <c r="C22" i="25"/>
  <c r="H22" i="25" s="1"/>
  <c r="C23" i="25"/>
  <c r="H23" i="25" s="1"/>
  <c r="C24" i="25"/>
  <c r="H24" i="25" s="1"/>
  <c r="C25" i="25"/>
  <c r="H25" i="25" s="1"/>
  <c r="C26" i="25"/>
  <c r="H26" i="25" s="1"/>
  <c r="C27" i="25"/>
  <c r="H27" i="25" s="1"/>
  <c r="C28" i="25"/>
  <c r="H28" i="25" s="1"/>
  <c r="C29" i="25"/>
  <c r="H29" i="25" s="1"/>
  <c r="C30" i="25"/>
  <c r="H30" i="25" s="1"/>
  <c r="C31" i="25"/>
  <c r="H31" i="25" s="1"/>
  <c r="C32" i="25"/>
  <c r="H32" i="25" s="1"/>
  <c r="C33" i="25"/>
  <c r="H33" i="25" s="1"/>
  <c r="C34" i="25"/>
  <c r="H34" i="25" s="1"/>
  <c r="C35" i="25"/>
  <c r="H35" i="25" s="1"/>
  <c r="C36" i="25"/>
  <c r="H36" i="25" s="1"/>
  <c r="C37" i="25"/>
  <c r="H37" i="25" s="1"/>
  <c r="C38" i="25"/>
  <c r="H38" i="25" s="1"/>
  <c r="C39" i="25"/>
  <c r="H39" i="25" s="1"/>
  <c r="C40" i="25"/>
  <c r="H40" i="25" s="1"/>
  <c r="C41" i="25"/>
  <c r="H41" i="25" s="1"/>
  <c r="C42" i="25"/>
  <c r="H42" i="25" s="1"/>
  <c r="C43" i="25"/>
  <c r="H43" i="25" s="1"/>
  <c r="F5" i="25"/>
  <c r="F6" i="25" s="1"/>
  <c r="F7" i="25" s="1"/>
  <c r="F8" i="25" s="1"/>
  <c r="F9" i="25" s="1"/>
  <c r="F10" i="25" s="1"/>
  <c r="F11" i="25" s="1"/>
  <c r="F12" i="25" s="1"/>
  <c r="F13" i="25" s="1"/>
  <c r="F14" i="25" s="1"/>
  <c r="F15" i="25" s="1"/>
  <c r="F16" i="25" s="1"/>
  <c r="F17" i="25" s="1"/>
  <c r="F18" i="25" s="1"/>
  <c r="F19" i="25" s="1"/>
  <c r="F20" i="25" s="1"/>
  <c r="F21" i="25" s="1"/>
  <c r="F22" i="25" s="1"/>
  <c r="F23" i="25" s="1"/>
  <c r="F24" i="25" s="1"/>
  <c r="F25" i="25" s="1"/>
  <c r="F26" i="25" s="1"/>
  <c r="F27" i="25" s="1"/>
  <c r="F28" i="25" s="1"/>
  <c r="F29" i="25" s="1"/>
  <c r="F30" i="25" s="1"/>
  <c r="F31" i="25" s="1"/>
  <c r="F32" i="25" s="1"/>
  <c r="F33" i="25" s="1"/>
  <c r="F34" i="25" s="1"/>
  <c r="F35" i="25" s="1"/>
  <c r="F36" i="25" s="1"/>
  <c r="F37" i="25" s="1"/>
  <c r="F38" i="25" s="1"/>
  <c r="F39" i="25" s="1"/>
  <c r="F40" i="25" s="1"/>
  <c r="F41" i="25" s="1"/>
  <c r="F42" i="25" s="1"/>
  <c r="F43" i="25" s="1"/>
  <c r="E5" i="25"/>
  <c r="C5" i="25"/>
  <c r="B5" i="25"/>
  <c r="B6" i="25" s="1"/>
  <c r="B7" i="25" s="1"/>
  <c r="B8" i="25" s="1"/>
  <c r="B9" i="25" s="1"/>
  <c r="B10" i="25" s="1"/>
  <c r="B11" i="25" s="1"/>
  <c r="B12" i="25" s="1"/>
  <c r="B13" i="25" s="1"/>
  <c r="B14" i="25" s="1"/>
  <c r="B15" i="25" s="1"/>
  <c r="B16" i="25" s="1"/>
  <c r="B17" i="25" s="1"/>
  <c r="B18" i="25" s="1"/>
  <c r="B19" i="25" s="1"/>
  <c r="B20" i="25" s="1"/>
  <c r="B21" i="25" s="1"/>
  <c r="B22" i="25" s="1"/>
  <c r="B23" i="25" s="1"/>
  <c r="B24" i="25" s="1"/>
  <c r="B25" i="25" s="1"/>
  <c r="B26" i="25" s="1"/>
  <c r="B27" i="25" s="1"/>
  <c r="B28" i="25" s="1"/>
  <c r="B29" i="25" s="1"/>
  <c r="B30" i="25" s="1"/>
  <c r="B31" i="25" s="1"/>
  <c r="B32" i="25" s="1"/>
  <c r="B33" i="25" s="1"/>
  <c r="B34" i="25" s="1"/>
  <c r="B35" i="25" s="1"/>
  <c r="B36" i="25" s="1"/>
  <c r="B37" i="25" s="1"/>
  <c r="B38" i="25" s="1"/>
  <c r="B39" i="25" s="1"/>
  <c r="B40" i="25" s="1"/>
  <c r="B41" i="25" s="1"/>
  <c r="B42" i="25" s="1"/>
  <c r="B43" i="25" s="1"/>
  <c r="D89" i="8"/>
  <c r="D90" i="8"/>
  <c r="D91" i="8"/>
  <c r="D92" i="8"/>
  <c r="D93" i="8"/>
  <c r="D94" i="8"/>
  <c r="D95" i="8"/>
  <c r="D96" i="8"/>
  <c r="D97" i="8"/>
  <c r="D88" i="8"/>
  <c r="C140" i="8"/>
  <c r="C141" i="8"/>
  <c r="C142" i="8"/>
  <c r="C143" i="8"/>
  <c r="C139" i="8"/>
  <c r="E140" i="8"/>
  <c r="E141" i="8"/>
  <c r="E142" i="8"/>
  <c r="E143" i="8"/>
  <c r="E139" i="8"/>
  <c r="D126" i="8"/>
  <c r="B139" i="8"/>
  <c r="B138" i="8"/>
  <c r="Z138" i="8"/>
  <c r="B128" i="8"/>
  <c r="B129" i="8" s="1"/>
  <c r="D127" i="8"/>
  <c r="B119" i="8"/>
  <c r="B126" i="8"/>
  <c r="B127" i="8"/>
  <c r="C119" i="8"/>
  <c r="C120" i="8" s="1"/>
  <c r="C121" i="8" s="1"/>
  <c r="C122" i="8" s="1"/>
  <c r="C123" i="8" s="1"/>
  <c r="C124" i="8" s="1"/>
  <c r="C125" i="8" s="1"/>
  <c r="B120" i="8"/>
  <c r="B121" i="8"/>
  <c r="B122" i="8"/>
  <c r="B123" i="8"/>
  <c r="B124" i="8"/>
  <c r="B125" i="8"/>
  <c r="Z119" i="8"/>
  <c r="Z120" i="8"/>
  <c r="Z121" i="8"/>
  <c r="Z122" i="8"/>
  <c r="Z123" i="8"/>
  <c r="Z124" i="8"/>
  <c r="Z125" i="8"/>
  <c r="Z126" i="8"/>
  <c r="Z127" i="8"/>
  <c r="Z128" i="8"/>
  <c r="C6" i="22"/>
  <c r="C7" i="22"/>
  <c r="C8" i="22"/>
  <c r="C9" i="22"/>
  <c r="C10" i="22"/>
  <c r="C11" i="22"/>
  <c r="C12" i="22"/>
  <c r="C13" i="22"/>
  <c r="C14" i="22"/>
  <c r="C15" i="22"/>
  <c r="C16" i="22"/>
  <c r="C17" i="22"/>
  <c r="C18" i="22"/>
  <c r="C19" i="22"/>
  <c r="C20" i="22"/>
  <c r="C21" i="22"/>
  <c r="C22" i="22"/>
  <c r="C23" i="22"/>
  <c r="C24" i="22"/>
  <c r="C25" i="22"/>
  <c r="C26" i="22"/>
  <c r="C27" i="22"/>
  <c r="C28" i="22"/>
  <c r="C29" i="22"/>
  <c r="C30" i="22"/>
  <c r="C31" i="22"/>
  <c r="C32" i="22"/>
  <c r="C33" i="22"/>
  <c r="C34" i="22"/>
  <c r="C35" i="22"/>
  <c r="C36" i="22"/>
  <c r="C37" i="22"/>
  <c r="C38" i="22"/>
  <c r="C39" i="22"/>
  <c r="C40" i="22"/>
  <c r="C41" i="22"/>
  <c r="C42" i="22"/>
  <c r="C43" i="22"/>
  <c r="C44" i="22"/>
  <c r="C45" i="22"/>
  <c r="C46" i="22"/>
  <c r="C47" i="22"/>
  <c r="C48" i="22"/>
  <c r="C49" i="22"/>
  <c r="C50" i="22"/>
  <c r="C51" i="22"/>
  <c r="C52" i="22"/>
  <c r="C53" i="22"/>
  <c r="C54" i="22"/>
  <c r="C55" i="22"/>
  <c r="C56" i="22"/>
  <c r="C57" i="22"/>
  <c r="C58" i="22"/>
  <c r="C59" i="22"/>
  <c r="C60" i="22"/>
  <c r="C61" i="22"/>
  <c r="C62" i="22"/>
  <c r="C63" i="22"/>
  <c r="C64" i="22"/>
  <c r="C65" i="22"/>
  <c r="C66" i="22"/>
  <c r="C67" i="22"/>
  <c r="C68" i="22"/>
  <c r="C69" i="22"/>
  <c r="C70" i="22"/>
  <c r="C71" i="22"/>
  <c r="C72" i="22"/>
  <c r="C73" i="22"/>
  <c r="C74" i="22"/>
  <c r="C75" i="22"/>
  <c r="C76" i="22"/>
  <c r="C77" i="22"/>
  <c r="C78" i="22"/>
  <c r="C79" i="22"/>
  <c r="C80" i="22"/>
  <c r="C81" i="22"/>
  <c r="C82" i="22"/>
  <c r="C83" i="22"/>
  <c r="C84" i="22"/>
  <c r="C85" i="22"/>
  <c r="C86" i="22"/>
  <c r="C87" i="22"/>
  <c r="C88" i="22"/>
  <c r="C89" i="22"/>
  <c r="C90" i="22"/>
  <c r="C91" i="22"/>
  <c r="C92" i="22"/>
  <c r="C93" i="22"/>
  <c r="C94" i="22"/>
  <c r="C95" i="22"/>
  <c r="C96" i="22"/>
  <c r="C97" i="22"/>
  <c r="C98" i="22"/>
  <c r="C99" i="22"/>
  <c r="C100" i="22"/>
  <c r="C101" i="22"/>
  <c r="C102" i="22"/>
  <c r="C103" i="22"/>
  <c r="C104" i="22"/>
  <c r="C105" i="22"/>
  <c r="C106" i="22"/>
  <c r="C107" i="22"/>
  <c r="C108" i="22"/>
  <c r="C109" i="22"/>
  <c r="C110" i="22"/>
  <c r="C111" i="22"/>
  <c r="C112" i="22"/>
  <c r="C113" i="22"/>
  <c r="C114" i="22"/>
  <c r="C115" i="22"/>
  <c r="C116" i="22"/>
  <c r="C117" i="22"/>
  <c r="C118" i="22"/>
  <c r="C119" i="22"/>
  <c r="C120" i="22"/>
  <c r="C121" i="22"/>
  <c r="C122" i="22"/>
  <c r="C123" i="22"/>
  <c r="C124" i="22"/>
  <c r="C125" i="22"/>
  <c r="C126" i="22"/>
  <c r="C127" i="22"/>
  <c r="C128" i="22"/>
  <c r="C129" i="22"/>
  <c r="C130" i="22"/>
  <c r="C131" i="22"/>
  <c r="C132" i="22"/>
  <c r="C133" i="22"/>
  <c r="C134" i="22"/>
  <c r="C135" i="22"/>
  <c r="C136" i="22"/>
  <c r="C137" i="22"/>
  <c r="C138" i="22"/>
  <c r="C139" i="22"/>
  <c r="C140" i="22"/>
  <c r="C141" i="22"/>
  <c r="C142" i="22"/>
  <c r="C143" i="22"/>
  <c r="C144" i="22"/>
  <c r="C145" i="22"/>
  <c r="C146" i="22"/>
  <c r="C147" i="22"/>
  <c r="C148" i="22"/>
  <c r="C149" i="22"/>
  <c r="C150" i="22"/>
  <c r="C151" i="22"/>
  <c r="C152" i="22"/>
  <c r="C153" i="22"/>
  <c r="C154" i="22"/>
  <c r="C155" i="22"/>
  <c r="C156" i="22"/>
  <c r="C157" i="22"/>
  <c r="C158" i="22"/>
  <c r="C159" i="22"/>
  <c r="C160" i="22"/>
  <c r="C161" i="22"/>
  <c r="C162" i="22"/>
  <c r="C163" i="22"/>
  <c r="C164" i="22"/>
  <c r="C165" i="22"/>
  <c r="C166" i="22"/>
  <c r="C167" i="22"/>
  <c r="C168" i="22"/>
  <c r="C169" i="22"/>
  <c r="C170" i="22"/>
  <c r="C171" i="22"/>
  <c r="C172" i="22"/>
  <c r="C173" i="22"/>
  <c r="C174" i="22"/>
  <c r="C175" i="22"/>
  <c r="C176" i="22"/>
  <c r="C177" i="22"/>
  <c r="C178" i="22"/>
  <c r="C179" i="22"/>
  <c r="C180" i="22"/>
  <c r="C181" i="22"/>
  <c r="C182" i="22"/>
  <c r="C183" i="22"/>
  <c r="C184" i="22"/>
  <c r="C185" i="22"/>
  <c r="C186" i="22"/>
  <c r="C187" i="22"/>
  <c r="C188" i="22"/>
  <c r="C189" i="22"/>
  <c r="C190" i="22"/>
  <c r="C191" i="22"/>
  <c r="C192" i="22"/>
  <c r="C193" i="22"/>
  <c r="C194" i="22"/>
  <c r="C195" i="22"/>
  <c r="C196" i="22"/>
  <c r="C197" i="22"/>
  <c r="C198" i="22"/>
  <c r="C199" i="22"/>
  <c r="C200" i="22"/>
  <c r="C201" i="22"/>
  <c r="C202" i="22"/>
  <c r="C203" i="22"/>
  <c r="C204" i="22"/>
  <c r="C205" i="22"/>
  <c r="C206" i="22"/>
  <c r="C207" i="22"/>
  <c r="C208" i="22"/>
  <c r="C209" i="22"/>
  <c r="C210" i="22"/>
  <c r="C211" i="22"/>
  <c r="C212" i="22"/>
  <c r="C213" i="22"/>
  <c r="C214" i="22"/>
  <c r="C215" i="22"/>
  <c r="C216" i="22"/>
  <c r="C217" i="22"/>
  <c r="C218" i="22"/>
  <c r="C219" i="22"/>
  <c r="C220" i="22"/>
  <c r="C221" i="22"/>
  <c r="C222" i="22"/>
  <c r="C223" i="22"/>
  <c r="C224" i="22"/>
  <c r="C225" i="22"/>
  <c r="C226" i="22"/>
  <c r="C227" i="22"/>
  <c r="C228" i="22"/>
  <c r="C229" i="22"/>
  <c r="C230" i="22"/>
  <c r="C231" i="22"/>
  <c r="C232" i="22"/>
  <c r="C233" i="22"/>
  <c r="C234" i="22"/>
  <c r="C235" i="22"/>
  <c r="C236" i="22"/>
  <c r="C237" i="22"/>
  <c r="C238" i="22"/>
  <c r="C239" i="22"/>
  <c r="C240" i="22"/>
  <c r="C241" i="22"/>
  <c r="C242" i="22"/>
  <c r="C243" i="22"/>
  <c r="C244" i="22"/>
  <c r="C245" i="22"/>
  <c r="C246" i="22"/>
  <c r="C247" i="22"/>
  <c r="C248" i="22"/>
  <c r="C249" i="22"/>
  <c r="C250" i="22"/>
  <c r="C251" i="22"/>
  <c r="C252" i="22"/>
  <c r="C253" i="22"/>
  <c r="C254" i="22"/>
  <c r="C255" i="22"/>
  <c r="C256" i="22"/>
  <c r="C257" i="22"/>
  <c r="C258" i="22"/>
  <c r="C259" i="22"/>
  <c r="C260" i="22"/>
  <c r="C261" i="22"/>
  <c r="C262" i="22"/>
  <c r="C263" i="22"/>
  <c r="C264" i="22"/>
  <c r="C265" i="22"/>
  <c r="C266" i="22"/>
  <c r="C267" i="22"/>
  <c r="C268" i="22"/>
  <c r="C269" i="22"/>
  <c r="C270" i="22"/>
  <c r="C271" i="22"/>
  <c r="C272" i="22"/>
  <c r="C273" i="22"/>
  <c r="C274" i="22"/>
  <c r="C275" i="22"/>
  <c r="C276" i="22"/>
  <c r="C277" i="22"/>
  <c r="C278" i="22"/>
  <c r="C279" i="22"/>
  <c r="C280" i="22"/>
  <c r="C281" i="22"/>
  <c r="C282" i="22"/>
  <c r="C283" i="22"/>
  <c r="C284" i="22"/>
  <c r="C285" i="22"/>
  <c r="C286" i="22"/>
  <c r="C287" i="22"/>
  <c r="C288" i="22"/>
  <c r="C289" i="22"/>
  <c r="C290" i="22"/>
  <c r="C291" i="22"/>
  <c r="C292" i="22"/>
  <c r="C293" i="22"/>
  <c r="C294" i="22"/>
  <c r="C295" i="22"/>
  <c r="C296" i="22"/>
  <c r="C297" i="22"/>
  <c r="C298" i="22"/>
  <c r="C299" i="22"/>
  <c r="C300" i="22"/>
  <c r="C301" i="22"/>
  <c r="C302" i="22"/>
  <c r="C303" i="22"/>
  <c r="C304" i="22"/>
  <c r="C305" i="22"/>
  <c r="C306" i="22"/>
  <c r="C307" i="22"/>
  <c r="C308" i="22"/>
  <c r="C309" i="22"/>
  <c r="C310" i="22"/>
  <c r="C311" i="22"/>
  <c r="C312" i="22"/>
  <c r="C313" i="22"/>
  <c r="C314" i="22"/>
  <c r="C315" i="22"/>
  <c r="C316" i="22"/>
  <c r="C317" i="22"/>
  <c r="C318" i="22"/>
  <c r="C319" i="22"/>
  <c r="C320" i="22"/>
  <c r="C321" i="22"/>
  <c r="C322" i="22"/>
  <c r="C323" i="22"/>
  <c r="C324" i="22"/>
  <c r="C325" i="22"/>
  <c r="C326" i="22"/>
  <c r="C327" i="22"/>
  <c r="C328" i="22"/>
  <c r="C329" i="22"/>
  <c r="C330" i="22"/>
  <c r="C331" i="22"/>
  <c r="C332" i="22"/>
  <c r="C333" i="22"/>
  <c r="C334" i="22"/>
  <c r="C335" i="22"/>
  <c r="C336" i="22"/>
  <c r="C337" i="22"/>
  <c r="C338" i="22"/>
  <c r="C339" i="22"/>
  <c r="C340" i="22"/>
  <c r="C341" i="22"/>
  <c r="C342" i="22"/>
  <c r="C343" i="22"/>
  <c r="C344" i="22"/>
  <c r="C345" i="22"/>
  <c r="C346" i="22"/>
  <c r="C347" i="22"/>
  <c r="C348" i="22"/>
  <c r="C349" i="22"/>
  <c r="C350" i="22"/>
  <c r="C351" i="22"/>
  <c r="C352" i="22"/>
  <c r="C353" i="22"/>
  <c r="C354" i="22"/>
  <c r="C355" i="22"/>
  <c r="C356" i="22"/>
  <c r="C357" i="22"/>
  <c r="C358" i="22"/>
  <c r="C359" i="22"/>
  <c r="C360" i="22"/>
  <c r="C361" i="22"/>
  <c r="C362" i="22"/>
  <c r="C363" i="22"/>
  <c r="C364" i="22"/>
  <c r="C365" i="22"/>
  <c r="C366" i="22"/>
  <c r="C367" i="22"/>
  <c r="C368" i="22"/>
  <c r="C369" i="22"/>
  <c r="C370" i="22"/>
  <c r="C371" i="22"/>
  <c r="C372" i="22"/>
  <c r="C373" i="22"/>
  <c r="C374" i="22"/>
  <c r="C5" i="22"/>
  <c r="B5" i="22"/>
  <c r="A613" i="21"/>
  <c r="A614" i="21"/>
  <c r="A615" i="21"/>
  <c r="A616" i="21"/>
  <c r="A617" i="21"/>
  <c r="A618" i="21"/>
  <c r="A619" i="21"/>
  <c r="A620" i="21"/>
  <c r="A621" i="21"/>
  <c r="A622" i="21"/>
  <c r="A623" i="21"/>
  <c r="A624" i="21"/>
  <c r="A625" i="21"/>
  <c r="A626" i="21"/>
  <c r="A627" i="21"/>
  <c r="A628" i="21"/>
  <c r="A629" i="21"/>
  <c r="A630" i="21"/>
  <c r="A631" i="21"/>
  <c r="A632" i="21"/>
  <c r="A633" i="21"/>
  <c r="A634" i="21"/>
  <c r="A635" i="21"/>
  <c r="A636" i="21"/>
  <c r="A637" i="21"/>
  <c r="A638" i="21"/>
  <c r="A613" i="20"/>
  <c r="A614" i="20"/>
  <c r="A615" i="20"/>
  <c r="A616" i="20"/>
  <c r="A617" i="20"/>
  <c r="A618" i="20"/>
  <c r="A619" i="20"/>
  <c r="A620" i="20"/>
  <c r="A621" i="20"/>
  <c r="A622" i="20"/>
  <c r="A623" i="20"/>
  <c r="A624" i="20"/>
  <c r="A625" i="20"/>
  <c r="A626" i="20"/>
  <c r="A627" i="20"/>
  <c r="A628" i="20"/>
  <c r="A629" i="20"/>
  <c r="A630" i="20"/>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C54" i="19"/>
  <c r="C55" i="19"/>
  <c r="C56" i="19"/>
  <c r="C57" i="19"/>
  <c r="C58" i="19"/>
  <c r="C59" i="19"/>
  <c r="C60" i="19"/>
  <c r="C61" i="19"/>
  <c r="C62" i="19"/>
  <c r="C63" i="19"/>
  <c r="C64" i="19"/>
  <c r="C65" i="19"/>
  <c r="C66" i="19"/>
  <c r="C67" i="19"/>
  <c r="C68" i="19"/>
  <c r="C69" i="19"/>
  <c r="C70" i="19"/>
  <c r="C71" i="19"/>
  <c r="C72" i="19"/>
  <c r="C73" i="19"/>
  <c r="C74" i="19"/>
  <c r="C75" i="19"/>
  <c r="C76" i="19"/>
  <c r="C77" i="19"/>
  <c r="C78" i="19"/>
  <c r="C79" i="19"/>
  <c r="C80" i="19"/>
  <c r="C81" i="19"/>
  <c r="C82" i="19"/>
  <c r="C83" i="19"/>
  <c r="C84" i="19"/>
  <c r="C85" i="19"/>
  <c r="C86" i="19"/>
  <c r="C87" i="19"/>
  <c r="C88" i="19"/>
  <c r="C89" i="19"/>
  <c r="C90" i="19"/>
  <c r="C91" i="19"/>
  <c r="C92" i="19"/>
  <c r="C93" i="19"/>
  <c r="C94" i="19"/>
  <c r="C95" i="19"/>
  <c r="C96" i="19"/>
  <c r="C97" i="19"/>
  <c r="C98" i="19"/>
  <c r="C99" i="19"/>
  <c r="C100" i="19"/>
  <c r="C101" i="19"/>
  <c r="C102" i="19"/>
  <c r="C103" i="19"/>
  <c r="C104" i="19"/>
  <c r="C105" i="19"/>
  <c r="C106" i="19"/>
  <c r="C107" i="19"/>
  <c r="C108" i="19"/>
  <c r="C109" i="19"/>
  <c r="C110" i="19"/>
  <c r="C111" i="19"/>
  <c r="C112" i="19"/>
  <c r="C113" i="19"/>
  <c r="C114" i="19"/>
  <c r="C115" i="19"/>
  <c r="C116" i="19"/>
  <c r="C117" i="19"/>
  <c r="C118" i="19"/>
  <c r="C119" i="19"/>
  <c r="C120" i="19"/>
  <c r="C121" i="19"/>
  <c r="C122" i="19"/>
  <c r="C123" i="19"/>
  <c r="C124" i="19"/>
  <c r="C125" i="19"/>
  <c r="C126" i="19"/>
  <c r="C127" i="19"/>
  <c r="C128" i="19"/>
  <c r="C129" i="19"/>
  <c r="C130" i="19"/>
  <c r="C131" i="19"/>
  <c r="C132" i="19"/>
  <c r="C133" i="19"/>
  <c r="C134" i="19"/>
  <c r="C135" i="19"/>
  <c r="C136" i="19"/>
  <c r="C137" i="19"/>
  <c r="C138" i="19"/>
  <c r="C139" i="19"/>
  <c r="C140" i="19"/>
  <c r="C141" i="19"/>
  <c r="C142" i="19"/>
  <c r="C143" i="19"/>
  <c r="C144" i="19"/>
  <c r="C145" i="19"/>
  <c r="C146" i="19"/>
  <c r="C147" i="19"/>
  <c r="C148" i="19"/>
  <c r="C149" i="19"/>
  <c r="C150" i="19"/>
  <c r="C151" i="19"/>
  <c r="C152" i="19"/>
  <c r="C153" i="19"/>
  <c r="C154" i="19"/>
  <c r="C155" i="19"/>
  <c r="C156" i="19"/>
  <c r="C157" i="19"/>
  <c r="C158" i="19"/>
  <c r="C159" i="19"/>
  <c r="C160" i="19"/>
  <c r="C161" i="19"/>
  <c r="C162" i="19"/>
  <c r="C163" i="19"/>
  <c r="C164" i="19"/>
  <c r="C165" i="19"/>
  <c r="C166" i="19"/>
  <c r="C167" i="19"/>
  <c r="C168" i="19"/>
  <c r="C169" i="19"/>
  <c r="C170" i="19"/>
  <c r="C171" i="19"/>
  <c r="C172" i="19"/>
  <c r="C173" i="19"/>
  <c r="C174" i="19"/>
  <c r="C175" i="19"/>
  <c r="C176" i="19"/>
  <c r="C177" i="19"/>
  <c r="C178" i="19"/>
  <c r="C179" i="19"/>
  <c r="C180" i="19"/>
  <c r="C181" i="19"/>
  <c r="C182" i="19"/>
  <c r="C183" i="19"/>
  <c r="C184" i="19"/>
  <c r="C185" i="19"/>
  <c r="C186" i="19"/>
  <c r="C187" i="19"/>
  <c r="C188" i="19"/>
  <c r="C189" i="19"/>
  <c r="C190" i="19"/>
  <c r="C191" i="19"/>
  <c r="C192" i="19"/>
  <c r="C193" i="19"/>
  <c r="C194" i="19"/>
  <c r="C195" i="19"/>
  <c r="C196" i="19"/>
  <c r="C197" i="19"/>
  <c r="C198" i="19"/>
  <c r="C199" i="19"/>
  <c r="C200" i="19"/>
  <c r="C201" i="19"/>
  <c r="C202" i="19"/>
  <c r="C203" i="19"/>
  <c r="C204" i="19"/>
  <c r="C205" i="19"/>
  <c r="C206" i="19"/>
  <c r="C207" i="19"/>
  <c r="C208" i="19"/>
  <c r="C209" i="19"/>
  <c r="C210" i="19"/>
  <c r="C211" i="19"/>
  <c r="C212" i="19"/>
  <c r="C213" i="19"/>
  <c r="C214" i="19"/>
  <c r="C215" i="19"/>
  <c r="C216" i="19"/>
  <c r="C217" i="19"/>
  <c r="C218" i="19"/>
  <c r="C219" i="19"/>
  <c r="C220" i="19"/>
  <c r="C221" i="19"/>
  <c r="C222" i="19"/>
  <c r="C223" i="19"/>
  <c r="C224" i="19"/>
  <c r="C225" i="19"/>
  <c r="C226" i="19"/>
  <c r="C227" i="19"/>
  <c r="C228" i="19"/>
  <c r="C229" i="19"/>
  <c r="C230" i="19"/>
  <c r="C231" i="19"/>
  <c r="C232" i="19"/>
  <c r="C233" i="19"/>
  <c r="C234" i="19"/>
  <c r="C235" i="19"/>
  <c r="C236" i="19"/>
  <c r="C237" i="19"/>
  <c r="C238" i="19"/>
  <c r="C239" i="19"/>
  <c r="C240" i="19"/>
  <c r="C241" i="19"/>
  <c r="C242" i="19"/>
  <c r="C243" i="19"/>
  <c r="C244" i="19"/>
  <c r="C245" i="19"/>
  <c r="C246" i="19"/>
  <c r="C247" i="19"/>
  <c r="C248" i="19"/>
  <c r="C249" i="19"/>
  <c r="C250" i="19"/>
  <c r="C251" i="19"/>
  <c r="C252" i="19"/>
  <c r="C253" i="19"/>
  <c r="C254" i="19"/>
  <c r="C255" i="19"/>
  <c r="C256" i="19"/>
  <c r="C257" i="19"/>
  <c r="C258" i="19"/>
  <c r="C259" i="19"/>
  <c r="C260" i="19"/>
  <c r="C261" i="19"/>
  <c r="C262" i="19"/>
  <c r="C263" i="19"/>
  <c r="C264" i="19"/>
  <c r="C265" i="19"/>
  <c r="C266" i="19"/>
  <c r="C267" i="19"/>
  <c r="C268" i="19"/>
  <c r="C269" i="19"/>
  <c r="C270" i="19"/>
  <c r="C271" i="19"/>
  <c r="C272" i="19"/>
  <c r="C273" i="19"/>
  <c r="C274" i="19"/>
  <c r="C275" i="19"/>
  <c r="C276" i="19"/>
  <c r="C277" i="19"/>
  <c r="C278" i="19"/>
  <c r="C279" i="19"/>
  <c r="C280" i="19"/>
  <c r="C281" i="19"/>
  <c r="C282" i="19"/>
  <c r="C283" i="19"/>
  <c r="C284" i="19"/>
  <c r="C285" i="19"/>
  <c r="C286" i="19"/>
  <c r="C287" i="19"/>
  <c r="C288" i="19"/>
  <c r="C289" i="19"/>
  <c r="C290" i="19"/>
  <c r="C291" i="19"/>
  <c r="C292" i="19"/>
  <c r="C293" i="19"/>
  <c r="C294" i="19"/>
  <c r="C295" i="19"/>
  <c r="C296" i="19"/>
  <c r="C297" i="19"/>
  <c r="C298" i="19"/>
  <c r="C299" i="19"/>
  <c r="C300" i="19"/>
  <c r="C301" i="19"/>
  <c r="C302" i="19"/>
  <c r="C303" i="19"/>
  <c r="C304" i="19"/>
  <c r="C305" i="19"/>
  <c r="C306" i="19"/>
  <c r="C307" i="19"/>
  <c r="C308" i="19"/>
  <c r="C309" i="19"/>
  <c r="C310" i="19"/>
  <c r="C311" i="19"/>
  <c r="C312" i="19"/>
  <c r="C313" i="19"/>
  <c r="C314" i="19"/>
  <c r="C315" i="19"/>
  <c r="C316" i="19"/>
  <c r="C317" i="19"/>
  <c r="C318" i="19"/>
  <c r="C319" i="19"/>
  <c r="C320" i="19"/>
  <c r="C321" i="19"/>
  <c r="C322" i="19"/>
  <c r="C323" i="19"/>
  <c r="C324" i="19"/>
  <c r="C325" i="19"/>
  <c r="C326" i="19"/>
  <c r="C327" i="19"/>
  <c r="C328" i="19"/>
  <c r="C329" i="19"/>
  <c r="C330" i="19"/>
  <c r="C331" i="19"/>
  <c r="C332" i="19"/>
  <c r="C333" i="19"/>
  <c r="C334" i="19"/>
  <c r="C335" i="19"/>
  <c r="C336" i="19"/>
  <c r="C337" i="19"/>
  <c r="C338" i="19"/>
  <c r="C339" i="19"/>
  <c r="C340" i="19"/>
  <c r="C341" i="19"/>
  <c r="C342" i="19"/>
  <c r="C343" i="19"/>
  <c r="C344" i="19"/>
  <c r="C345" i="19"/>
  <c r="C346" i="19"/>
  <c r="C347" i="19"/>
  <c r="C348" i="19"/>
  <c r="C349" i="19"/>
  <c r="C350" i="19"/>
  <c r="C351" i="19"/>
  <c r="C352" i="19"/>
  <c r="C353" i="19"/>
  <c r="C354" i="19"/>
  <c r="C355" i="19"/>
  <c r="C356" i="19"/>
  <c r="C357" i="19"/>
  <c r="C358" i="19"/>
  <c r="C359" i="19"/>
  <c r="C360" i="19"/>
  <c r="C361" i="19"/>
  <c r="C362" i="19"/>
  <c r="C363" i="19"/>
  <c r="C364" i="19"/>
  <c r="C365" i="19"/>
  <c r="C366" i="19"/>
  <c r="C367" i="19"/>
  <c r="C368" i="19"/>
  <c r="C369" i="19"/>
  <c r="C370" i="19"/>
  <c r="C371" i="19"/>
  <c r="C372" i="19"/>
  <c r="C373" i="19"/>
  <c r="C374" i="19"/>
  <c r="C375" i="19"/>
  <c r="C376" i="19"/>
  <c r="C377" i="19"/>
  <c r="C378" i="19"/>
  <c r="C379" i="19"/>
  <c r="C380" i="19"/>
  <c r="C381" i="19"/>
  <c r="C382" i="19"/>
  <c r="C383" i="19"/>
  <c r="C384" i="19"/>
  <c r="C385" i="19"/>
  <c r="C386" i="19"/>
  <c r="C387" i="19"/>
  <c r="C388" i="19"/>
  <c r="C389" i="19"/>
  <c r="C390" i="19"/>
  <c r="C391" i="19"/>
  <c r="C392" i="19"/>
  <c r="C393" i="19"/>
  <c r="C394" i="19"/>
  <c r="C395" i="19"/>
  <c r="C396" i="19"/>
  <c r="C397" i="19"/>
  <c r="C398" i="19"/>
  <c r="C399" i="19"/>
  <c r="C400" i="19"/>
  <c r="C401" i="19"/>
  <c r="C402" i="19"/>
  <c r="C403" i="19"/>
  <c r="C404" i="19"/>
  <c r="C405" i="19"/>
  <c r="C406" i="19"/>
  <c r="C407" i="19"/>
  <c r="C408" i="19"/>
  <c r="C409" i="19"/>
  <c r="C410" i="19"/>
  <c r="C411" i="19"/>
  <c r="C412" i="19"/>
  <c r="C413" i="19"/>
  <c r="C414" i="19"/>
  <c r="C415" i="19"/>
  <c r="C416" i="19"/>
  <c r="C417" i="19"/>
  <c r="C418" i="19"/>
  <c r="C419" i="19"/>
  <c r="C420" i="19"/>
  <c r="C421" i="19"/>
  <c r="C422" i="19"/>
  <c r="C423" i="19"/>
  <c r="C424" i="19"/>
  <c r="C425" i="19"/>
  <c r="C426" i="19"/>
  <c r="C427" i="19"/>
  <c r="C428" i="19"/>
  <c r="C429" i="19"/>
  <c r="C430" i="19"/>
  <c r="C431" i="19"/>
  <c r="C432" i="19"/>
  <c r="C433" i="19"/>
  <c r="C434" i="19"/>
  <c r="C435" i="19"/>
  <c r="C436" i="19"/>
  <c r="C437" i="19"/>
  <c r="C438" i="19"/>
  <c r="C439" i="19"/>
  <c r="C440" i="19"/>
  <c r="C441" i="19"/>
  <c r="C442" i="19"/>
  <c r="C443" i="19"/>
  <c r="C444" i="19"/>
  <c r="C445" i="19"/>
  <c r="C446" i="19"/>
  <c r="C447" i="19"/>
  <c r="C448" i="19"/>
  <c r="C449" i="19"/>
  <c r="C450" i="19"/>
  <c r="C451" i="19"/>
  <c r="C452" i="19"/>
  <c r="C453" i="19"/>
  <c r="C454" i="19"/>
  <c r="C455" i="19"/>
  <c r="C456" i="19"/>
  <c r="C457" i="19"/>
  <c r="C458" i="19"/>
  <c r="C459" i="19"/>
  <c r="C460" i="19"/>
  <c r="C461" i="19"/>
  <c r="C462" i="19"/>
  <c r="C463" i="19"/>
  <c r="C464" i="19"/>
  <c r="C465" i="19"/>
  <c r="C466" i="19"/>
  <c r="C467" i="19"/>
  <c r="C468" i="19"/>
  <c r="C469" i="19"/>
  <c r="C470" i="19"/>
  <c r="C471" i="19"/>
  <c r="C472" i="19"/>
  <c r="C473" i="19"/>
  <c r="C474" i="19"/>
  <c r="C475" i="19"/>
  <c r="C476" i="19"/>
  <c r="C477" i="19"/>
  <c r="C478" i="19"/>
  <c r="C479" i="19"/>
  <c r="C480" i="19"/>
  <c r="C481" i="19"/>
  <c r="C482" i="19"/>
  <c r="C483" i="19"/>
  <c r="C484" i="19"/>
  <c r="C485" i="19"/>
  <c r="C486" i="19"/>
  <c r="C487" i="19"/>
  <c r="C488" i="19"/>
  <c r="C489" i="19"/>
  <c r="C490" i="19"/>
  <c r="C491" i="19"/>
  <c r="C492" i="19"/>
  <c r="C493" i="19"/>
  <c r="C494" i="19"/>
  <c r="C495" i="19"/>
  <c r="C496" i="19"/>
  <c r="C497" i="19"/>
  <c r="C498" i="19"/>
  <c r="C499" i="19"/>
  <c r="C500" i="19"/>
  <c r="C501" i="19"/>
  <c r="C502" i="19"/>
  <c r="C503" i="19"/>
  <c r="C504" i="19"/>
  <c r="C505" i="19"/>
  <c r="C506" i="19"/>
  <c r="C507" i="19"/>
  <c r="C508" i="19"/>
  <c r="C509" i="19"/>
  <c r="C510" i="19"/>
  <c r="C511" i="19"/>
  <c r="C512" i="19"/>
  <c r="C513" i="19"/>
  <c r="C514" i="19"/>
  <c r="C515" i="19"/>
  <c r="C516" i="19"/>
  <c r="C517" i="19"/>
  <c r="C518" i="19"/>
  <c r="C519" i="19"/>
  <c r="C520" i="19"/>
  <c r="C521" i="19"/>
  <c r="C522" i="19"/>
  <c r="C523" i="19"/>
  <c r="C524" i="19"/>
  <c r="C525" i="19"/>
  <c r="C526" i="19"/>
  <c r="C527" i="19"/>
  <c r="C528" i="19"/>
  <c r="C529" i="19"/>
  <c r="C530" i="19"/>
  <c r="C531" i="19"/>
  <c r="C532" i="19"/>
  <c r="C533" i="19"/>
  <c r="C534" i="19"/>
  <c r="C535" i="19"/>
  <c r="C536" i="19"/>
  <c r="C537" i="19"/>
  <c r="C538" i="19"/>
  <c r="C539" i="19"/>
  <c r="C540" i="19"/>
  <c r="C541" i="19"/>
  <c r="C542" i="19"/>
  <c r="C543" i="19"/>
  <c r="C544" i="19"/>
  <c r="C545" i="19"/>
  <c r="C546" i="19"/>
  <c r="C547" i="19"/>
  <c r="C548" i="19"/>
  <c r="C549" i="19"/>
  <c r="C550" i="19"/>
  <c r="C551" i="19"/>
  <c r="C552" i="19"/>
  <c r="C553" i="19"/>
  <c r="C554" i="19"/>
  <c r="C555" i="19"/>
  <c r="C556" i="19"/>
  <c r="C557" i="19"/>
  <c r="C558" i="19"/>
  <c r="C559" i="19"/>
  <c r="C560" i="19"/>
  <c r="C561" i="19"/>
  <c r="C562" i="19"/>
  <c r="C563" i="19"/>
  <c r="C564" i="19"/>
  <c r="C565" i="19"/>
  <c r="C566" i="19"/>
  <c r="C567" i="19"/>
  <c r="C568" i="19"/>
  <c r="C569" i="19"/>
  <c r="C570" i="19"/>
  <c r="C571" i="19"/>
  <c r="C572" i="19"/>
  <c r="C573" i="19"/>
  <c r="C574" i="19"/>
  <c r="C575" i="19"/>
  <c r="C576" i="19"/>
  <c r="C577" i="19"/>
  <c r="C578" i="19"/>
  <c r="C579" i="19"/>
  <c r="C580" i="19"/>
  <c r="C581" i="19"/>
  <c r="C582" i="19"/>
  <c r="C583" i="19"/>
  <c r="C584" i="19"/>
  <c r="C585" i="19"/>
  <c r="C586" i="19"/>
  <c r="C587" i="19"/>
  <c r="C588" i="19"/>
  <c r="C589" i="19"/>
  <c r="C590" i="19"/>
  <c r="C591" i="19"/>
  <c r="C592" i="19"/>
  <c r="C593" i="19"/>
  <c r="C594" i="19"/>
  <c r="C595" i="19"/>
  <c r="C596" i="19"/>
  <c r="C597" i="19"/>
  <c r="C598" i="19"/>
  <c r="C599" i="19"/>
  <c r="C600" i="19"/>
  <c r="C601" i="19"/>
  <c r="C602" i="19"/>
  <c r="C603" i="19"/>
  <c r="C604" i="19"/>
  <c r="C605" i="19"/>
  <c r="C606" i="19"/>
  <c r="C607" i="19"/>
  <c r="C608" i="19"/>
  <c r="C609" i="19"/>
  <c r="C610" i="19"/>
  <c r="C611" i="19"/>
  <c r="C612" i="19"/>
  <c r="C5" i="19"/>
  <c r="B5" i="19"/>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5" i="17"/>
  <c r="C14" i="16"/>
  <c r="D14" i="19" s="1"/>
  <c r="C15" i="16"/>
  <c r="D15" i="19" s="1"/>
  <c r="C16" i="16"/>
  <c r="D16" i="19" s="1"/>
  <c r="C17" i="16"/>
  <c r="D17" i="19" s="1"/>
  <c r="C18" i="16"/>
  <c r="D18" i="19" s="1"/>
  <c r="C19" i="16"/>
  <c r="D19" i="19" s="1"/>
  <c r="C20" i="16"/>
  <c r="D20" i="19" s="1"/>
  <c r="C21" i="16"/>
  <c r="D21" i="19" s="1"/>
  <c r="C22" i="16"/>
  <c r="D22" i="19" s="1"/>
  <c r="C23" i="16"/>
  <c r="D23" i="19" s="1"/>
  <c r="C26" i="16"/>
  <c r="D26" i="19" s="1"/>
  <c r="C28" i="16"/>
  <c r="D28" i="19" s="1"/>
  <c r="C34" i="16"/>
  <c r="D34" i="19" s="1"/>
  <c r="C35" i="16"/>
  <c r="D35" i="19" s="1"/>
  <c r="C37" i="16"/>
  <c r="D37" i="19" s="1"/>
  <c r="C38" i="16"/>
  <c r="D38" i="19" s="1"/>
  <c r="C51" i="16"/>
  <c r="D51" i="19" s="1"/>
  <c r="C52" i="16"/>
  <c r="D52" i="19" s="1"/>
  <c r="C53" i="16"/>
  <c r="D53" i="19" s="1"/>
  <c r="C54" i="16"/>
  <c r="D54" i="19" s="1"/>
  <c r="C55" i="16"/>
  <c r="D55" i="19" s="1"/>
  <c r="C56" i="16"/>
  <c r="D56" i="19" s="1"/>
  <c r="C57" i="16"/>
  <c r="D57" i="19" s="1"/>
  <c r="C65" i="16"/>
  <c r="D65" i="19" s="1"/>
  <c r="C66" i="16"/>
  <c r="D66" i="19" s="1"/>
  <c r="C67" i="16"/>
  <c r="D67" i="19" s="1"/>
  <c r="C68" i="16"/>
  <c r="D68" i="19" s="1"/>
  <c r="C70" i="16"/>
  <c r="D70" i="19" s="1"/>
  <c r="C71" i="16"/>
  <c r="D71" i="19" s="1"/>
  <c r="C72" i="16"/>
  <c r="D72" i="19" s="1"/>
  <c r="C73" i="16"/>
  <c r="D73" i="19" s="1"/>
  <c r="C74" i="16"/>
  <c r="D74" i="19" s="1"/>
  <c r="C75" i="16"/>
  <c r="D75" i="19" s="1"/>
  <c r="C76" i="16"/>
  <c r="D76" i="19" s="1"/>
  <c r="C77" i="16"/>
  <c r="D77" i="19" s="1"/>
  <c r="C78" i="16"/>
  <c r="D78" i="19" s="1"/>
  <c r="C79" i="16"/>
  <c r="D79" i="19" s="1"/>
  <c r="C80" i="16"/>
  <c r="D80" i="19" s="1"/>
  <c r="C81" i="16"/>
  <c r="D81" i="19" s="1"/>
  <c r="C82" i="16"/>
  <c r="D82" i="19" s="1"/>
  <c r="C83" i="16"/>
  <c r="D83" i="19" s="1"/>
  <c r="C84" i="16"/>
  <c r="D84" i="19" s="1"/>
  <c r="C85" i="16"/>
  <c r="D85" i="19" s="1"/>
  <c r="C86" i="16"/>
  <c r="D86" i="19" s="1"/>
  <c r="C87" i="16"/>
  <c r="D87" i="19" s="1"/>
  <c r="C88" i="16"/>
  <c r="D88" i="19" s="1"/>
  <c r="C89" i="16"/>
  <c r="D89" i="19" s="1"/>
  <c r="C90" i="16"/>
  <c r="D90" i="19" s="1"/>
  <c r="C91" i="16"/>
  <c r="D91" i="19" s="1"/>
  <c r="C92" i="16"/>
  <c r="D92" i="19" s="1"/>
  <c r="C93" i="16"/>
  <c r="D93" i="19" s="1"/>
  <c r="C94" i="16"/>
  <c r="D94" i="19" s="1"/>
  <c r="C95" i="16"/>
  <c r="D95" i="19" s="1"/>
  <c r="C96" i="16"/>
  <c r="D96" i="19" s="1"/>
  <c r="C97" i="16"/>
  <c r="D97" i="19" s="1"/>
  <c r="C98" i="16"/>
  <c r="D98" i="19" s="1"/>
  <c r="C99" i="16"/>
  <c r="D99" i="19" s="1"/>
  <c r="C100" i="16"/>
  <c r="D100" i="19" s="1"/>
  <c r="C101" i="16"/>
  <c r="D101" i="19" s="1"/>
  <c r="C102" i="16"/>
  <c r="D102" i="19" s="1"/>
  <c r="C103" i="16"/>
  <c r="D103" i="19" s="1"/>
  <c r="C104" i="16"/>
  <c r="D104" i="19" s="1"/>
  <c r="C105" i="16"/>
  <c r="D105" i="19" s="1"/>
  <c r="C106" i="16"/>
  <c r="D106" i="19" s="1"/>
  <c r="C109" i="16"/>
  <c r="D109" i="19" s="1"/>
  <c r="C112" i="16"/>
  <c r="D112" i="19" s="1"/>
  <c r="C117" i="16"/>
  <c r="D117" i="19" s="1"/>
  <c r="C121" i="16"/>
  <c r="D121" i="19" s="1"/>
  <c r="C126" i="16"/>
  <c r="D126" i="19" s="1"/>
  <c r="C127" i="16"/>
  <c r="D127" i="19" s="1"/>
  <c r="C134" i="16"/>
  <c r="D134" i="19" s="1"/>
  <c r="C135" i="16"/>
  <c r="D135" i="19" s="1"/>
  <c r="C136" i="16"/>
  <c r="D136" i="19" s="1"/>
  <c r="C137" i="16"/>
  <c r="D137" i="19" s="1"/>
  <c r="C138" i="16"/>
  <c r="D138" i="19" s="1"/>
  <c r="C146" i="16"/>
  <c r="D146" i="19" s="1"/>
  <c r="C148" i="16"/>
  <c r="D148" i="19" s="1"/>
  <c r="C150" i="16"/>
  <c r="D150" i="19" s="1"/>
  <c r="C151" i="16"/>
  <c r="D151" i="19" s="1"/>
  <c r="C152" i="16"/>
  <c r="D152" i="19" s="1"/>
  <c r="C153" i="16"/>
  <c r="D153" i="19" s="1"/>
  <c r="C155" i="16"/>
  <c r="D155" i="19" s="1"/>
  <c r="C156" i="16"/>
  <c r="D156" i="19" s="1"/>
  <c r="C157" i="16"/>
  <c r="D157" i="19" s="1"/>
  <c r="C158" i="16"/>
  <c r="D158" i="19" s="1"/>
  <c r="C159" i="16"/>
  <c r="D159" i="19" s="1"/>
  <c r="C161" i="16"/>
  <c r="D161" i="19" s="1"/>
  <c r="C162" i="16"/>
  <c r="D162" i="19" s="1"/>
  <c r="C163" i="16"/>
  <c r="D163" i="19" s="1"/>
  <c r="C211" i="16"/>
  <c r="D211" i="19" s="1"/>
  <c r="C212" i="16"/>
  <c r="D212" i="19" s="1"/>
  <c r="C213" i="16"/>
  <c r="D213" i="19" s="1"/>
  <c r="C214" i="16"/>
  <c r="D214" i="19" s="1"/>
  <c r="C215" i="16"/>
  <c r="D215" i="19" s="1"/>
  <c r="C216" i="16"/>
  <c r="D216" i="19" s="1"/>
  <c r="C217" i="16"/>
  <c r="D217" i="19" s="1"/>
  <c r="C218" i="16"/>
  <c r="D218" i="19" s="1"/>
  <c r="C219" i="16"/>
  <c r="D219" i="19" s="1"/>
  <c r="C220" i="16"/>
  <c r="D220" i="19" s="1"/>
  <c r="C221" i="16"/>
  <c r="D221" i="19" s="1"/>
  <c r="C222" i="16"/>
  <c r="D222" i="19" s="1"/>
  <c r="C223" i="16"/>
  <c r="D223" i="19" s="1"/>
  <c r="C224" i="16"/>
  <c r="D224" i="19" s="1"/>
  <c r="C225" i="16"/>
  <c r="D225" i="19" s="1"/>
  <c r="C226" i="16"/>
  <c r="D226" i="19" s="1"/>
  <c r="C227" i="16"/>
  <c r="D227" i="19" s="1"/>
  <c r="C228" i="16"/>
  <c r="D228" i="19" s="1"/>
  <c r="C229" i="16"/>
  <c r="D229" i="19" s="1"/>
  <c r="C230" i="16"/>
  <c r="D230" i="19" s="1"/>
  <c r="C231" i="16"/>
  <c r="D231" i="19" s="1"/>
  <c r="C232" i="16"/>
  <c r="D232" i="19" s="1"/>
  <c r="C233" i="16"/>
  <c r="D233" i="19" s="1"/>
  <c r="C234" i="16"/>
  <c r="D234" i="19" s="1"/>
  <c r="C235" i="16"/>
  <c r="D235" i="19" s="1"/>
  <c r="C236" i="16"/>
  <c r="D236" i="19" s="1"/>
  <c r="C237" i="16"/>
  <c r="D237" i="19" s="1"/>
  <c r="C238" i="16"/>
  <c r="D238" i="19" s="1"/>
  <c r="C239" i="16"/>
  <c r="D239" i="19" s="1"/>
  <c r="C240" i="16"/>
  <c r="D240" i="19" s="1"/>
  <c r="C241" i="16"/>
  <c r="D241" i="19" s="1"/>
  <c r="C242" i="16"/>
  <c r="D242" i="19" s="1"/>
  <c r="C243" i="16"/>
  <c r="D243" i="19" s="1"/>
  <c r="C244" i="16"/>
  <c r="D244" i="19" s="1"/>
  <c r="C245" i="16"/>
  <c r="D245" i="19" s="1"/>
  <c r="C246" i="16"/>
  <c r="D246" i="19" s="1"/>
  <c r="C247" i="16"/>
  <c r="D247" i="19" s="1"/>
  <c r="C248" i="16"/>
  <c r="D248" i="19" s="1"/>
  <c r="C249" i="16"/>
  <c r="D249" i="19" s="1"/>
  <c r="C250" i="16"/>
  <c r="D250" i="19" s="1"/>
  <c r="C251" i="16"/>
  <c r="D251" i="19" s="1"/>
  <c r="C252" i="16"/>
  <c r="D252" i="19" s="1"/>
  <c r="C253" i="16"/>
  <c r="D253" i="19" s="1"/>
  <c r="C254" i="16"/>
  <c r="D254" i="19" s="1"/>
  <c r="C255" i="16"/>
  <c r="D255" i="19" s="1"/>
  <c r="C256" i="16"/>
  <c r="D256" i="19" s="1"/>
  <c r="C257" i="16"/>
  <c r="D257" i="19" s="1"/>
  <c r="C258" i="16"/>
  <c r="D258" i="19" s="1"/>
  <c r="C259" i="16"/>
  <c r="D259" i="19" s="1"/>
  <c r="C260" i="16"/>
  <c r="D260" i="19" s="1"/>
  <c r="C261" i="16"/>
  <c r="D261" i="19" s="1"/>
  <c r="C262" i="16"/>
  <c r="D262" i="19" s="1"/>
  <c r="C263" i="16"/>
  <c r="D263" i="19" s="1"/>
  <c r="C264" i="16"/>
  <c r="D264" i="19" s="1"/>
  <c r="C265" i="16"/>
  <c r="D265" i="19" s="1"/>
  <c r="C266" i="16"/>
  <c r="D266" i="19" s="1"/>
  <c r="C267" i="16"/>
  <c r="D267" i="19" s="1"/>
  <c r="C268" i="16"/>
  <c r="D268" i="19" s="1"/>
  <c r="C269" i="16"/>
  <c r="D269" i="19" s="1"/>
  <c r="C270" i="16"/>
  <c r="D270" i="19" s="1"/>
  <c r="C330" i="16"/>
  <c r="D330" i="19" s="1"/>
  <c r="C331" i="16"/>
  <c r="D331" i="19" s="1"/>
  <c r="C332" i="16"/>
  <c r="D332" i="19" s="1"/>
  <c r="C333" i="16"/>
  <c r="D333" i="19" s="1"/>
  <c r="C334" i="16"/>
  <c r="D334" i="19" s="1"/>
  <c r="C335" i="16"/>
  <c r="D335" i="19" s="1"/>
  <c r="C336" i="16"/>
  <c r="D336" i="19" s="1"/>
  <c r="C337" i="16"/>
  <c r="D337" i="19" s="1"/>
  <c r="C338" i="16"/>
  <c r="D338" i="19" s="1"/>
  <c r="C339" i="16"/>
  <c r="D339" i="19" s="1"/>
  <c r="C340" i="16"/>
  <c r="D340" i="19" s="1"/>
  <c r="C341" i="16"/>
  <c r="D341" i="19" s="1"/>
  <c r="C342" i="16"/>
  <c r="D342" i="19" s="1"/>
  <c r="C343" i="16"/>
  <c r="D343" i="19" s="1"/>
  <c r="C344" i="16"/>
  <c r="D344" i="19" s="1"/>
  <c r="C345" i="16"/>
  <c r="D345" i="19" s="1"/>
  <c r="C346" i="16"/>
  <c r="D346" i="19" s="1"/>
  <c r="C347" i="16"/>
  <c r="D347" i="19" s="1"/>
  <c r="C348" i="16"/>
  <c r="D348" i="19" s="1"/>
  <c r="C349" i="16"/>
  <c r="D349" i="19" s="1"/>
  <c r="C350" i="16"/>
  <c r="D350" i="19" s="1"/>
  <c r="C351" i="16"/>
  <c r="D351" i="19" s="1"/>
  <c r="C352" i="16"/>
  <c r="D352" i="19" s="1"/>
  <c r="C353" i="16"/>
  <c r="D353" i="19" s="1"/>
  <c r="C354" i="16"/>
  <c r="D354" i="19" s="1"/>
  <c r="C355" i="16"/>
  <c r="D355" i="19" s="1"/>
  <c r="C356" i="16"/>
  <c r="D356" i="19" s="1"/>
  <c r="C357" i="16"/>
  <c r="D357" i="19" s="1"/>
  <c r="C358" i="16"/>
  <c r="D358" i="19" s="1"/>
  <c r="C359" i="16"/>
  <c r="D359" i="19" s="1"/>
  <c r="C360" i="16"/>
  <c r="D360" i="19" s="1"/>
  <c r="C361" i="16"/>
  <c r="D361" i="19" s="1"/>
  <c r="C362" i="16"/>
  <c r="D362" i="19" s="1"/>
  <c r="C363" i="16"/>
  <c r="D363" i="19" s="1"/>
  <c r="C364" i="16"/>
  <c r="D364" i="19" s="1"/>
  <c r="C365" i="16"/>
  <c r="D365" i="19" s="1"/>
  <c r="C366" i="16"/>
  <c r="D366" i="19" s="1"/>
  <c r="C367" i="16"/>
  <c r="D367" i="19" s="1"/>
  <c r="C368" i="16"/>
  <c r="D368" i="19" s="1"/>
  <c r="C369" i="16"/>
  <c r="D369" i="19" s="1"/>
  <c r="C370" i="16"/>
  <c r="D370" i="19" s="1"/>
  <c r="C371" i="16"/>
  <c r="D371" i="19" s="1"/>
  <c r="C372" i="16"/>
  <c r="D372" i="19" s="1"/>
  <c r="C373" i="16"/>
  <c r="D373" i="19" s="1"/>
  <c r="C374" i="16"/>
  <c r="D374" i="19" s="1"/>
  <c r="C375" i="16"/>
  <c r="D375" i="19" s="1"/>
  <c r="C376" i="16"/>
  <c r="D376" i="19" s="1"/>
  <c r="C377" i="16"/>
  <c r="D377" i="19" s="1"/>
  <c r="C378" i="16"/>
  <c r="D378" i="19" s="1"/>
  <c r="C379" i="16"/>
  <c r="D379" i="19" s="1"/>
  <c r="C380" i="16"/>
  <c r="D380" i="19" s="1"/>
  <c r="C381" i="16"/>
  <c r="D381" i="19" s="1"/>
  <c r="C382" i="16"/>
  <c r="D382" i="19" s="1"/>
  <c r="C383" i="16"/>
  <c r="D383" i="19" s="1"/>
  <c r="C384" i="16"/>
  <c r="D384" i="19" s="1"/>
  <c r="C385" i="16"/>
  <c r="D385" i="19" s="1"/>
  <c r="C386" i="16"/>
  <c r="D386" i="19" s="1"/>
  <c r="C387" i="16"/>
  <c r="D387" i="19" s="1"/>
  <c r="C388" i="16"/>
  <c r="D388" i="19" s="1"/>
  <c r="C389" i="16"/>
  <c r="D389" i="19" s="1"/>
  <c r="C390" i="16"/>
  <c r="D390" i="19" s="1"/>
  <c r="C391" i="16"/>
  <c r="D391" i="19" s="1"/>
  <c r="C392" i="16"/>
  <c r="D392" i="19" s="1"/>
  <c r="C393" i="16"/>
  <c r="D393" i="19" s="1"/>
  <c r="C394" i="16"/>
  <c r="D394" i="19" s="1"/>
  <c r="C395" i="16"/>
  <c r="D395" i="19" s="1"/>
  <c r="C396" i="16"/>
  <c r="D396" i="19" s="1"/>
  <c r="C397" i="16"/>
  <c r="D397" i="19" s="1"/>
  <c r="C398" i="16"/>
  <c r="D398" i="19" s="1"/>
  <c r="C405" i="16"/>
  <c r="D405" i="19" s="1"/>
  <c r="C406" i="16"/>
  <c r="D406" i="19" s="1"/>
  <c r="C407" i="16"/>
  <c r="D407" i="19" s="1"/>
  <c r="C417" i="16"/>
  <c r="D417" i="19" s="1"/>
  <c r="C419" i="16"/>
  <c r="D419" i="19" s="1"/>
  <c r="C420" i="16"/>
  <c r="D420" i="19" s="1"/>
  <c r="C422" i="16"/>
  <c r="D422" i="19" s="1"/>
  <c r="C425" i="16"/>
  <c r="D425" i="19" s="1"/>
  <c r="C426" i="16"/>
  <c r="D426" i="19" s="1"/>
  <c r="C427" i="16"/>
  <c r="D427" i="19" s="1"/>
  <c r="C428" i="16"/>
  <c r="D428" i="19" s="1"/>
  <c r="C433" i="16"/>
  <c r="D433" i="19" s="1"/>
  <c r="C438" i="16"/>
  <c r="D438" i="19" s="1"/>
  <c r="C443" i="16"/>
  <c r="D443" i="19" s="1"/>
  <c r="C444" i="16"/>
  <c r="D444" i="19" s="1"/>
  <c r="C445" i="16"/>
  <c r="D445" i="19" s="1"/>
  <c r="C446" i="16"/>
  <c r="D446" i="19" s="1"/>
  <c r="C450" i="16"/>
  <c r="D450" i="19" s="1"/>
  <c r="C453" i="16"/>
  <c r="D453" i="19" s="1"/>
  <c r="C454" i="16"/>
  <c r="D454" i="19" s="1"/>
  <c r="C460" i="16"/>
  <c r="D460" i="19" s="1"/>
  <c r="C461" i="16"/>
  <c r="D461" i="19" s="1"/>
  <c r="C462" i="16"/>
  <c r="D462" i="19" s="1"/>
  <c r="C467" i="16"/>
  <c r="D467" i="19" s="1"/>
  <c r="C470" i="16"/>
  <c r="D470" i="19" s="1"/>
  <c r="C481" i="16"/>
  <c r="D481" i="19" s="1"/>
  <c r="C482" i="16"/>
  <c r="D482" i="19" s="1"/>
  <c r="C483" i="16"/>
  <c r="D483" i="19" s="1"/>
  <c r="C484" i="16"/>
  <c r="D484" i="19" s="1"/>
  <c r="C490" i="16"/>
  <c r="D490" i="19" s="1"/>
  <c r="C492" i="16"/>
  <c r="D492" i="19" s="1"/>
  <c r="C499" i="16"/>
  <c r="D499" i="19" s="1"/>
  <c r="C500" i="16"/>
  <c r="D500" i="19" s="1"/>
  <c r="C510" i="16"/>
  <c r="D510" i="19" s="1"/>
  <c r="C512" i="16"/>
  <c r="D512" i="19" s="1"/>
  <c r="C513" i="16"/>
  <c r="D513" i="19" s="1"/>
  <c r="C514" i="16"/>
  <c r="D514" i="19" s="1"/>
  <c r="C515" i="16"/>
  <c r="D515" i="19" s="1"/>
  <c r="C516" i="16"/>
  <c r="D516" i="19" s="1"/>
  <c r="C517" i="16"/>
  <c r="D517" i="19" s="1"/>
  <c r="C519" i="16"/>
  <c r="D519" i="19" s="1"/>
  <c r="C520" i="16"/>
  <c r="D520" i="19" s="1"/>
  <c r="C524" i="16"/>
  <c r="D524" i="19" s="1"/>
  <c r="C531" i="16"/>
  <c r="D531" i="19" s="1"/>
  <c r="C532" i="16"/>
  <c r="D532" i="19" s="1"/>
  <c r="C535" i="16"/>
  <c r="D535" i="19" s="1"/>
  <c r="C537" i="16"/>
  <c r="D537" i="19" s="1"/>
  <c r="C539" i="16"/>
  <c r="D539" i="19" s="1"/>
  <c r="C540" i="16"/>
  <c r="D540" i="19" s="1"/>
  <c r="C541" i="16"/>
  <c r="D541" i="19" s="1"/>
  <c r="C542" i="16"/>
  <c r="D542" i="19" s="1"/>
  <c r="C543" i="16"/>
  <c r="D543" i="19" s="1"/>
  <c r="C544" i="16"/>
  <c r="D544" i="19" s="1"/>
  <c r="C545" i="16"/>
  <c r="D545" i="19" s="1"/>
  <c r="C549" i="16"/>
  <c r="D549" i="19" s="1"/>
  <c r="C550" i="16"/>
  <c r="D550" i="19" s="1"/>
  <c r="C551" i="16"/>
  <c r="D551" i="19" s="1"/>
  <c r="C552" i="16"/>
  <c r="D552" i="19" s="1"/>
  <c r="C554" i="16"/>
  <c r="D554" i="19" s="1"/>
  <c r="C555" i="16"/>
  <c r="D555" i="19" s="1"/>
  <c r="C556" i="16"/>
  <c r="D556" i="19" s="1"/>
  <c r="C561" i="16"/>
  <c r="D561" i="19" s="1"/>
  <c r="C564" i="16"/>
  <c r="D564" i="19" s="1"/>
  <c r="C568" i="16"/>
  <c r="D568" i="19" s="1"/>
  <c r="C569" i="16"/>
  <c r="D569" i="19" s="1"/>
  <c r="C570" i="16"/>
  <c r="D570" i="19" s="1"/>
  <c r="C571" i="16"/>
  <c r="D571" i="19" s="1"/>
  <c r="C572" i="16"/>
  <c r="D572" i="19" s="1"/>
  <c r="C573" i="16"/>
  <c r="D573" i="19" s="1"/>
  <c r="C574" i="16"/>
  <c r="D574" i="19" s="1"/>
  <c r="C578" i="16"/>
  <c r="D578" i="19" s="1"/>
  <c r="C580" i="16"/>
  <c r="D580" i="19" s="1"/>
  <c r="C581" i="16"/>
  <c r="D581" i="19" s="1"/>
  <c r="C582" i="16"/>
  <c r="D582" i="19" s="1"/>
  <c r="C583" i="16"/>
  <c r="D583" i="19" s="1"/>
  <c r="C584" i="16"/>
  <c r="D584" i="19" s="1"/>
  <c r="C585" i="16"/>
  <c r="D585" i="19" s="1"/>
  <c r="C586" i="16"/>
  <c r="D586" i="19" s="1"/>
  <c r="C587" i="16"/>
  <c r="D587" i="19" s="1"/>
  <c r="C597" i="16"/>
  <c r="D597" i="19" s="1"/>
  <c r="C611" i="16"/>
  <c r="D611" i="19" s="1"/>
  <c r="C612" i="16"/>
  <c r="D612" i="19" s="1"/>
  <c r="C6" i="15"/>
  <c r="C7" i="15"/>
  <c r="C8" i="15"/>
  <c r="C9" i="15"/>
  <c r="C10" i="15"/>
  <c r="C11" i="15"/>
  <c r="C12" i="15"/>
  <c r="C13" i="15"/>
  <c r="C14" i="15"/>
  <c r="C15" i="15"/>
  <c r="C16" i="15"/>
  <c r="C17" i="15"/>
  <c r="D17" i="22" s="1"/>
  <c r="C18" i="15"/>
  <c r="C19" i="15"/>
  <c r="C20" i="15"/>
  <c r="C21" i="15"/>
  <c r="C22" i="15"/>
  <c r="C23" i="15"/>
  <c r="C24" i="15"/>
  <c r="C25" i="15"/>
  <c r="C26" i="15"/>
  <c r="C27" i="15"/>
  <c r="C28" i="15"/>
  <c r="C29" i="15"/>
  <c r="C30" i="15"/>
  <c r="C31" i="15"/>
  <c r="C32" i="15"/>
  <c r="C33" i="15"/>
  <c r="C34" i="15"/>
  <c r="D34" i="22" s="1"/>
  <c r="C35" i="15"/>
  <c r="C36" i="15"/>
  <c r="C37" i="15"/>
  <c r="C38" i="15"/>
  <c r="C39" i="15"/>
  <c r="C40" i="15"/>
  <c r="C41" i="15"/>
  <c r="C42" i="15"/>
  <c r="C43" i="15"/>
  <c r="C44" i="15"/>
  <c r="C45" i="15"/>
  <c r="D45" i="22" s="1"/>
  <c r="C46" i="15"/>
  <c r="D46" i="22" s="1"/>
  <c r="C47" i="15"/>
  <c r="C48" i="15"/>
  <c r="C49" i="15"/>
  <c r="D49" i="22" s="1"/>
  <c r="C50" i="15"/>
  <c r="C51" i="15"/>
  <c r="D51" i="22" s="1"/>
  <c r="C52" i="15"/>
  <c r="C53" i="15"/>
  <c r="D53" i="22" s="1"/>
  <c r="C54" i="15"/>
  <c r="D54" i="22" s="1"/>
  <c r="C55" i="15"/>
  <c r="C56" i="15"/>
  <c r="C57" i="15"/>
  <c r="C58" i="15"/>
  <c r="D58" i="22" s="1"/>
  <c r="C59" i="15"/>
  <c r="C60" i="15"/>
  <c r="C61" i="15"/>
  <c r="C62" i="15"/>
  <c r="C63" i="15"/>
  <c r="C64" i="15"/>
  <c r="C65" i="15"/>
  <c r="C66" i="15"/>
  <c r="C67" i="15"/>
  <c r="C68" i="15"/>
  <c r="C69" i="15"/>
  <c r="C70" i="15"/>
  <c r="C71" i="15"/>
  <c r="C72" i="15"/>
  <c r="C73" i="15"/>
  <c r="C74" i="15"/>
  <c r="C75" i="15"/>
  <c r="D75" i="22" s="1"/>
  <c r="C76" i="15"/>
  <c r="C77" i="15"/>
  <c r="C78" i="15"/>
  <c r="C79" i="15"/>
  <c r="C80" i="15"/>
  <c r="C81" i="15"/>
  <c r="C82" i="15"/>
  <c r="D82" i="22" s="1"/>
  <c r="C83" i="15"/>
  <c r="C84" i="15"/>
  <c r="C85" i="15"/>
  <c r="C86" i="15"/>
  <c r="C87" i="15"/>
  <c r="C88" i="15"/>
  <c r="C89" i="15"/>
  <c r="C90" i="15"/>
  <c r="C91" i="15"/>
  <c r="C92" i="15"/>
  <c r="C93" i="15"/>
  <c r="C94" i="15"/>
  <c r="C95" i="15"/>
  <c r="C96" i="15"/>
  <c r="C97" i="15"/>
  <c r="C98" i="15"/>
  <c r="C99" i="15"/>
  <c r="C100" i="15"/>
  <c r="C101" i="15"/>
  <c r="C102" i="15"/>
  <c r="C103" i="15"/>
  <c r="C104" i="15"/>
  <c r="C105" i="15"/>
  <c r="C106" i="15"/>
  <c r="C107" i="15"/>
  <c r="C108" i="15"/>
  <c r="C109" i="15"/>
  <c r="C110" i="15"/>
  <c r="C111" i="15"/>
  <c r="C112" i="15"/>
  <c r="C113" i="15"/>
  <c r="C114" i="15"/>
  <c r="C115" i="15"/>
  <c r="C116" i="15"/>
  <c r="C117" i="15"/>
  <c r="C118" i="15"/>
  <c r="C119" i="15"/>
  <c r="C120" i="15"/>
  <c r="C121" i="15"/>
  <c r="C122" i="15"/>
  <c r="C123" i="15"/>
  <c r="C124" i="15"/>
  <c r="C125" i="15"/>
  <c r="C126" i="15"/>
  <c r="C127" i="15"/>
  <c r="C128" i="15"/>
  <c r="D128" i="22" s="1"/>
  <c r="C129" i="15"/>
  <c r="D129" i="22" s="1"/>
  <c r="C130" i="15"/>
  <c r="D130" i="22" s="1"/>
  <c r="C131" i="15"/>
  <c r="D131" i="22" s="1"/>
  <c r="C132" i="15"/>
  <c r="D132" i="22" s="1"/>
  <c r="C133" i="15"/>
  <c r="D133" i="22" s="1"/>
  <c r="C134" i="15"/>
  <c r="D134" i="22" s="1"/>
  <c r="C135" i="15"/>
  <c r="C136" i="15"/>
  <c r="D136" i="22" s="1"/>
  <c r="C137" i="15"/>
  <c r="D137" i="22" s="1"/>
  <c r="C138" i="15"/>
  <c r="D138" i="22" s="1"/>
  <c r="C139" i="15"/>
  <c r="D139" i="22" s="1"/>
  <c r="C140" i="15"/>
  <c r="D140" i="22" s="1"/>
  <c r="C141" i="15"/>
  <c r="D141" i="22" s="1"/>
  <c r="C142" i="15"/>
  <c r="D142" i="22" s="1"/>
  <c r="C143" i="15"/>
  <c r="C144" i="15"/>
  <c r="C145" i="15"/>
  <c r="C146" i="15"/>
  <c r="C147" i="15"/>
  <c r="C148" i="15"/>
  <c r="C149" i="15"/>
  <c r="C150" i="15"/>
  <c r="C151" i="15"/>
  <c r="C152" i="15"/>
  <c r="C153" i="15"/>
  <c r="C154" i="15"/>
  <c r="C155" i="15"/>
  <c r="C156" i="15"/>
  <c r="C157" i="15"/>
  <c r="C158" i="15"/>
  <c r="C159" i="15"/>
  <c r="C160" i="15"/>
  <c r="C161" i="15"/>
  <c r="C162" i="15"/>
  <c r="C163" i="15"/>
  <c r="C164" i="15"/>
  <c r="C165" i="15"/>
  <c r="C166" i="15"/>
  <c r="C167" i="15"/>
  <c r="C168" i="15"/>
  <c r="C169" i="15"/>
  <c r="C170" i="15"/>
  <c r="C171" i="15"/>
  <c r="C172" i="15"/>
  <c r="C173" i="15"/>
  <c r="C174" i="15"/>
  <c r="C175" i="15"/>
  <c r="C176" i="15"/>
  <c r="C177" i="15"/>
  <c r="C178" i="15"/>
  <c r="C179" i="15"/>
  <c r="C180" i="15"/>
  <c r="C181" i="15"/>
  <c r="C182" i="15"/>
  <c r="C183" i="15"/>
  <c r="C184" i="15"/>
  <c r="C185" i="15"/>
  <c r="C186" i="15"/>
  <c r="C187" i="15"/>
  <c r="C188" i="15"/>
  <c r="C189" i="15"/>
  <c r="C190" i="15"/>
  <c r="C191" i="15"/>
  <c r="C192" i="15"/>
  <c r="C193" i="15"/>
  <c r="C194" i="15"/>
  <c r="C195" i="15"/>
  <c r="C196" i="15"/>
  <c r="C197" i="15"/>
  <c r="C198" i="15"/>
  <c r="C199" i="15"/>
  <c r="C200" i="15"/>
  <c r="C201" i="15"/>
  <c r="C202" i="15"/>
  <c r="C203" i="15"/>
  <c r="C204" i="15"/>
  <c r="C205" i="15"/>
  <c r="C206" i="15"/>
  <c r="C207" i="15"/>
  <c r="C208" i="15"/>
  <c r="C209" i="15"/>
  <c r="C210" i="15"/>
  <c r="C211" i="15"/>
  <c r="C212" i="15"/>
  <c r="C213" i="15"/>
  <c r="C214" i="15"/>
  <c r="C215" i="15"/>
  <c r="C216" i="15"/>
  <c r="C217" i="15"/>
  <c r="C218" i="15"/>
  <c r="C219" i="15"/>
  <c r="C220" i="15"/>
  <c r="C221" i="15"/>
  <c r="C222" i="15"/>
  <c r="C223" i="15"/>
  <c r="C224" i="15"/>
  <c r="C225" i="15"/>
  <c r="D225" i="22" s="1"/>
  <c r="C226" i="15"/>
  <c r="D226" i="22" s="1"/>
  <c r="C227" i="15"/>
  <c r="C228" i="15"/>
  <c r="C229" i="15"/>
  <c r="C230" i="15"/>
  <c r="D230" i="22" s="1"/>
  <c r="C231" i="15"/>
  <c r="C232" i="15"/>
  <c r="C233" i="15"/>
  <c r="C234" i="15"/>
  <c r="C235" i="15"/>
  <c r="C236" i="15"/>
  <c r="C237" i="15"/>
  <c r="C238" i="15"/>
  <c r="C239" i="15"/>
  <c r="C240" i="15"/>
  <c r="D240" i="22" s="1"/>
  <c r="C241" i="15"/>
  <c r="C242" i="15"/>
  <c r="C243" i="15"/>
  <c r="C244" i="15"/>
  <c r="D244" i="22" s="1"/>
  <c r="C245" i="15"/>
  <c r="C246" i="15"/>
  <c r="C247" i="15"/>
  <c r="C248" i="15"/>
  <c r="C249" i="15"/>
  <c r="C250" i="15"/>
  <c r="C251" i="15"/>
  <c r="C252" i="15"/>
  <c r="C253" i="15"/>
  <c r="D253" i="22" s="1"/>
  <c r="C254" i="15"/>
  <c r="C255" i="15"/>
  <c r="C256" i="15"/>
  <c r="C257" i="15"/>
  <c r="D257" i="22" s="1"/>
  <c r="C258" i="15"/>
  <c r="C259" i="15"/>
  <c r="C260" i="15"/>
  <c r="C261" i="15"/>
  <c r="C262" i="15"/>
  <c r="D262" i="22" s="1"/>
  <c r="C263" i="15"/>
  <c r="C264" i="15"/>
  <c r="C265" i="15"/>
  <c r="C266" i="15"/>
  <c r="C267" i="15"/>
  <c r="C268" i="15"/>
  <c r="C269" i="15"/>
  <c r="C270" i="15"/>
  <c r="C271" i="15"/>
  <c r="C272" i="15"/>
  <c r="C273" i="15"/>
  <c r="C274" i="15"/>
  <c r="C275" i="15"/>
  <c r="C276" i="15"/>
  <c r="D276" i="22" s="1"/>
  <c r="C277" i="15"/>
  <c r="C278" i="15"/>
  <c r="C279" i="15"/>
  <c r="C280" i="15"/>
  <c r="C281" i="15"/>
  <c r="C282" i="15"/>
  <c r="C283" i="15"/>
  <c r="C284" i="15"/>
  <c r="C285" i="15"/>
  <c r="C286" i="15"/>
  <c r="C287" i="15"/>
  <c r="C288" i="15"/>
  <c r="C289" i="15"/>
  <c r="C290" i="15"/>
  <c r="C291" i="15"/>
  <c r="C292" i="15"/>
  <c r="C293" i="15"/>
  <c r="C294" i="15"/>
  <c r="D294" i="22" s="1"/>
  <c r="C295" i="15"/>
  <c r="D295" i="22" s="1"/>
  <c r="C296" i="15"/>
  <c r="C297" i="15"/>
  <c r="D297" i="22" s="1"/>
  <c r="C298" i="15"/>
  <c r="D298" i="22" s="1"/>
  <c r="C299" i="15"/>
  <c r="D299" i="22" s="1"/>
  <c r="C300" i="15"/>
  <c r="D300" i="22" s="1"/>
  <c r="C301" i="15"/>
  <c r="C302" i="15"/>
  <c r="C303" i="15"/>
  <c r="D303" i="22" s="1"/>
  <c r="C304" i="15"/>
  <c r="C305" i="15"/>
  <c r="C306" i="15"/>
  <c r="D306" i="22" s="1"/>
  <c r="C307" i="15"/>
  <c r="C308" i="15"/>
  <c r="C309" i="15"/>
  <c r="C310" i="15"/>
  <c r="C311" i="15"/>
  <c r="C312" i="15"/>
  <c r="C313" i="15"/>
  <c r="C314" i="15"/>
  <c r="C315" i="15"/>
  <c r="D315" i="22" s="1"/>
  <c r="C316" i="15"/>
  <c r="C317" i="15"/>
  <c r="D317" i="22" s="1"/>
  <c r="C318" i="15"/>
  <c r="D318" i="22" s="1"/>
  <c r="C319" i="15"/>
  <c r="D319" i="22" s="1"/>
  <c r="C320" i="15"/>
  <c r="D320" i="22" s="1"/>
  <c r="C321" i="15"/>
  <c r="C322" i="15"/>
  <c r="C323" i="15"/>
  <c r="D323" i="22" s="1"/>
  <c r="C324" i="15"/>
  <c r="D324" i="22" s="1"/>
  <c r="C325" i="15"/>
  <c r="C326" i="15"/>
  <c r="C327" i="15"/>
  <c r="C328" i="15"/>
  <c r="C329" i="15"/>
  <c r="D329" i="22" s="1"/>
  <c r="C330" i="15"/>
  <c r="C331" i="15"/>
  <c r="C332" i="15"/>
  <c r="D332" i="22" s="1"/>
  <c r="C333" i="15"/>
  <c r="C334" i="15"/>
  <c r="C335" i="15"/>
  <c r="C336" i="15"/>
  <c r="C337" i="15"/>
  <c r="D337" i="22" s="1"/>
  <c r="C338" i="15"/>
  <c r="D338" i="22" s="1"/>
  <c r="C339" i="15"/>
  <c r="C340" i="15"/>
  <c r="C341" i="15"/>
  <c r="D341" i="22" s="1"/>
  <c r="C342" i="15"/>
  <c r="D342" i="22" s="1"/>
  <c r="C343" i="15"/>
  <c r="C344" i="15"/>
  <c r="C345" i="15"/>
  <c r="D345" i="22" s="1"/>
  <c r="C346" i="15"/>
  <c r="D346" i="22" s="1"/>
  <c r="C347" i="15"/>
  <c r="C348" i="15"/>
  <c r="D348" i="22" s="1"/>
  <c r="C349" i="15"/>
  <c r="D349" i="22" s="1"/>
  <c r="C350" i="15"/>
  <c r="C351" i="15"/>
  <c r="D351" i="22" s="1"/>
  <c r="C352" i="15"/>
  <c r="C353" i="15"/>
  <c r="D353" i="22" s="1"/>
  <c r="C354" i="15"/>
  <c r="D354" i="22" s="1"/>
  <c r="C355" i="15"/>
  <c r="C356" i="15"/>
  <c r="D356" i="22" s="1"/>
  <c r="C357" i="15"/>
  <c r="C358" i="15"/>
  <c r="C359" i="15"/>
  <c r="C360" i="15"/>
  <c r="C361" i="15"/>
  <c r="C362" i="15"/>
  <c r="C363" i="15"/>
  <c r="C364" i="15"/>
  <c r="C365" i="15"/>
  <c r="C366" i="15"/>
  <c r="C367" i="15"/>
  <c r="C368" i="15"/>
  <c r="C369" i="15"/>
  <c r="C370" i="15"/>
  <c r="C371" i="15"/>
  <c r="C372" i="15"/>
  <c r="C373" i="15"/>
  <c r="C374" i="15"/>
  <c r="D374" i="22" s="1"/>
  <c r="C5" i="15"/>
  <c r="E5" i="16"/>
  <c r="J5" i="17" s="1"/>
  <c r="E6" i="16"/>
  <c r="J6" i="17" s="1"/>
  <c r="E7" i="16"/>
  <c r="J7" i="17" s="1"/>
  <c r="E8" i="16"/>
  <c r="J8" i="17" s="1"/>
  <c r="E9" i="16"/>
  <c r="J9" i="17" s="1"/>
  <c r="E10" i="16"/>
  <c r="J10" i="17" s="1"/>
  <c r="E11" i="16"/>
  <c r="J11" i="17" s="1"/>
  <c r="E12" i="16"/>
  <c r="J12" i="17" s="1"/>
  <c r="E13" i="16"/>
  <c r="J13" i="17" s="1"/>
  <c r="E14" i="16"/>
  <c r="J14" i="17" s="1"/>
  <c r="E15" i="16"/>
  <c r="J15" i="17" s="1"/>
  <c r="E16" i="16"/>
  <c r="J16" i="17" s="1"/>
  <c r="E17" i="16"/>
  <c r="J17" i="17" s="1"/>
  <c r="E18" i="16"/>
  <c r="J18" i="17" s="1"/>
  <c r="E19" i="16"/>
  <c r="J19" i="17" s="1"/>
  <c r="E20" i="16"/>
  <c r="J20" i="17" s="1"/>
  <c r="E21" i="16"/>
  <c r="J21" i="17" s="1"/>
  <c r="E22" i="16"/>
  <c r="J22" i="17" s="1"/>
  <c r="E23" i="16"/>
  <c r="J23" i="17" s="1"/>
  <c r="E24" i="16"/>
  <c r="J24" i="17" s="1"/>
  <c r="E25" i="16"/>
  <c r="J25" i="17" s="1"/>
  <c r="E26" i="16"/>
  <c r="J26" i="17" s="1"/>
  <c r="E27" i="16"/>
  <c r="J27" i="17" s="1"/>
  <c r="E28" i="16"/>
  <c r="J28" i="17" s="1"/>
  <c r="E29" i="16"/>
  <c r="J29" i="17" s="1"/>
  <c r="E30" i="16"/>
  <c r="J30" i="17" s="1"/>
  <c r="E31" i="16"/>
  <c r="J31" i="17" s="1"/>
  <c r="E32" i="16"/>
  <c r="J32" i="17" s="1"/>
  <c r="E33" i="16"/>
  <c r="J33" i="17" s="1"/>
  <c r="E34" i="16"/>
  <c r="J34" i="17" s="1"/>
  <c r="E35" i="16"/>
  <c r="J35" i="17" s="1"/>
  <c r="E36" i="16"/>
  <c r="J36" i="17" s="1"/>
  <c r="E37" i="16"/>
  <c r="J37" i="17" s="1"/>
  <c r="E38" i="16"/>
  <c r="J38" i="17" s="1"/>
  <c r="E39" i="16"/>
  <c r="J39" i="17" s="1"/>
  <c r="E40" i="16"/>
  <c r="J40" i="17" s="1"/>
  <c r="E41" i="16"/>
  <c r="J41" i="17" s="1"/>
  <c r="E42" i="16"/>
  <c r="J42" i="17" s="1"/>
  <c r="E43" i="16"/>
  <c r="J43" i="17" s="1"/>
  <c r="E44" i="16"/>
  <c r="J44" i="17" s="1"/>
  <c r="E45" i="16"/>
  <c r="J45" i="17" s="1"/>
  <c r="E46" i="16"/>
  <c r="J46" i="17" s="1"/>
  <c r="E47" i="16"/>
  <c r="J47" i="17" s="1"/>
  <c r="E48" i="16"/>
  <c r="J48" i="17" s="1"/>
  <c r="E49" i="16"/>
  <c r="J49" i="17" s="1"/>
  <c r="E50" i="16"/>
  <c r="J50" i="17" s="1"/>
  <c r="E51" i="16"/>
  <c r="J51" i="17" s="1"/>
  <c r="E52" i="16"/>
  <c r="J52" i="17" s="1"/>
  <c r="E53" i="16"/>
  <c r="J53" i="17" s="1"/>
  <c r="E54" i="16"/>
  <c r="J54" i="17" s="1"/>
  <c r="E55" i="16"/>
  <c r="J55" i="17" s="1"/>
  <c r="E56" i="16"/>
  <c r="J56" i="17" s="1"/>
  <c r="E57" i="16"/>
  <c r="J57" i="17" s="1"/>
  <c r="E58" i="16"/>
  <c r="J58" i="17" s="1"/>
  <c r="E59" i="16"/>
  <c r="J59" i="17" s="1"/>
  <c r="E60" i="16"/>
  <c r="J60" i="17" s="1"/>
  <c r="E61" i="16"/>
  <c r="J61" i="17" s="1"/>
  <c r="E62" i="16"/>
  <c r="J62" i="17" s="1"/>
  <c r="E63" i="16"/>
  <c r="J63" i="17" s="1"/>
  <c r="E64" i="16"/>
  <c r="J64" i="17" s="1"/>
  <c r="E65" i="16"/>
  <c r="J65" i="17" s="1"/>
  <c r="E66" i="16"/>
  <c r="J66" i="17" s="1"/>
  <c r="E67" i="16"/>
  <c r="J67" i="17" s="1"/>
  <c r="E68" i="16"/>
  <c r="J68" i="17" s="1"/>
  <c r="E69" i="16"/>
  <c r="J69" i="17" s="1"/>
  <c r="E70" i="16"/>
  <c r="J70" i="17" s="1"/>
  <c r="E71" i="16"/>
  <c r="J71" i="17" s="1"/>
  <c r="E72" i="16"/>
  <c r="J72" i="17" s="1"/>
  <c r="E73" i="16"/>
  <c r="J73" i="17" s="1"/>
  <c r="E74" i="16"/>
  <c r="J74" i="17" s="1"/>
  <c r="E75" i="16"/>
  <c r="J75" i="17" s="1"/>
  <c r="E76" i="16"/>
  <c r="J76" i="17" s="1"/>
  <c r="E77" i="16"/>
  <c r="J77" i="17" s="1"/>
  <c r="E78" i="16"/>
  <c r="J78" i="17" s="1"/>
  <c r="E79" i="16"/>
  <c r="J79" i="17" s="1"/>
  <c r="E80" i="16"/>
  <c r="J80" i="17" s="1"/>
  <c r="E81" i="16"/>
  <c r="J81" i="17" s="1"/>
  <c r="E82" i="16"/>
  <c r="J82" i="17" s="1"/>
  <c r="E83" i="16"/>
  <c r="J83" i="17" s="1"/>
  <c r="E84" i="16"/>
  <c r="J84" i="17" s="1"/>
  <c r="E85" i="16"/>
  <c r="J85" i="17" s="1"/>
  <c r="E86" i="16"/>
  <c r="J86" i="17" s="1"/>
  <c r="E87" i="16"/>
  <c r="J87" i="17" s="1"/>
  <c r="E88" i="16"/>
  <c r="J88" i="17" s="1"/>
  <c r="E89" i="16"/>
  <c r="J89" i="17" s="1"/>
  <c r="E90" i="16"/>
  <c r="J90" i="17" s="1"/>
  <c r="E91" i="16"/>
  <c r="J91" i="17" s="1"/>
  <c r="E92" i="16"/>
  <c r="J92" i="17" s="1"/>
  <c r="E93" i="16"/>
  <c r="J93" i="17" s="1"/>
  <c r="E94" i="16"/>
  <c r="J94" i="17" s="1"/>
  <c r="E95" i="16"/>
  <c r="J95" i="17" s="1"/>
  <c r="E96" i="16"/>
  <c r="J96" i="17" s="1"/>
  <c r="E97" i="16"/>
  <c r="J97" i="17" s="1"/>
  <c r="E98" i="16"/>
  <c r="J98" i="17" s="1"/>
  <c r="E99" i="16"/>
  <c r="J99" i="17" s="1"/>
  <c r="E100" i="16"/>
  <c r="J100" i="17" s="1"/>
  <c r="E101" i="16"/>
  <c r="J101" i="17" s="1"/>
  <c r="E102" i="16"/>
  <c r="J102" i="17" s="1"/>
  <c r="E103" i="16"/>
  <c r="J103" i="17" s="1"/>
  <c r="E104" i="16"/>
  <c r="J104" i="17" s="1"/>
  <c r="E105" i="16"/>
  <c r="J105" i="17" s="1"/>
  <c r="E106" i="16"/>
  <c r="J106" i="17" s="1"/>
  <c r="E107" i="16"/>
  <c r="J107" i="17" s="1"/>
  <c r="E108" i="16"/>
  <c r="J108" i="17" s="1"/>
  <c r="E109" i="16"/>
  <c r="J109" i="17" s="1"/>
  <c r="E110" i="16"/>
  <c r="J110" i="17" s="1"/>
  <c r="E111" i="16"/>
  <c r="J111" i="17" s="1"/>
  <c r="E112" i="16"/>
  <c r="J112" i="17" s="1"/>
  <c r="E113" i="16"/>
  <c r="J113" i="17" s="1"/>
  <c r="E114" i="16"/>
  <c r="J114" i="17" s="1"/>
  <c r="E115" i="16"/>
  <c r="J115" i="17" s="1"/>
  <c r="E116" i="16"/>
  <c r="J116" i="17" s="1"/>
  <c r="E117" i="16"/>
  <c r="J117" i="17" s="1"/>
  <c r="E118" i="16"/>
  <c r="J118" i="17" s="1"/>
  <c r="E119" i="16"/>
  <c r="J119" i="17" s="1"/>
  <c r="E120" i="16"/>
  <c r="J120" i="17" s="1"/>
  <c r="E121" i="16"/>
  <c r="J121" i="17" s="1"/>
  <c r="E122" i="16"/>
  <c r="J122" i="17" s="1"/>
  <c r="E123" i="16"/>
  <c r="J123" i="17" s="1"/>
  <c r="E124" i="16"/>
  <c r="J124" i="17" s="1"/>
  <c r="E125" i="16"/>
  <c r="J125" i="17" s="1"/>
  <c r="E126" i="16"/>
  <c r="J126" i="17" s="1"/>
  <c r="E127" i="16"/>
  <c r="J127" i="17" s="1"/>
  <c r="E128" i="16"/>
  <c r="J128" i="17" s="1"/>
  <c r="E129" i="16"/>
  <c r="J129" i="17" s="1"/>
  <c r="E130" i="16"/>
  <c r="J130" i="17" s="1"/>
  <c r="E131" i="16"/>
  <c r="J131" i="17" s="1"/>
  <c r="E132" i="16"/>
  <c r="J132" i="17" s="1"/>
  <c r="E133" i="16"/>
  <c r="J133" i="17" s="1"/>
  <c r="E134" i="16"/>
  <c r="J134" i="17" s="1"/>
  <c r="E135" i="16"/>
  <c r="J135" i="17" s="1"/>
  <c r="E136" i="16"/>
  <c r="J136" i="17" s="1"/>
  <c r="E137" i="16"/>
  <c r="J137" i="17" s="1"/>
  <c r="E138" i="16"/>
  <c r="J138" i="17" s="1"/>
  <c r="E139" i="16"/>
  <c r="J139" i="17" s="1"/>
  <c r="E140" i="16"/>
  <c r="J140" i="17" s="1"/>
  <c r="E141" i="16"/>
  <c r="J141" i="17" s="1"/>
  <c r="E142" i="16"/>
  <c r="J142" i="17" s="1"/>
  <c r="E143" i="16"/>
  <c r="J143" i="17" s="1"/>
  <c r="E144" i="16"/>
  <c r="J144" i="17" s="1"/>
  <c r="E145" i="16"/>
  <c r="J145" i="17" s="1"/>
  <c r="E146" i="16"/>
  <c r="J146" i="17" s="1"/>
  <c r="E147" i="16"/>
  <c r="J147" i="17" s="1"/>
  <c r="E148" i="16"/>
  <c r="J148" i="17" s="1"/>
  <c r="E149" i="16"/>
  <c r="J149" i="17" s="1"/>
  <c r="E150" i="16"/>
  <c r="J150" i="17" s="1"/>
  <c r="E151" i="16"/>
  <c r="J151" i="17" s="1"/>
  <c r="E152" i="16"/>
  <c r="J152" i="17" s="1"/>
  <c r="E153" i="16"/>
  <c r="J153" i="17" s="1"/>
  <c r="E154" i="16"/>
  <c r="J154" i="17" s="1"/>
  <c r="E155" i="16"/>
  <c r="J155" i="17" s="1"/>
  <c r="E156" i="16"/>
  <c r="J156" i="17" s="1"/>
  <c r="E157" i="16"/>
  <c r="J157" i="17" s="1"/>
  <c r="E158" i="16"/>
  <c r="J158" i="17" s="1"/>
  <c r="E159" i="16"/>
  <c r="J159" i="17" s="1"/>
  <c r="E160" i="16"/>
  <c r="J160" i="17" s="1"/>
  <c r="E161" i="16"/>
  <c r="J161" i="17" s="1"/>
  <c r="E162" i="16"/>
  <c r="J162" i="17" s="1"/>
  <c r="E163" i="16"/>
  <c r="J163" i="17" s="1"/>
  <c r="E164" i="16"/>
  <c r="J164" i="17" s="1"/>
  <c r="E165" i="16"/>
  <c r="J165" i="17" s="1"/>
  <c r="E166" i="16"/>
  <c r="J166" i="17" s="1"/>
  <c r="E167" i="16"/>
  <c r="J167" i="17" s="1"/>
  <c r="E168" i="16"/>
  <c r="J168" i="17" s="1"/>
  <c r="E169" i="16"/>
  <c r="J169" i="17" s="1"/>
  <c r="E170" i="16"/>
  <c r="J170" i="17" s="1"/>
  <c r="E171" i="16"/>
  <c r="J171" i="17" s="1"/>
  <c r="E172" i="16"/>
  <c r="J172" i="17" s="1"/>
  <c r="E173" i="16"/>
  <c r="J173" i="17" s="1"/>
  <c r="E174" i="16"/>
  <c r="J174" i="17" s="1"/>
  <c r="E175" i="16"/>
  <c r="J175" i="17" s="1"/>
  <c r="E176" i="16"/>
  <c r="J176" i="17" s="1"/>
  <c r="E177" i="16"/>
  <c r="J177" i="17" s="1"/>
  <c r="E178" i="16"/>
  <c r="J178" i="17" s="1"/>
  <c r="E179" i="16"/>
  <c r="J179" i="17" s="1"/>
  <c r="E180" i="16"/>
  <c r="J180" i="17" s="1"/>
  <c r="E181" i="16"/>
  <c r="J181" i="17" s="1"/>
  <c r="E182" i="16"/>
  <c r="J182" i="17" s="1"/>
  <c r="E183" i="16"/>
  <c r="J183" i="17" s="1"/>
  <c r="E184" i="16"/>
  <c r="J184" i="17" s="1"/>
  <c r="E185" i="16"/>
  <c r="J185" i="17" s="1"/>
  <c r="E186" i="16"/>
  <c r="J186" i="17" s="1"/>
  <c r="E187" i="16"/>
  <c r="J187" i="17" s="1"/>
  <c r="E188" i="16"/>
  <c r="J188" i="17" s="1"/>
  <c r="E189" i="16"/>
  <c r="J189" i="17" s="1"/>
  <c r="E190" i="16"/>
  <c r="J190" i="17" s="1"/>
  <c r="E191" i="16"/>
  <c r="J191" i="17" s="1"/>
  <c r="E192" i="16"/>
  <c r="J192" i="17" s="1"/>
  <c r="E193" i="16"/>
  <c r="J193" i="17" s="1"/>
  <c r="E194" i="16"/>
  <c r="J194" i="17" s="1"/>
  <c r="E195" i="16"/>
  <c r="J195" i="17" s="1"/>
  <c r="E196" i="16"/>
  <c r="J196" i="17" s="1"/>
  <c r="E197" i="16"/>
  <c r="J197" i="17" s="1"/>
  <c r="E198" i="16"/>
  <c r="J198" i="17" s="1"/>
  <c r="E199" i="16"/>
  <c r="J199" i="17" s="1"/>
  <c r="E200" i="16"/>
  <c r="J200" i="17" s="1"/>
  <c r="E201" i="16"/>
  <c r="J201" i="17" s="1"/>
  <c r="E202" i="16"/>
  <c r="J202" i="17" s="1"/>
  <c r="E203" i="16"/>
  <c r="J203" i="17" s="1"/>
  <c r="E204" i="16"/>
  <c r="J204" i="17" s="1"/>
  <c r="E205" i="16"/>
  <c r="J205" i="17" s="1"/>
  <c r="E206" i="16"/>
  <c r="J206" i="17" s="1"/>
  <c r="E207" i="16"/>
  <c r="J207" i="17" s="1"/>
  <c r="E208" i="16"/>
  <c r="J208" i="17" s="1"/>
  <c r="E209" i="16"/>
  <c r="J209" i="17" s="1"/>
  <c r="E210" i="16"/>
  <c r="J210" i="17" s="1"/>
  <c r="E211" i="16"/>
  <c r="J211" i="17" s="1"/>
  <c r="E212" i="16"/>
  <c r="J212" i="17" s="1"/>
  <c r="E213" i="16"/>
  <c r="J213" i="17" s="1"/>
  <c r="E214" i="16"/>
  <c r="J214" i="17" s="1"/>
  <c r="E215" i="16"/>
  <c r="J215" i="17" s="1"/>
  <c r="E216" i="16"/>
  <c r="J216" i="17" s="1"/>
  <c r="E217" i="16"/>
  <c r="J217" i="17" s="1"/>
  <c r="E218" i="16"/>
  <c r="J218" i="17" s="1"/>
  <c r="E219" i="16"/>
  <c r="J219" i="17" s="1"/>
  <c r="E220" i="16"/>
  <c r="J220" i="17" s="1"/>
  <c r="E221" i="16"/>
  <c r="J221" i="17" s="1"/>
  <c r="E222" i="16"/>
  <c r="J222" i="17" s="1"/>
  <c r="E223" i="16"/>
  <c r="J223" i="17" s="1"/>
  <c r="E224" i="16"/>
  <c r="J224" i="17" s="1"/>
  <c r="E225" i="16"/>
  <c r="J225" i="17" s="1"/>
  <c r="E226" i="16"/>
  <c r="J226" i="17" s="1"/>
  <c r="E227" i="16"/>
  <c r="J227" i="17" s="1"/>
  <c r="E228" i="16"/>
  <c r="J228" i="17" s="1"/>
  <c r="E229" i="16"/>
  <c r="J229" i="17" s="1"/>
  <c r="E230" i="16"/>
  <c r="J230" i="17" s="1"/>
  <c r="E231" i="16"/>
  <c r="J231" i="17" s="1"/>
  <c r="E232" i="16"/>
  <c r="J232" i="17" s="1"/>
  <c r="E233" i="16"/>
  <c r="J233" i="17" s="1"/>
  <c r="E234" i="16"/>
  <c r="J234" i="17" s="1"/>
  <c r="E235" i="16"/>
  <c r="J235" i="17" s="1"/>
  <c r="E236" i="16"/>
  <c r="J236" i="17" s="1"/>
  <c r="E237" i="16"/>
  <c r="J237" i="17" s="1"/>
  <c r="E238" i="16"/>
  <c r="J238" i="17" s="1"/>
  <c r="E239" i="16"/>
  <c r="J239" i="17" s="1"/>
  <c r="E240" i="16"/>
  <c r="J240" i="17" s="1"/>
  <c r="E241" i="16"/>
  <c r="J241" i="17" s="1"/>
  <c r="E242" i="16"/>
  <c r="J242" i="17" s="1"/>
  <c r="E243" i="16"/>
  <c r="J243" i="17" s="1"/>
  <c r="E244" i="16"/>
  <c r="J244" i="17" s="1"/>
  <c r="E245" i="16"/>
  <c r="J245" i="17" s="1"/>
  <c r="E246" i="16"/>
  <c r="J246" i="17" s="1"/>
  <c r="E247" i="16"/>
  <c r="J247" i="17" s="1"/>
  <c r="E248" i="16"/>
  <c r="J248" i="17" s="1"/>
  <c r="E249" i="16"/>
  <c r="J249" i="17" s="1"/>
  <c r="E250" i="16"/>
  <c r="J250" i="17" s="1"/>
  <c r="E251" i="16"/>
  <c r="J251" i="17" s="1"/>
  <c r="E252" i="16"/>
  <c r="J252" i="17" s="1"/>
  <c r="E253" i="16"/>
  <c r="J253" i="17" s="1"/>
  <c r="E254" i="16"/>
  <c r="J254" i="17" s="1"/>
  <c r="E255" i="16"/>
  <c r="J255" i="17" s="1"/>
  <c r="E256" i="16"/>
  <c r="J256" i="17" s="1"/>
  <c r="E257" i="16"/>
  <c r="J257" i="17" s="1"/>
  <c r="E258" i="16"/>
  <c r="J258" i="17" s="1"/>
  <c r="E259" i="16"/>
  <c r="J259" i="17" s="1"/>
  <c r="E260" i="16"/>
  <c r="J260" i="17" s="1"/>
  <c r="E261" i="16"/>
  <c r="J261" i="17" s="1"/>
  <c r="E262" i="16"/>
  <c r="J262" i="17" s="1"/>
  <c r="E263" i="16"/>
  <c r="J263" i="17" s="1"/>
  <c r="E264" i="16"/>
  <c r="J264" i="17" s="1"/>
  <c r="E265" i="16"/>
  <c r="J265" i="17" s="1"/>
  <c r="E266" i="16"/>
  <c r="J266" i="17" s="1"/>
  <c r="E267" i="16"/>
  <c r="J267" i="17" s="1"/>
  <c r="E268" i="16"/>
  <c r="J268" i="17" s="1"/>
  <c r="E269" i="16"/>
  <c r="J269" i="17" s="1"/>
  <c r="E270" i="16"/>
  <c r="J270" i="17" s="1"/>
  <c r="E271" i="16"/>
  <c r="J271" i="17" s="1"/>
  <c r="E272" i="16"/>
  <c r="J272" i="17" s="1"/>
  <c r="E273" i="16"/>
  <c r="J273" i="17" s="1"/>
  <c r="E274" i="16"/>
  <c r="J274" i="17" s="1"/>
  <c r="E275" i="16"/>
  <c r="J275" i="17" s="1"/>
  <c r="E276" i="16"/>
  <c r="J276" i="17" s="1"/>
  <c r="E277" i="16"/>
  <c r="J277" i="17" s="1"/>
  <c r="E278" i="16"/>
  <c r="J278" i="17" s="1"/>
  <c r="E279" i="16"/>
  <c r="J279" i="17" s="1"/>
  <c r="E280" i="16"/>
  <c r="J280" i="17" s="1"/>
  <c r="E281" i="16"/>
  <c r="J281" i="17" s="1"/>
  <c r="E282" i="16"/>
  <c r="J282" i="17" s="1"/>
  <c r="E283" i="16"/>
  <c r="J283" i="17" s="1"/>
  <c r="E284" i="16"/>
  <c r="J284" i="17" s="1"/>
  <c r="E285" i="16"/>
  <c r="J285" i="17" s="1"/>
  <c r="E286" i="16"/>
  <c r="J286" i="17" s="1"/>
  <c r="E287" i="16"/>
  <c r="J287" i="17" s="1"/>
  <c r="E288" i="16"/>
  <c r="J288" i="17" s="1"/>
  <c r="E289" i="16"/>
  <c r="J289" i="17" s="1"/>
  <c r="E290" i="16"/>
  <c r="J290" i="17" s="1"/>
  <c r="E291" i="16"/>
  <c r="J291" i="17" s="1"/>
  <c r="E292" i="16"/>
  <c r="J292" i="17" s="1"/>
  <c r="E293" i="16"/>
  <c r="J293" i="17" s="1"/>
  <c r="E294" i="16"/>
  <c r="J294" i="17" s="1"/>
  <c r="E295" i="16"/>
  <c r="J295" i="17" s="1"/>
  <c r="E296" i="16"/>
  <c r="J296" i="17" s="1"/>
  <c r="E297" i="16"/>
  <c r="J297" i="17" s="1"/>
  <c r="E298" i="16"/>
  <c r="J298" i="17" s="1"/>
  <c r="E299" i="16"/>
  <c r="J299" i="17" s="1"/>
  <c r="E300" i="16"/>
  <c r="J300" i="17" s="1"/>
  <c r="E301" i="16"/>
  <c r="J301" i="17" s="1"/>
  <c r="E302" i="16"/>
  <c r="J302" i="17" s="1"/>
  <c r="E303" i="16"/>
  <c r="J303" i="17" s="1"/>
  <c r="E304" i="16"/>
  <c r="J304" i="17" s="1"/>
  <c r="E305" i="16"/>
  <c r="J305" i="17" s="1"/>
  <c r="E306" i="16"/>
  <c r="J306" i="17" s="1"/>
  <c r="E307" i="16"/>
  <c r="J307" i="17" s="1"/>
  <c r="E308" i="16"/>
  <c r="J308" i="17" s="1"/>
  <c r="E309" i="16"/>
  <c r="J309" i="17" s="1"/>
  <c r="E310" i="16"/>
  <c r="J310" i="17" s="1"/>
  <c r="E311" i="16"/>
  <c r="J311" i="17" s="1"/>
  <c r="E312" i="16"/>
  <c r="J312" i="17" s="1"/>
  <c r="E313" i="16"/>
  <c r="J313" i="17" s="1"/>
  <c r="E314" i="16"/>
  <c r="J314" i="17" s="1"/>
  <c r="E315" i="16"/>
  <c r="J315" i="17" s="1"/>
  <c r="E316" i="16"/>
  <c r="J316" i="17" s="1"/>
  <c r="E317" i="16"/>
  <c r="J317" i="17" s="1"/>
  <c r="E318" i="16"/>
  <c r="J318" i="17" s="1"/>
  <c r="E319" i="16"/>
  <c r="J319" i="17" s="1"/>
  <c r="E320" i="16"/>
  <c r="J320" i="17" s="1"/>
  <c r="E321" i="16"/>
  <c r="J321" i="17" s="1"/>
  <c r="E322" i="16"/>
  <c r="J322" i="17" s="1"/>
  <c r="E323" i="16"/>
  <c r="J323" i="17" s="1"/>
  <c r="E324" i="16"/>
  <c r="J324" i="17" s="1"/>
  <c r="E325" i="16"/>
  <c r="J325" i="17" s="1"/>
  <c r="E326" i="16"/>
  <c r="J326" i="17" s="1"/>
  <c r="E327" i="16"/>
  <c r="J327" i="17" s="1"/>
  <c r="E328" i="16"/>
  <c r="J328" i="17" s="1"/>
  <c r="E329" i="16"/>
  <c r="J329" i="17" s="1"/>
  <c r="E330" i="16"/>
  <c r="J330" i="17" s="1"/>
  <c r="E331" i="16"/>
  <c r="J331" i="17" s="1"/>
  <c r="E332" i="16"/>
  <c r="J332" i="17" s="1"/>
  <c r="E333" i="16"/>
  <c r="J333" i="17" s="1"/>
  <c r="E334" i="16"/>
  <c r="J334" i="17" s="1"/>
  <c r="E335" i="16"/>
  <c r="J335" i="17" s="1"/>
  <c r="E336" i="16"/>
  <c r="J336" i="17" s="1"/>
  <c r="E337" i="16"/>
  <c r="J337" i="17" s="1"/>
  <c r="E338" i="16"/>
  <c r="J338" i="17" s="1"/>
  <c r="E339" i="16"/>
  <c r="J339" i="17" s="1"/>
  <c r="E340" i="16"/>
  <c r="J340" i="17" s="1"/>
  <c r="E341" i="16"/>
  <c r="J341" i="17" s="1"/>
  <c r="E342" i="16"/>
  <c r="J342" i="17" s="1"/>
  <c r="E343" i="16"/>
  <c r="J343" i="17" s="1"/>
  <c r="E344" i="16"/>
  <c r="J344" i="17" s="1"/>
  <c r="E345" i="16"/>
  <c r="J345" i="17" s="1"/>
  <c r="E346" i="16"/>
  <c r="J346" i="17" s="1"/>
  <c r="E347" i="16"/>
  <c r="J347" i="17" s="1"/>
  <c r="E348" i="16"/>
  <c r="J348" i="17" s="1"/>
  <c r="E349" i="16"/>
  <c r="J349" i="17" s="1"/>
  <c r="E350" i="16"/>
  <c r="J350" i="17" s="1"/>
  <c r="E351" i="16"/>
  <c r="J351" i="17" s="1"/>
  <c r="E352" i="16"/>
  <c r="J352" i="17" s="1"/>
  <c r="E353" i="16"/>
  <c r="J353" i="17" s="1"/>
  <c r="E354" i="16"/>
  <c r="J354" i="17" s="1"/>
  <c r="E355" i="16"/>
  <c r="J355" i="17" s="1"/>
  <c r="E356" i="16"/>
  <c r="J356" i="17" s="1"/>
  <c r="E357" i="16"/>
  <c r="J357" i="17" s="1"/>
  <c r="E358" i="16"/>
  <c r="J358" i="17" s="1"/>
  <c r="E359" i="16"/>
  <c r="J359" i="17" s="1"/>
  <c r="E360" i="16"/>
  <c r="J360" i="17" s="1"/>
  <c r="E361" i="16"/>
  <c r="J361" i="17" s="1"/>
  <c r="E362" i="16"/>
  <c r="J362" i="17" s="1"/>
  <c r="E363" i="16"/>
  <c r="J363" i="17" s="1"/>
  <c r="E364" i="16"/>
  <c r="J364" i="17" s="1"/>
  <c r="E365" i="16"/>
  <c r="J365" i="17" s="1"/>
  <c r="E366" i="16"/>
  <c r="J366" i="17" s="1"/>
  <c r="E367" i="16"/>
  <c r="J367" i="17" s="1"/>
  <c r="E368" i="16"/>
  <c r="J368" i="17" s="1"/>
  <c r="E369" i="16"/>
  <c r="J369" i="17" s="1"/>
  <c r="E370" i="16"/>
  <c r="J370" i="17" s="1"/>
  <c r="E371" i="16"/>
  <c r="J371" i="17" s="1"/>
  <c r="E372" i="16"/>
  <c r="J372" i="17" s="1"/>
  <c r="E373" i="16"/>
  <c r="J373" i="17" s="1"/>
  <c r="E374" i="16"/>
  <c r="J374" i="17" s="1"/>
  <c r="E375" i="16"/>
  <c r="J375" i="17" s="1"/>
  <c r="E376" i="16"/>
  <c r="J376" i="17" s="1"/>
  <c r="E377" i="16"/>
  <c r="J377" i="17" s="1"/>
  <c r="E378" i="16"/>
  <c r="J378" i="17" s="1"/>
  <c r="E379" i="16"/>
  <c r="J379" i="17" s="1"/>
  <c r="E380" i="16"/>
  <c r="J380" i="17" s="1"/>
  <c r="E381" i="16"/>
  <c r="J381" i="17" s="1"/>
  <c r="E382" i="16"/>
  <c r="J382" i="17" s="1"/>
  <c r="E383" i="16"/>
  <c r="J383" i="17" s="1"/>
  <c r="E384" i="16"/>
  <c r="J384" i="17" s="1"/>
  <c r="E385" i="16"/>
  <c r="J385" i="17" s="1"/>
  <c r="E386" i="16"/>
  <c r="J386" i="17" s="1"/>
  <c r="E387" i="16"/>
  <c r="J387" i="17" s="1"/>
  <c r="E388" i="16"/>
  <c r="J388" i="17" s="1"/>
  <c r="E389" i="16"/>
  <c r="J389" i="17" s="1"/>
  <c r="E390" i="16"/>
  <c r="J390" i="17" s="1"/>
  <c r="E391" i="16"/>
  <c r="J391" i="17" s="1"/>
  <c r="E392" i="16"/>
  <c r="J392" i="17" s="1"/>
  <c r="E393" i="16"/>
  <c r="J393" i="17" s="1"/>
  <c r="E394" i="16"/>
  <c r="J394" i="17" s="1"/>
  <c r="E395" i="16"/>
  <c r="J395" i="17" s="1"/>
  <c r="E396" i="16"/>
  <c r="J396" i="17" s="1"/>
  <c r="E397" i="16"/>
  <c r="J397" i="17" s="1"/>
  <c r="E398" i="16"/>
  <c r="J398" i="17" s="1"/>
  <c r="E399" i="16"/>
  <c r="J399" i="17" s="1"/>
  <c r="E400" i="16"/>
  <c r="J400" i="17" s="1"/>
  <c r="E401" i="16"/>
  <c r="J401" i="17" s="1"/>
  <c r="E402" i="16"/>
  <c r="J402" i="17" s="1"/>
  <c r="E403" i="16"/>
  <c r="J403" i="17" s="1"/>
  <c r="E404" i="16"/>
  <c r="J404" i="17" s="1"/>
  <c r="E405" i="16"/>
  <c r="J405" i="17" s="1"/>
  <c r="E406" i="16"/>
  <c r="J406" i="17" s="1"/>
  <c r="E407" i="16"/>
  <c r="J407" i="17" s="1"/>
  <c r="E408" i="16"/>
  <c r="J408" i="17" s="1"/>
  <c r="E409" i="16"/>
  <c r="J409" i="17" s="1"/>
  <c r="E410" i="16"/>
  <c r="J410" i="17" s="1"/>
  <c r="E411" i="16"/>
  <c r="J411" i="17" s="1"/>
  <c r="E412" i="16"/>
  <c r="J412" i="17" s="1"/>
  <c r="E413" i="16"/>
  <c r="J413" i="17" s="1"/>
  <c r="E414" i="16"/>
  <c r="J414" i="17" s="1"/>
  <c r="E415" i="16"/>
  <c r="J415" i="17" s="1"/>
  <c r="E416" i="16"/>
  <c r="J416" i="17" s="1"/>
  <c r="E417" i="16"/>
  <c r="J417" i="17" s="1"/>
  <c r="E418" i="16"/>
  <c r="J418" i="17" s="1"/>
  <c r="E419" i="16"/>
  <c r="J419" i="17" s="1"/>
  <c r="E420" i="16"/>
  <c r="J420" i="17" s="1"/>
  <c r="E421" i="16"/>
  <c r="J421" i="17" s="1"/>
  <c r="E422" i="16"/>
  <c r="J422" i="17" s="1"/>
  <c r="E423" i="16"/>
  <c r="J423" i="17" s="1"/>
  <c r="E424" i="16"/>
  <c r="J424" i="17" s="1"/>
  <c r="E425" i="16"/>
  <c r="J425" i="17" s="1"/>
  <c r="E426" i="16"/>
  <c r="J426" i="17" s="1"/>
  <c r="E427" i="16"/>
  <c r="J427" i="17" s="1"/>
  <c r="E428" i="16"/>
  <c r="J428" i="17" s="1"/>
  <c r="E429" i="16"/>
  <c r="J429" i="17" s="1"/>
  <c r="E430" i="16"/>
  <c r="J430" i="17" s="1"/>
  <c r="E431" i="16"/>
  <c r="J431" i="17" s="1"/>
  <c r="E432" i="16"/>
  <c r="J432" i="17" s="1"/>
  <c r="E433" i="16"/>
  <c r="J433" i="17" s="1"/>
  <c r="E434" i="16"/>
  <c r="J434" i="17" s="1"/>
  <c r="E435" i="16"/>
  <c r="J435" i="17" s="1"/>
  <c r="E436" i="16"/>
  <c r="J436" i="17" s="1"/>
  <c r="E437" i="16"/>
  <c r="J437" i="17" s="1"/>
  <c r="E438" i="16"/>
  <c r="J438" i="17" s="1"/>
  <c r="E439" i="16"/>
  <c r="J439" i="17" s="1"/>
  <c r="E440" i="16"/>
  <c r="J440" i="17" s="1"/>
  <c r="E441" i="16"/>
  <c r="J441" i="17" s="1"/>
  <c r="E442" i="16"/>
  <c r="J442" i="17" s="1"/>
  <c r="E443" i="16"/>
  <c r="J443" i="17" s="1"/>
  <c r="E444" i="16"/>
  <c r="J444" i="17" s="1"/>
  <c r="E445" i="16"/>
  <c r="J445" i="17" s="1"/>
  <c r="E446" i="16"/>
  <c r="J446" i="17" s="1"/>
  <c r="E447" i="16"/>
  <c r="J447" i="17" s="1"/>
  <c r="E448" i="16"/>
  <c r="J448" i="17" s="1"/>
  <c r="E449" i="16"/>
  <c r="J449" i="17" s="1"/>
  <c r="E450" i="16"/>
  <c r="J450" i="17" s="1"/>
  <c r="E451" i="16"/>
  <c r="J451" i="17" s="1"/>
  <c r="E452" i="16"/>
  <c r="J452" i="17" s="1"/>
  <c r="E453" i="16"/>
  <c r="J453" i="17" s="1"/>
  <c r="E454" i="16"/>
  <c r="J454" i="17" s="1"/>
  <c r="E455" i="16"/>
  <c r="J455" i="17" s="1"/>
  <c r="E456" i="16"/>
  <c r="J456" i="17" s="1"/>
  <c r="E457" i="16"/>
  <c r="J457" i="17" s="1"/>
  <c r="E458" i="16"/>
  <c r="J458" i="17" s="1"/>
  <c r="E459" i="16"/>
  <c r="J459" i="17" s="1"/>
  <c r="E460" i="16"/>
  <c r="J460" i="17" s="1"/>
  <c r="E461" i="16"/>
  <c r="J461" i="17" s="1"/>
  <c r="E462" i="16"/>
  <c r="J462" i="17" s="1"/>
  <c r="E463" i="16"/>
  <c r="J463" i="17" s="1"/>
  <c r="E464" i="16"/>
  <c r="J464" i="17" s="1"/>
  <c r="E465" i="16"/>
  <c r="J465" i="17" s="1"/>
  <c r="E466" i="16"/>
  <c r="J466" i="17" s="1"/>
  <c r="E467" i="16"/>
  <c r="J467" i="17" s="1"/>
  <c r="E468" i="16"/>
  <c r="J468" i="17" s="1"/>
  <c r="E469" i="16"/>
  <c r="J469" i="17" s="1"/>
  <c r="E470" i="16"/>
  <c r="J470" i="17" s="1"/>
  <c r="E471" i="16"/>
  <c r="J471" i="17" s="1"/>
  <c r="E472" i="16"/>
  <c r="J472" i="17" s="1"/>
  <c r="E473" i="16"/>
  <c r="J473" i="17" s="1"/>
  <c r="E474" i="16"/>
  <c r="J474" i="17" s="1"/>
  <c r="E475" i="16"/>
  <c r="J475" i="17" s="1"/>
  <c r="E476" i="16"/>
  <c r="J476" i="17" s="1"/>
  <c r="E477" i="16"/>
  <c r="J477" i="17" s="1"/>
  <c r="E478" i="16"/>
  <c r="J478" i="17" s="1"/>
  <c r="E479" i="16"/>
  <c r="J479" i="17" s="1"/>
  <c r="E480" i="16"/>
  <c r="J480" i="17" s="1"/>
  <c r="E481" i="16"/>
  <c r="J481" i="17" s="1"/>
  <c r="E482" i="16"/>
  <c r="J482" i="17" s="1"/>
  <c r="E483" i="16"/>
  <c r="J483" i="17" s="1"/>
  <c r="E484" i="16"/>
  <c r="J484" i="17" s="1"/>
  <c r="E485" i="16"/>
  <c r="J485" i="17" s="1"/>
  <c r="E486" i="16"/>
  <c r="J486" i="17" s="1"/>
  <c r="E487" i="16"/>
  <c r="J487" i="17" s="1"/>
  <c r="E488" i="16"/>
  <c r="J488" i="17" s="1"/>
  <c r="E489" i="16"/>
  <c r="J489" i="17" s="1"/>
  <c r="E490" i="16"/>
  <c r="J490" i="17" s="1"/>
  <c r="E491" i="16"/>
  <c r="J491" i="17" s="1"/>
  <c r="E492" i="16"/>
  <c r="J492" i="17" s="1"/>
  <c r="E493" i="16"/>
  <c r="J493" i="17" s="1"/>
  <c r="E494" i="16"/>
  <c r="J494" i="17" s="1"/>
  <c r="E495" i="16"/>
  <c r="J495" i="17" s="1"/>
  <c r="E496" i="16"/>
  <c r="J496" i="17" s="1"/>
  <c r="E497" i="16"/>
  <c r="J497" i="17" s="1"/>
  <c r="E498" i="16"/>
  <c r="J498" i="17" s="1"/>
  <c r="E499" i="16"/>
  <c r="J499" i="17" s="1"/>
  <c r="E500" i="16"/>
  <c r="J500" i="17" s="1"/>
  <c r="E501" i="16"/>
  <c r="J501" i="17" s="1"/>
  <c r="E502" i="16"/>
  <c r="J502" i="17" s="1"/>
  <c r="E503" i="16"/>
  <c r="J503" i="17" s="1"/>
  <c r="E504" i="16"/>
  <c r="J504" i="17" s="1"/>
  <c r="E505" i="16"/>
  <c r="J505" i="17" s="1"/>
  <c r="E506" i="16"/>
  <c r="J506" i="17" s="1"/>
  <c r="E507" i="16"/>
  <c r="J507" i="17" s="1"/>
  <c r="E508" i="16"/>
  <c r="J508" i="17" s="1"/>
  <c r="E509" i="16"/>
  <c r="J509" i="17" s="1"/>
  <c r="E510" i="16"/>
  <c r="J510" i="17" s="1"/>
  <c r="E511" i="16"/>
  <c r="J511" i="17" s="1"/>
  <c r="E512" i="16"/>
  <c r="J512" i="17" s="1"/>
  <c r="E513" i="16"/>
  <c r="J513" i="17" s="1"/>
  <c r="E514" i="16"/>
  <c r="J514" i="17" s="1"/>
  <c r="E515" i="16"/>
  <c r="J515" i="17" s="1"/>
  <c r="E516" i="16"/>
  <c r="J516" i="17" s="1"/>
  <c r="E517" i="16"/>
  <c r="J517" i="17" s="1"/>
  <c r="E518" i="16"/>
  <c r="J518" i="17" s="1"/>
  <c r="E519" i="16"/>
  <c r="J519" i="17" s="1"/>
  <c r="E520" i="16"/>
  <c r="J520" i="17" s="1"/>
  <c r="E521" i="16"/>
  <c r="J521" i="17" s="1"/>
  <c r="E522" i="16"/>
  <c r="J522" i="17" s="1"/>
  <c r="E523" i="16"/>
  <c r="J523" i="17" s="1"/>
  <c r="E524" i="16"/>
  <c r="J524" i="17" s="1"/>
  <c r="E525" i="16"/>
  <c r="J525" i="17" s="1"/>
  <c r="E526" i="16"/>
  <c r="J526" i="17" s="1"/>
  <c r="E527" i="16"/>
  <c r="J527" i="17" s="1"/>
  <c r="E528" i="16"/>
  <c r="J528" i="17" s="1"/>
  <c r="E529" i="16"/>
  <c r="J529" i="17" s="1"/>
  <c r="E530" i="16"/>
  <c r="J530" i="17" s="1"/>
  <c r="E531" i="16"/>
  <c r="J531" i="17" s="1"/>
  <c r="E532" i="16"/>
  <c r="J532" i="17" s="1"/>
  <c r="E533" i="16"/>
  <c r="J533" i="17" s="1"/>
  <c r="E534" i="16"/>
  <c r="J534" i="17" s="1"/>
  <c r="E535" i="16"/>
  <c r="J535" i="17" s="1"/>
  <c r="E536" i="16"/>
  <c r="J536" i="17" s="1"/>
  <c r="E537" i="16"/>
  <c r="J537" i="17" s="1"/>
  <c r="E538" i="16"/>
  <c r="J538" i="17" s="1"/>
  <c r="E539" i="16"/>
  <c r="J539" i="17" s="1"/>
  <c r="E540" i="16"/>
  <c r="J540" i="17" s="1"/>
  <c r="E541" i="16"/>
  <c r="J541" i="17" s="1"/>
  <c r="E542" i="16"/>
  <c r="J542" i="17" s="1"/>
  <c r="E543" i="16"/>
  <c r="J543" i="17" s="1"/>
  <c r="E544" i="16"/>
  <c r="J544" i="17" s="1"/>
  <c r="E545" i="16"/>
  <c r="J545" i="17" s="1"/>
  <c r="E546" i="16"/>
  <c r="J546" i="17" s="1"/>
  <c r="E547" i="16"/>
  <c r="J547" i="17" s="1"/>
  <c r="E548" i="16"/>
  <c r="J548" i="17" s="1"/>
  <c r="E549" i="16"/>
  <c r="J549" i="17" s="1"/>
  <c r="E550" i="16"/>
  <c r="J550" i="17" s="1"/>
  <c r="E551" i="16"/>
  <c r="J551" i="17" s="1"/>
  <c r="E552" i="16"/>
  <c r="J552" i="17" s="1"/>
  <c r="E553" i="16"/>
  <c r="J553" i="17" s="1"/>
  <c r="E554" i="16"/>
  <c r="J554" i="17" s="1"/>
  <c r="E555" i="16"/>
  <c r="J555" i="17" s="1"/>
  <c r="E556" i="16"/>
  <c r="J556" i="17" s="1"/>
  <c r="E557" i="16"/>
  <c r="J557" i="17" s="1"/>
  <c r="E558" i="16"/>
  <c r="J558" i="17" s="1"/>
  <c r="E559" i="16"/>
  <c r="J559" i="17" s="1"/>
  <c r="E560" i="16"/>
  <c r="J560" i="17" s="1"/>
  <c r="E561" i="16"/>
  <c r="J561" i="17" s="1"/>
  <c r="E562" i="16"/>
  <c r="J562" i="17" s="1"/>
  <c r="E563" i="16"/>
  <c r="J563" i="17" s="1"/>
  <c r="E564" i="16"/>
  <c r="J564" i="17" s="1"/>
  <c r="E565" i="16"/>
  <c r="J565" i="17" s="1"/>
  <c r="E566" i="16"/>
  <c r="J566" i="17" s="1"/>
  <c r="E567" i="16"/>
  <c r="J567" i="17" s="1"/>
  <c r="E568" i="16"/>
  <c r="J568" i="17" s="1"/>
  <c r="E569" i="16"/>
  <c r="J569" i="17" s="1"/>
  <c r="E570" i="16"/>
  <c r="J570" i="17" s="1"/>
  <c r="E571" i="16"/>
  <c r="J571" i="17" s="1"/>
  <c r="E572" i="16"/>
  <c r="J572" i="17" s="1"/>
  <c r="E573" i="16"/>
  <c r="J573" i="17" s="1"/>
  <c r="E574" i="16"/>
  <c r="J574" i="17" s="1"/>
  <c r="E575" i="16"/>
  <c r="J575" i="17" s="1"/>
  <c r="E576" i="16"/>
  <c r="J576" i="17" s="1"/>
  <c r="E577" i="16"/>
  <c r="J577" i="17" s="1"/>
  <c r="E578" i="16"/>
  <c r="J578" i="17" s="1"/>
  <c r="E579" i="16"/>
  <c r="J579" i="17" s="1"/>
  <c r="E580" i="16"/>
  <c r="J580" i="17" s="1"/>
  <c r="E581" i="16"/>
  <c r="J581" i="17" s="1"/>
  <c r="E582" i="16"/>
  <c r="J582" i="17" s="1"/>
  <c r="E583" i="16"/>
  <c r="J583" i="17" s="1"/>
  <c r="E584" i="16"/>
  <c r="J584" i="17" s="1"/>
  <c r="E585" i="16"/>
  <c r="J585" i="17" s="1"/>
  <c r="E586" i="16"/>
  <c r="J586" i="17" s="1"/>
  <c r="E587" i="16"/>
  <c r="J587" i="17" s="1"/>
  <c r="E588" i="16"/>
  <c r="J588" i="17" s="1"/>
  <c r="E589" i="16"/>
  <c r="J589" i="17" s="1"/>
  <c r="E590" i="16"/>
  <c r="J590" i="17" s="1"/>
  <c r="E591" i="16"/>
  <c r="J591" i="17" s="1"/>
  <c r="E592" i="16"/>
  <c r="J592" i="17" s="1"/>
  <c r="E593" i="16"/>
  <c r="J593" i="17" s="1"/>
  <c r="E594" i="16"/>
  <c r="J594" i="17" s="1"/>
  <c r="E595" i="16"/>
  <c r="J595" i="17" s="1"/>
  <c r="E596" i="16"/>
  <c r="J596" i="17" s="1"/>
  <c r="E597" i="16"/>
  <c r="J597" i="17" s="1"/>
  <c r="E598" i="16"/>
  <c r="J598" i="17" s="1"/>
  <c r="E599" i="16"/>
  <c r="J599" i="17" s="1"/>
  <c r="E600" i="16"/>
  <c r="J600" i="17" s="1"/>
  <c r="E601" i="16"/>
  <c r="J601" i="17" s="1"/>
  <c r="E602" i="16"/>
  <c r="J602" i="17" s="1"/>
  <c r="E603" i="16"/>
  <c r="J603" i="17" s="1"/>
  <c r="E604" i="16"/>
  <c r="J604" i="17" s="1"/>
  <c r="E605" i="16"/>
  <c r="J605" i="17" s="1"/>
  <c r="E606" i="16"/>
  <c r="J606" i="17" s="1"/>
  <c r="E607" i="16"/>
  <c r="J607" i="17" s="1"/>
  <c r="E608" i="16"/>
  <c r="J608" i="17" s="1"/>
  <c r="E609" i="16"/>
  <c r="J609" i="17" s="1"/>
  <c r="E610" i="16"/>
  <c r="J610" i="17" s="1"/>
  <c r="E611" i="16"/>
  <c r="J611" i="17" s="1"/>
  <c r="E612" i="16"/>
  <c r="J612" i="17" s="1"/>
  <c r="D6" i="16"/>
  <c r="H6" i="17" s="1"/>
  <c r="D7" i="16"/>
  <c r="H7" i="17" s="1"/>
  <c r="D8" i="16"/>
  <c r="H8" i="17" s="1"/>
  <c r="D9" i="16"/>
  <c r="H9" i="17" s="1"/>
  <c r="D10" i="16"/>
  <c r="H10" i="17" s="1"/>
  <c r="D11" i="16"/>
  <c r="H11" i="17" s="1"/>
  <c r="D12" i="16"/>
  <c r="H12" i="17" s="1"/>
  <c r="D13" i="16"/>
  <c r="H13" i="17" s="1"/>
  <c r="D14" i="16"/>
  <c r="H14" i="17" s="1"/>
  <c r="D15" i="16"/>
  <c r="H15" i="17" s="1"/>
  <c r="D16" i="16"/>
  <c r="H16" i="17" s="1"/>
  <c r="D17" i="16"/>
  <c r="H17" i="17" s="1"/>
  <c r="D18" i="16"/>
  <c r="H18" i="17" s="1"/>
  <c r="D19" i="16"/>
  <c r="H19" i="17" s="1"/>
  <c r="D20" i="16"/>
  <c r="H20" i="17" s="1"/>
  <c r="D21" i="16"/>
  <c r="H21" i="17" s="1"/>
  <c r="D22" i="16"/>
  <c r="H22" i="17" s="1"/>
  <c r="D23" i="16"/>
  <c r="H23" i="17" s="1"/>
  <c r="D24" i="16"/>
  <c r="H24" i="17" s="1"/>
  <c r="D25" i="16"/>
  <c r="H25" i="17" s="1"/>
  <c r="D26" i="16"/>
  <c r="H26" i="17" s="1"/>
  <c r="D27" i="16"/>
  <c r="H27" i="17" s="1"/>
  <c r="D28" i="16"/>
  <c r="H28" i="17" s="1"/>
  <c r="D29" i="16"/>
  <c r="H29" i="17" s="1"/>
  <c r="D30" i="16"/>
  <c r="H30" i="17" s="1"/>
  <c r="D31" i="16"/>
  <c r="H31" i="17" s="1"/>
  <c r="D32" i="16"/>
  <c r="H32" i="17" s="1"/>
  <c r="D33" i="16"/>
  <c r="H33" i="17" s="1"/>
  <c r="D34" i="16"/>
  <c r="H34" i="17" s="1"/>
  <c r="D35" i="16"/>
  <c r="H35" i="17" s="1"/>
  <c r="D36" i="16"/>
  <c r="H36" i="17" s="1"/>
  <c r="D37" i="16"/>
  <c r="H37" i="17" s="1"/>
  <c r="D38" i="16"/>
  <c r="H38" i="17" s="1"/>
  <c r="D39" i="16"/>
  <c r="H39" i="17" s="1"/>
  <c r="D40" i="16"/>
  <c r="H40" i="17" s="1"/>
  <c r="D41" i="16"/>
  <c r="H41" i="17" s="1"/>
  <c r="D42" i="16"/>
  <c r="H42" i="17" s="1"/>
  <c r="D43" i="16"/>
  <c r="H43" i="17" s="1"/>
  <c r="D44" i="16"/>
  <c r="H44" i="17" s="1"/>
  <c r="D45" i="16"/>
  <c r="H45" i="17" s="1"/>
  <c r="D46" i="16"/>
  <c r="H46" i="17" s="1"/>
  <c r="D47" i="16"/>
  <c r="H47" i="17" s="1"/>
  <c r="D48" i="16"/>
  <c r="H48" i="17" s="1"/>
  <c r="D49" i="16"/>
  <c r="H49" i="17" s="1"/>
  <c r="D50" i="16"/>
  <c r="H50" i="17" s="1"/>
  <c r="D51" i="16"/>
  <c r="H51" i="17" s="1"/>
  <c r="D52" i="16"/>
  <c r="H52" i="17" s="1"/>
  <c r="D53" i="16"/>
  <c r="H53" i="17" s="1"/>
  <c r="D54" i="16"/>
  <c r="H54" i="17" s="1"/>
  <c r="D55" i="16"/>
  <c r="H55" i="17" s="1"/>
  <c r="D56" i="16"/>
  <c r="H56" i="17" s="1"/>
  <c r="D57" i="16"/>
  <c r="H57" i="17" s="1"/>
  <c r="D58" i="16"/>
  <c r="H58" i="17" s="1"/>
  <c r="D59" i="16"/>
  <c r="H59" i="17" s="1"/>
  <c r="D60" i="16"/>
  <c r="H60" i="17" s="1"/>
  <c r="D61" i="16"/>
  <c r="H61" i="17" s="1"/>
  <c r="D62" i="16"/>
  <c r="H62" i="17" s="1"/>
  <c r="D63" i="16"/>
  <c r="H63" i="17" s="1"/>
  <c r="D64" i="16"/>
  <c r="H64" i="17" s="1"/>
  <c r="D65" i="16"/>
  <c r="H65" i="17" s="1"/>
  <c r="D66" i="16"/>
  <c r="H66" i="17" s="1"/>
  <c r="D67" i="16"/>
  <c r="H67" i="17" s="1"/>
  <c r="D68" i="16"/>
  <c r="H68" i="17" s="1"/>
  <c r="D69" i="16"/>
  <c r="H69" i="17" s="1"/>
  <c r="D70" i="16"/>
  <c r="H70" i="17" s="1"/>
  <c r="D71" i="16"/>
  <c r="H71" i="17" s="1"/>
  <c r="D72" i="16"/>
  <c r="H72" i="17" s="1"/>
  <c r="D73" i="16"/>
  <c r="H73" i="17" s="1"/>
  <c r="D74" i="16"/>
  <c r="H74" i="17" s="1"/>
  <c r="D75" i="16"/>
  <c r="H75" i="17" s="1"/>
  <c r="D76" i="16"/>
  <c r="H76" i="17" s="1"/>
  <c r="D77" i="16"/>
  <c r="H77" i="17" s="1"/>
  <c r="D78" i="16"/>
  <c r="H78" i="17" s="1"/>
  <c r="D79" i="16"/>
  <c r="H79" i="17" s="1"/>
  <c r="D80" i="16"/>
  <c r="H80" i="17" s="1"/>
  <c r="D81" i="16"/>
  <c r="H81" i="17" s="1"/>
  <c r="D82" i="16"/>
  <c r="H82" i="17" s="1"/>
  <c r="D83" i="16"/>
  <c r="H83" i="17" s="1"/>
  <c r="D84" i="16"/>
  <c r="H84" i="17" s="1"/>
  <c r="D85" i="16"/>
  <c r="H85" i="17" s="1"/>
  <c r="D86" i="16"/>
  <c r="H86" i="17" s="1"/>
  <c r="D87" i="16"/>
  <c r="H87" i="17" s="1"/>
  <c r="D88" i="16"/>
  <c r="H88" i="17" s="1"/>
  <c r="D89" i="16"/>
  <c r="H89" i="17" s="1"/>
  <c r="D90" i="16"/>
  <c r="H90" i="17" s="1"/>
  <c r="D91" i="16"/>
  <c r="H91" i="17" s="1"/>
  <c r="D92" i="16"/>
  <c r="H92" i="17" s="1"/>
  <c r="D93" i="16"/>
  <c r="H93" i="17" s="1"/>
  <c r="D94" i="16"/>
  <c r="H94" i="17" s="1"/>
  <c r="D95" i="16"/>
  <c r="H95" i="17" s="1"/>
  <c r="D96" i="16"/>
  <c r="H96" i="17" s="1"/>
  <c r="D97" i="16"/>
  <c r="H97" i="17" s="1"/>
  <c r="D98" i="16"/>
  <c r="H98" i="17" s="1"/>
  <c r="D99" i="16"/>
  <c r="H99" i="17" s="1"/>
  <c r="D100" i="16"/>
  <c r="H100" i="17" s="1"/>
  <c r="D101" i="16"/>
  <c r="H101" i="17" s="1"/>
  <c r="D102" i="16"/>
  <c r="H102" i="17" s="1"/>
  <c r="D103" i="16"/>
  <c r="H103" i="17" s="1"/>
  <c r="D104" i="16"/>
  <c r="H104" i="17" s="1"/>
  <c r="D105" i="16"/>
  <c r="H105" i="17" s="1"/>
  <c r="D106" i="16"/>
  <c r="H106" i="17" s="1"/>
  <c r="D107" i="16"/>
  <c r="H107" i="17" s="1"/>
  <c r="D108" i="16"/>
  <c r="H108" i="17" s="1"/>
  <c r="D109" i="16"/>
  <c r="H109" i="17" s="1"/>
  <c r="D110" i="16"/>
  <c r="H110" i="17" s="1"/>
  <c r="D111" i="16"/>
  <c r="H111" i="17" s="1"/>
  <c r="D112" i="16"/>
  <c r="H112" i="17" s="1"/>
  <c r="D113" i="16"/>
  <c r="H113" i="17" s="1"/>
  <c r="D114" i="16"/>
  <c r="H114" i="17" s="1"/>
  <c r="D115" i="16"/>
  <c r="H115" i="17" s="1"/>
  <c r="D116" i="16"/>
  <c r="H116" i="17" s="1"/>
  <c r="D117" i="16"/>
  <c r="H117" i="17" s="1"/>
  <c r="D118" i="16"/>
  <c r="H118" i="17" s="1"/>
  <c r="D119" i="16"/>
  <c r="H119" i="17" s="1"/>
  <c r="D120" i="16"/>
  <c r="H120" i="17" s="1"/>
  <c r="D121" i="16"/>
  <c r="H121" i="17" s="1"/>
  <c r="D122" i="16"/>
  <c r="H122" i="17" s="1"/>
  <c r="D123" i="16"/>
  <c r="H123" i="17" s="1"/>
  <c r="D124" i="16"/>
  <c r="H124" i="17" s="1"/>
  <c r="D125" i="16"/>
  <c r="H125" i="17" s="1"/>
  <c r="D126" i="16"/>
  <c r="H126" i="17" s="1"/>
  <c r="D127" i="16"/>
  <c r="H127" i="17" s="1"/>
  <c r="D128" i="16"/>
  <c r="H128" i="17" s="1"/>
  <c r="D129" i="16"/>
  <c r="H129" i="17" s="1"/>
  <c r="D130" i="16"/>
  <c r="H130" i="17" s="1"/>
  <c r="D131" i="16"/>
  <c r="H131" i="17" s="1"/>
  <c r="D132" i="16"/>
  <c r="H132" i="17" s="1"/>
  <c r="D133" i="16"/>
  <c r="H133" i="17" s="1"/>
  <c r="D134" i="16"/>
  <c r="H134" i="17" s="1"/>
  <c r="D135" i="16"/>
  <c r="H135" i="17" s="1"/>
  <c r="D136" i="16"/>
  <c r="H136" i="17" s="1"/>
  <c r="D137" i="16"/>
  <c r="H137" i="17" s="1"/>
  <c r="D138" i="16"/>
  <c r="H138" i="17" s="1"/>
  <c r="D139" i="16"/>
  <c r="H139" i="17" s="1"/>
  <c r="D140" i="16"/>
  <c r="H140" i="17" s="1"/>
  <c r="D141" i="16"/>
  <c r="H141" i="17" s="1"/>
  <c r="D142" i="16"/>
  <c r="H142" i="17" s="1"/>
  <c r="D143" i="16"/>
  <c r="H143" i="17" s="1"/>
  <c r="D144" i="16"/>
  <c r="H144" i="17" s="1"/>
  <c r="D145" i="16"/>
  <c r="H145" i="17" s="1"/>
  <c r="D146" i="16"/>
  <c r="H146" i="17" s="1"/>
  <c r="D147" i="16"/>
  <c r="H147" i="17" s="1"/>
  <c r="D148" i="16"/>
  <c r="H148" i="17" s="1"/>
  <c r="D149" i="16"/>
  <c r="H149" i="17" s="1"/>
  <c r="D150" i="16"/>
  <c r="H150" i="17" s="1"/>
  <c r="D151" i="16"/>
  <c r="H151" i="17" s="1"/>
  <c r="D152" i="16"/>
  <c r="H152" i="17" s="1"/>
  <c r="D153" i="16"/>
  <c r="H153" i="17" s="1"/>
  <c r="D154" i="16"/>
  <c r="H154" i="17" s="1"/>
  <c r="D155" i="16"/>
  <c r="H155" i="17" s="1"/>
  <c r="D156" i="16"/>
  <c r="H156" i="17" s="1"/>
  <c r="D157" i="16"/>
  <c r="H157" i="17" s="1"/>
  <c r="D158" i="16"/>
  <c r="H158" i="17" s="1"/>
  <c r="D159" i="16"/>
  <c r="H159" i="17" s="1"/>
  <c r="D160" i="16"/>
  <c r="H160" i="17" s="1"/>
  <c r="D161" i="16"/>
  <c r="H161" i="17" s="1"/>
  <c r="D162" i="16"/>
  <c r="H162" i="17" s="1"/>
  <c r="D163" i="16"/>
  <c r="H163" i="17" s="1"/>
  <c r="D164" i="16"/>
  <c r="H164" i="17" s="1"/>
  <c r="D165" i="16"/>
  <c r="H165" i="17" s="1"/>
  <c r="D166" i="16"/>
  <c r="H166" i="17" s="1"/>
  <c r="D167" i="16"/>
  <c r="H167" i="17" s="1"/>
  <c r="D168" i="16"/>
  <c r="H168" i="17" s="1"/>
  <c r="D169" i="16"/>
  <c r="H169" i="17" s="1"/>
  <c r="D170" i="16"/>
  <c r="H170" i="17" s="1"/>
  <c r="D171" i="16"/>
  <c r="H171" i="17" s="1"/>
  <c r="D172" i="16"/>
  <c r="H172" i="17" s="1"/>
  <c r="D173" i="16"/>
  <c r="H173" i="17" s="1"/>
  <c r="D174" i="16"/>
  <c r="H174" i="17" s="1"/>
  <c r="D175" i="16"/>
  <c r="H175" i="17" s="1"/>
  <c r="D176" i="16"/>
  <c r="H176" i="17" s="1"/>
  <c r="D177" i="16"/>
  <c r="H177" i="17" s="1"/>
  <c r="D178" i="16"/>
  <c r="H178" i="17" s="1"/>
  <c r="D179" i="16"/>
  <c r="H179" i="17" s="1"/>
  <c r="D180" i="16"/>
  <c r="H180" i="17" s="1"/>
  <c r="D181" i="16"/>
  <c r="H181" i="17" s="1"/>
  <c r="D182" i="16"/>
  <c r="H182" i="17" s="1"/>
  <c r="D183" i="16"/>
  <c r="H183" i="17" s="1"/>
  <c r="D184" i="16"/>
  <c r="H184" i="17" s="1"/>
  <c r="D185" i="16"/>
  <c r="H185" i="17" s="1"/>
  <c r="D186" i="16"/>
  <c r="H186" i="17" s="1"/>
  <c r="D187" i="16"/>
  <c r="H187" i="17" s="1"/>
  <c r="D188" i="16"/>
  <c r="H188" i="17" s="1"/>
  <c r="D189" i="16"/>
  <c r="H189" i="17" s="1"/>
  <c r="D190" i="16"/>
  <c r="H190" i="17" s="1"/>
  <c r="D191" i="16"/>
  <c r="H191" i="17" s="1"/>
  <c r="D192" i="16"/>
  <c r="H192" i="17" s="1"/>
  <c r="D193" i="16"/>
  <c r="H193" i="17" s="1"/>
  <c r="D194" i="16"/>
  <c r="H194" i="17" s="1"/>
  <c r="D195" i="16"/>
  <c r="H195" i="17" s="1"/>
  <c r="D196" i="16"/>
  <c r="H196" i="17" s="1"/>
  <c r="D197" i="16"/>
  <c r="H197" i="17" s="1"/>
  <c r="D198" i="16"/>
  <c r="H198" i="17" s="1"/>
  <c r="D199" i="16"/>
  <c r="H199" i="17" s="1"/>
  <c r="D200" i="16"/>
  <c r="H200" i="17" s="1"/>
  <c r="D201" i="16"/>
  <c r="H201" i="17" s="1"/>
  <c r="D202" i="16"/>
  <c r="H202" i="17" s="1"/>
  <c r="D203" i="16"/>
  <c r="H203" i="17" s="1"/>
  <c r="D204" i="16"/>
  <c r="H204" i="17" s="1"/>
  <c r="D205" i="16"/>
  <c r="H205" i="17" s="1"/>
  <c r="D206" i="16"/>
  <c r="H206" i="17" s="1"/>
  <c r="D207" i="16"/>
  <c r="H207" i="17" s="1"/>
  <c r="D208" i="16"/>
  <c r="H208" i="17" s="1"/>
  <c r="D209" i="16"/>
  <c r="H209" i="17" s="1"/>
  <c r="D210" i="16"/>
  <c r="H210" i="17" s="1"/>
  <c r="D211" i="16"/>
  <c r="H211" i="17" s="1"/>
  <c r="D212" i="16"/>
  <c r="H212" i="17" s="1"/>
  <c r="D213" i="16"/>
  <c r="H213" i="17" s="1"/>
  <c r="D214" i="16"/>
  <c r="H214" i="17" s="1"/>
  <c r="D215" i="16"/>
  <c r="H215" i="17" s="1"/>
  <c r="D216" i="16"/>
  <c r="H216" i="17" s="1"/>
  <c r="D217" i="16"/>
  <c r="H217" i="17" s="1"/>
  <c r="D218" i="16"/>
  <c r="H218" i="17" s="1"/>
  <c r="D219" i="16"/>
  <c r="H219" i="17" s="1"/>
  <c r="D220" i="16"/>
  <c r="H220" i="17" s="1"/>
  <c r="D221" i="16"/>
  <c r="H221" i="17" s="1"/>
  <c r="D222" i="16"/>
  <c r="H222" i="17" s="1"/>
  <c r="D223" i="16"/>
  <c r="H223" i="17" s="1"/>
  <c r="D224" i="16"/>
  <c r="H224" i="17" s="1"/>
  <c r="D225" i="16"/>
  <c r="H225" i="17" s="1"/>
  <c r="D226" i="16"/>
  <c r="H226" i="17" s="1"/>
  <c r="D227" i="16"/>
  <c r="H227" i="17" s="1"/>
  <c r="D228" i="16"/>
  <c r="H228" i="17" s="1"/>
  <c r="D229" i="16"/>
  <c r="H229" i="17" s="1"/>
  <c r="D230" i="16"/>
  <c r="H230" i="17" s="1"/>
  <c r="D231" i="16"/>
  <c r="H231" i="17" s="1"/>
  <c r="D232" i="16"/>
  <c r="H232" i="17" s="1"/>
  <c r="D233" i="16"/>
  <c r="H233" i="17" s="1"/>
  <c r="D234" i="16"/>
  <c r="H234" i="17" s="1"/>
  <c r="D235" i="16"/>
  <c r="H235" i="17" s="1"/>
  <c r="D236" i="16"/>
  <c r="H236" i="17" s="1"/>
  <c r="D237" i="16"/>
  <c r="H237" i="17" s="1"/>
  <c r="D238" i="16"/>
  <c r="H238" i="17" s="1"/>
  <c r="D239" i="16"/>
  <c r="H239" i="17" s="1"/>
  <c r="D240" i="16"/>
  <c r="H240" i="17" s="1"/>
  <c r="D241" i="16"/>
  <c r="H241" i="17" s="1"/>
  <c r="D242" i="16"/>
  <c r="H242" i="17" s="1"/>
  <c r="D243" i="16"/>
  <c r="H243" i="17" s="1"/>
  <c r="D244" i="16"/>
  <c r="H244" i="17" s="1"/>
  <c r="D245" i="16"/>
  <c r="H245" i="17" s="1"/>
  <c r="D246" i="16"/>
  <c r="H246" i="17" s="1"/>
  <c r="D247" i="16"/>
  <c r="H247" i="17" s="1"/>
  <c r="D248" i="16"/>
  <c r="H248" i="17" s="1"/>
  <c r="D249" i="16"/>
  <c r="H249" i="17" s="1"/>
  <c r="D250" i="16"/>
  <c r="H250" i="17" s="1"/>
  <c r="D251" i="16"/>
  <c r="H251" i="17" s="1"/>
  <c r="D252" i="16"/>
  <c r="H252" i="17" s="1"/>
  <c r="D253" i="16"/>
  <c r="H253" i="17" s="1"/>
  <c r="D254" i="16"/>
  <c r="H254" i="17" s="1"/>
  <c r="D255" i="16"/>
  <c r="H255" i="17" s="1"/>
  <c r="D256" i="16"/>
  <c r="H256" i="17" s="1"/>
  <c r="D257" i="16"/>
  <c r="H257" i="17" s="1"/>
  <c r="D258" i="16"/>
  <c r="H258" i="17" s="1"/>
  <c r="D259" i="16"/>
  <c r="H259" i="17" s="1"/>
  <c r="D260" i="16"/>
  <c r="H260" i="17" s="1"/>
  <c r="D261" i="16"/>
  <c r="H261" i="17" s="1"/>
  <c r="D262" i="16"/>
  <c r="H262" i="17" s="1"/>
  <c r="D263" i="16"/>
  <c r="H263" i="17" s="1"/>
  <c r="D264" i="16"/>
  <c r="H264" i="17" s="1"/>
  <c r="D265" i="16"/>
  <c r="H265" i="17" s="1"/>
  <c r="D266" i="16"/>
  <c r="H266" i="17" s="1"/>
  <c r="D267" i="16"/>
  <c r="H267" i="17" s="1"/>
  <c r="D268" i="16"/>
  <c r="H268" i="17" s="1"/>
  <c r="D269" i="16"/>
  <c r="H269" i="17" s="1"/>
  <c r="D270" i="16"/>
  <c r="H270" i="17" s="1"/>
  <c r="D271" i="16"/>
  <c r="H271" i="17" s="1"/>
  <c r="D272" i="16"/>
  <c r="H272" i="17" s="1"/>
  <c r="D273" i="16"/>
  <c r="H273" i="17" s="1"/>
  <c r="D274" i="16"/>
  <c r="H274" i="17" s="1"/>
  <c r="D275" i="16"/>
  <c r="H275" i="17" s="1"/>
  <c r="D276" i="16"/>
  <c r="H276" i="17" s="1"/>
  <c r="D277" i="16"/>
  <c r="H277" i="17" s="1"/>
  <c r="D278" i="16"/>
  <c r="H278" i="17" s="1"/>
  <c r="D279" i="16"/>
  <c r="H279" i="17" s="1"/>
  <c r="D280" i="16"/>
  <c r="H280" i="17" s="1"/>
  <c r="D281" i="16"/>
  <c r="H281" i="17" s="1"/>
  <c r="D282" i="16"/>
  <c r="H282" i="17" s="1"/>
  <c r="D283" i="16"/>
  <c r="H283" i="17" s="1"/>
  <c r="D284" i="16"/>
  <c r="H284" i="17" s="1"/>
  <c r="D285" i="16"/>
  <c r="H285" i="17" s="1"/>
  <c r="D286" i="16"/>
  <c r="H286" i="17" s="1"/>
  <c r="D287" i="16"/>
  <c r="H287" i="17" s="1"/>
  <c r="D288" i="16"/>
  <c r="H288" i="17" s="1"/>
  <c r="D289" i="16"/>
  <c r="H289" i="17" s="1"/>
  <c r="D290" i="16"/>
  <c r="H290" i="17" s="1"/>
  <c r="D291" i="16"/>
  <c r="H291" i="17" s="1"/>
  <c r="D292" i="16"/>
  <c r="H292" i="17" s="1"/>
  <c r="D293" i="16"/>
  <c r="H293" i="17" s="1"/>
  <c r="D294" i="16"/>
  <c r="H294" i="17" s="1"/>
  <c r="D295" i="16"/>
  <c r="H295" i="17" s="1"/>
  <c r="D296" i="16"/>
  <c r="H296" i="17" s="1"/>
  <c r="D297" i="16"/>
  <c r="H297" i="17" s="1"/>
  <c r="D298" i="16"/>
  <c r="H298" i="17" s="1"/>
  <c r="D299" i="16"/>
  <c r="H299" i="17" s="1"/>
  <c r="D300" i="16"/>
  <c r="H300" i="17" s="1"/>
  <c r="D301" i="16"/>
  <c r="H301" i="17" s="1"/>
  <c r="D302" i="16"/>
  <c r="H302" i="17" s="1"/>
  <c r="D303" i="16"/>
  <c r="H303" i="17" s="1"/>
  <c r="D304" i="16"/>
  <c r="H304" i="17" s="1"/>
  <c r="D305" i="16"/>
  <c r="H305" i="17" s="1"/>
  <c r="D306" i="16"/>
  <c r="H306" i="17" s="1"/>
  <c r="D307" i="16"/>
  <c r="H307" i="17" s="1"/>
  <c r="D308" i="16"/>
  <c r="H308" i="17" s="1"/>
  <c r="D309" i="16"/>
  <c r="H309" i="17" s="1"/>
  <c r="D310" i="16"/>
  <c r="H310" i="17" s="1"/>
  <c r="D311" i="16"/>
  <c r="H311" i="17" s="1"/>
  <c r="D312" i="16"/>
  <c r="H312" i="17" s="1"/>
  <c r="D313" i="16"/>
  <c r="H313" i="17" s="1"/>
  <c r="D314" i="16"/>
  <c r="H314" i="17" s="1"/>
  <c r="D315" i="16"/>
  <c r="H315" i="17" s="1"/>
  <c r="D316" i="16"/>
  <c r="H316" i="17" s="1"/>
  <c r="D317" i="16"/>
  <c r="H317" i="17" s="1"/>
  <c r="D318" i="16"/>
  <c r="H318" i="17" s="1"/>
  <c r="D319" i="16"/>
  <c r="H319" i="17" s="1"/>
  <c r="D320" i="16"/>
  <c r="H320" i="17" s="1"/>
  <c r="D321" i="16"/>
  <c r="H321" i="17" s="1"/>
  <c r="D322" i="16"/>
  <c r="H322" i="17" s="1"/>
  <c r="D323" i="16"/>
  <c r="H323" i="17" s="1"/>
  <c r="D324" i="16"/>
  <c r="H324" i="17" s="1"/>
  <c r="D325" i="16"/>
  <c r="H325" i="17" s="1"/>
  <c r="D326" i="16"/>
  <c r="H326" i="17" s="1"/>
  <c r="D327" i="16"/>
  <c r="H327" i="17" s="1"/>
  <c r="D328" i="16"/>
  <c r="H328" i="17" s="1"/>
  <c r="D329" i="16"/>
  <c r="H329" i="17" s="1"/>
  <c r="D330" i="16"/>
  <c r="H330" i="17" s="1"/>
  <c r="D331" i="16"/>
  <c r="H331" i="17" s="1"/>
  <c r="D332" i="16"/>
  <c r="H332" i="17" s="1"/>
  <c r="D333" i="16"/>
  <c r="H333" i="17" s="1"/>
  <c r="D334" i="16"/>
  <c r="H334" i="17" s="1"/>
  <c r="D335" i="16"/>
  <c r="H335" i="17" s="1"/>
  <c r="D336" i="16"/>
  <c r="H336" i="17" s="1"/>
  <c r="D337" i="16"/>
  <c r="H337" i="17" s="1"/>
  <c r="D338" i="16"/>
  <c r="H338" i="17" s="1"/>
  <c r="D339" i="16"/>
  <c r="H339" i="17" s="1"/>
  <c r="D340" i="16"/>
  <c r="H340" i="17" s="1"/>
  <c r="D341" i="16"/>
  <c r="H341" i="17" s="1"/>
  <c r="D342" i="16"/>
  <c r="H342" i="17" s="1"/>
  <c r="D343" i="16"/>
  <c r="H343" i="17" s="1"/>
  <c r="D344" i="16"/>
  <c r="H344" i="17" s="1"/>
  <c r="D345" i="16"/>
  <c r="H345" i="17" s="1"/>
  <c r="D346" i="16"/>
  <c r="H346" i="17" s="1"/>
  <c r="D347" i="16"/>
  <c r="H347" i="17" s="1"/>
  <c r="D348" i="16"/>
  <c r="H348" i="17" s="1"/>
  <c r="D349" i="16"/>
  <c r="H349" i="17" s="1"/>
  <c r="D350" i="16"/>
  <c r="H350" i="17" s="1"/>
  <c r="D351" i="16"/>
  <c r="H351" i="17" s="1"/>
  <c r="D352" i="16"/>
  <c r="H352" i="17" s="1"/>
  <c r="D353" i="16"/>
  <c r="H353" i="17" s="1"/>
  <c r="D354" i="16"/>
  <c r="H354" i="17" s="1"/>
  <c r="D355" i="16"/>
  <c r="H355" i="17" s="1"/>
  <c r="D356" i="16"/>
  <c r="H356" i="17" s="1"/>
  <c r="D357" i="16"/>
  <c r="H357" i="17" s="1"/>
  <c r="D358" i="16"/>
  <c r="H358" i="17" s="1"/>
  <c r="D359" i="16"/>
  <c r="H359" i="17" s="1"/>
  <c r="D360" i="16"/>
  <c r="H360" i="17" s="1"/>
  <c r="D361" i="16"/>
  <c r="H361" i="17" s="1"/>
  <c r="D362" i="16"/>
  <c r="H362" i="17" s="1"/>
  <c r="D363" i="16"/>
  <c r="H363" i="17" s="1"/>
  <c r="D364" i="16"/>
  <c r="H364" i="17" s="1"/>
  <c r="D365" i="16"/>
  <c r="H365" i="17" s="1"/>
  <c r="D366" i="16"/>
  <c r="H366" i="17" s="1"/>
  <c r="D367" i="16"/>
  <c r="H367" i="17" s="1"/>
  <c r="D368" i="16"/>
  <c r="H368" i="17" s="1"/>
  <c r="D369" i="16"/>
  <c r="H369" i="17" s="1"/>
  <c r="D370" i="16"/>
  <c r="H370" i="17" s="1"/>
  <c r="D371" i="16"/>
  <c r="H371" i="17" s="1"/>
  <c r="D372" i="16"/>
  <c r="H372" i="17" s="1"/>
  <c r="D373" i="16"/>
  <c r="H373" i="17" s="1"/>
  <c r="D374" i="16"/>
  <c r="H374" i="17" s="1"/>
  <c r="D375" i="16"/>
  <c r="H375" i="17" s="1"/>
  <c r="D376" i="16"/>
  <c r="H376" i="17" s="1"/>
  <c r="D377" i="16"/>
  <c r="H377" i="17" s="1"/>
  <c r="D378" i="16"/>
  <c r="H378" i="17" s="1"/>
  <c r="D379" i="16"/>
  <c r="H379" i="17" s="1"/>
  <c r="D380" i="16"/>
  <c r="H380" i="17" s="1"/>
  <c r="D381" i="16"/>
  <c r="H381" i="17" s="1"/>
  <c r="D382" i="16"/>
  <c r="H382" i="17" s="1"/>
  <c r="D383" i="16"/>
  <c r="H383" i="17" s="1"/>
  <c r="D384" i="16"/>
  <c r="H384" i="17" s="1"/>
  <c r="D385" i="16"/>
  <c r="H385" i="17" s="1"/>
  <c r="D386" i="16"/>
  <c r="H386" i="17" s="1"/>
  <c r="D387" i="16"/>
  <c r="H387" i="17" s="1"/>
  <c r="D388" i="16"/>
  <c r="H388" i="17" s="1"/>
  <c r="D389" i="16"/>
  <c r="H389" i="17" s="1"/>
  <c r="D390" i="16"/>
  <c r="H390" i="17" s="1"/>
  <c r="D391" i="16"/>
  <c r="H391" i="17" s="1"/>
  <c r="D392" i="16"/>
  <c r="H392" i="17" s="1"/>
  <c r="D393" i="16"/>
  <c r="H393" i="17" s="1"/>
  <c r="D394" i="16"/>
  <c r="H394" i="17" s="1"/>
  <c r="D395" i="16"/>
  <c r="H395" i="17" s="1"/>
  <c r="D396" i="16"/>
  <c r="H396" i="17" s="1"/>
  <c r="D397" i="16"/>
  <c r="H397" i="17" s="1"/>
  <c r="D398" i="16"/>
  <c r="H398" i="17" s="1"/>
  <c r="D399" i="16"/>
  <c r="H399" i="17" s="1"/>
  <c r="D400" i="16"/>
  <c r="H400" i="17" s="1"/>
  <c r="D401" i="16"/>
  <c r="H401" i="17" s="1"/>
  <c r="D402" i="16"/>
  <c r="H402" i="17" s="1"/>
  <c r="D403" i="16"/>
  <c r="H403" i="17" s="1"/>
  <c r="D404" i="16"/>
  <c r="H404" i="17" s="1"/>
  <c r="D405" i="16"/>
  <c r="H405" i="17" s="1"/>
  <c r="D406" i="16"/>
  <c r="H406" i="17" s="1"/>
  <c r="D407" i="16"/>
  <c r="H407" i="17" s="1"/>
  <c r="D408" i="16"/>
  <c r="H408" i="17" s="1"/>
  <c r="D409" i="16"/>
  <c r="H409" i="17" s="1"/>
  <c r="D410" i="16"/>
  <c r="H410" i="17" s="1"/>
  <c r="D411" i="16"/>
  <c r="H411" i="17" s="1"/>
  <c r="D412" i="16"/>
  <c r="H412" i="17" s="1"/>
  <c r="D413" i="16"/>
  <c r="H413" i="17" s="1"/>
  <c r="D414" i="16"/>
  <c r="H414" i="17" s="1"/>
  <c r="D415" i="16"/>
  <c r="H415" i="17" s="1"/>
  <c r="D416" i="16"/>
  <c r="H416" i="17" s="1"/>
  <c r="D417" i="16"/>
  <c r="H417" i="17" s="1"/>
  <c r="D418" i="16"/>
  <c r="H418" i="17" s="1"/>
  <c r="D419" i="16"/>
  <c r="H419" i="17" s="1"/>
  <c r="D420" i="16"/>
  <c r="H420" i="17" s="1"/>
  <c r="D421" i="16"/>
  <c r="H421" i="17" s="1"/>
  <c r="D422" i="16"/>
  <c r="H422" i="17" s="1"/>
  <c r="D423" i="16"/>
  <c r="H423" i="17" s="1"/>
  <c r="D424" i="16"/>
  <c r="H424" i="17" s="1"/>
  <c r="D425" i="16"/>
  <c r="H425" i="17" s="1"/>
  <c r="D426" i="16"/>
  <c r="H426" i="17" s="1"/>
  <c r="D427" i="16"/>
  <c r="H427" i="17" s="1"/>
  <c r="D428" i="16"/>
  <c r="H428" i="17" s="1"/>
  <c r="D429" i="16"/>
  <c r="H429" i="17" s="1"/>
  <c r="D430" i="16"/>
  <c r="H430" i="17" s="1"/>
  <c r="D431" i="16"/>
  <c r="H431" i="17" s="1"/>
  <c r="D432" i="16"/>
  <c r="H432" i="17" s="1"/>
  <c r="D433" i="16"/>
  <c r="H433" i="17" s="1"/>
  <c r="D434" i="16"/>
  <c r="H434" i="17" s="1"/>
  <c r="D435" i="16"/>
  <c r="H435" i="17" s="1"/>
  <c r="D436" i="16"/>
  <c r="H436" i="17" s="1"/>
  <c r="D437" i="16"/>
  <c r="H437" i="17" s="1"/>
  <c r="D438" i="16"/>
  <c r="H438" i="17" s="1"/>
  <c r="D439" i="16"/>
  <c r="H439" i="17" s="1"/>
  <c r="D440" i="16"/>
  <c r="H440" i="17" s="1"/>
  <c r="D441" i="16"/>
  <c r="H441" i="17" s="1"/>
  <c r="D442" i="16"/>
  <c r="H442" i="17" s="1"/>
  <c r="D443" i="16"/>
  <c r="H443" i="17" s="1"/>
  <c r="D444" i="16"/>
  <c r="H444" i="17" s="1"/>
  <c r="D445" i="16"/>
  <c r="H445" i="17" s="1"/>
  <c r="D446" i="16"/>
  <c r="H446" i="17" s="1"/>
  <c r="D447" i="16"/>
  <c r="H447" i="17" s="1"/>
  <c r="D448" i="16"/>
  <c r="H448" i="17" s="1"/>
  <c r="D449" i="16"/>
  <c r="H449" i="17" s="1"/>
  <c r="D450" i="16"/>
  <c r="H450" i="17" s="1"/>
  <c r="D451" i="16"/>
  <c r="H451" i="17" s="1"/>
  <c r="D452" i="16"/>
  <c r="H452" i="17" s="1"/>
  <c r="D453" i="16"/>
  <c r="H453" i="17" s="1"/>
  <c r="D454" i="16"/>
  <c r="H454" i="17" s="1"/>
  <c r="D455" i="16"/>
  <c r="H455" i="17" s="1"/>
  <c r="D456" i="16"/>
  <c r="H456" i="17" s="1"/>
  <c r="D457" i="16"/>
  <c r="H457" i="17" s="1"/>
  <c r="D458" i="16"/>
  <c r="H458" i="17" s="1"/>
  <c r="D459" i="16"/>
  <c r="H459" i="17" s="1"/>
  <c r="D460" i="16"/>
  <c r="H460" i="17" s="1"/>
  <c r="D461" i="16"/>
  <c r="H461" i="17" s="1"/>
  <c r="D462" i="16"/>
  <c r="H462" i="17" s="1"/>
  <c r="D463" i="16"/>
  <c r="H463" i="17" s="1"/>
  <c r="D464" i="16"/>
  <c r="H464" i="17" s="1"/>
  <c r="D465" i="16"/>
  <c r="H465" i="17" s="1"/>
  <c r="D466" i="16"/>
  <c r="H466" i="17" s="1"/>
  <c r="D467" i="16"/>
  <c r="H467" i="17" s="1"/>
  <c r="D468" i="16"/>
  <c r="H468" i="17" s="1"/>
  <c r="D469" i="16"/>
  <c r="H469" i="17" s="1"/>
  <c r="D470" i="16"/>
  <c r="H470" i="17" s="1"/>
  <c r="D471" i="16"/>
  <c r="H471" i="17" s="1"/>
  <c r="D472" i="16"/>
  <c r="H472" i="17" s="1"/>
  <c r="D473" i="16"/>
  <c r="H473" i="17" s="1"/>
  <c r="D474" i="16"/>
  <c r="H474" i="17" s="1"/>
  <c r="D475" i="16"/>
  <c r="H475" i="17" s="1"/>
  <c r="D476" i="16"/>
  <c r="H476" i="17" s="1"/>
  <c r="D477" i="16"/>
  <c r="H477" i="17" s="1"/>
  <c r="D478" i="16"/>
  <c r="H478" i="17" s="1"/>
  <c r="D479" i="16"/>
  <c r="H479" i="17" s="1"/>
  <c r="D480" i="16"/>
  <c r="H480" i="17" s="1"/>
  <c r="D481" i="16"/>
  <c r="H481" i="17" s="1"/>
  <c r="D482" i="16"/>
  <c r="H482" i="17" s="1"/>
  <c r="D483" i="16"/>
  <c r="H483" i="17" s="1"/>
  <c r="D484" i="16"/>
  <c r="H484" i="17" s="1"/>
  <c r="D485" i="16"/>
  <c r="H485" i="17" s="1"/>
  <c r="D486" i="16"/>
  <c r="H486" i="17" s="1"/>
  <c r="D487" i="16"/>
  <c r="H487" i="17" s="1"/>
  <c r="D488" i="16"/>
  <c r="H488" i="17" s="1"/>
  <c r="D489" i="16"/>
  <c r="H489" i="17" s="1"/>
  <c r="D490" i="16"/>
  <c r="H490" i="17" s="1"/>
  <c r="D491" i="16"/>
  <c r="H491" i="17" s="1"/>
  <c r="D492" i="16"/>
  <c r="H492" i="17" s="1"/>
  <c r="D493" i="16"/>
  <c r="H493" i="17" s="1"/>
  <c r="D494" i="16"/>
  <c r="H494" i="17" s="1"/>
  <c r="D495" i="16"/>
  <c r="H495" i="17" s="1"/>
  <c r="D496" i="16"/>
  <c r="H496" i="17" s="1"/>
  <c r="D497" i="16"/>
  <c r="H497" i="17" s="1"/>
  <c r="D498" i="16"/>
  <c r="H498" i="17" s="1"/>
  <c r="D499" i="16"/>
  <c r="H499" i="17" s="1"/>
  <c r="D500" i="16"/>
  <c r="H500" i="17" s="1"/>
  <c r="D501" i="16"/>
  <c r="H501" i="17" s="1"/>
  <c r="D502" i="16"/>
  <c r="H502" i="17" s="1"/>
  <c r="D503" i="16"/>
  <c r="H503" i="17" s="1"/>
  <c r="D504" i="16"/>
  <c r="H504" i="17" s="1"/>
  <c r="D505" i="16"/>
  <c r="H505" i="17" s="1"/>
  <c r="D506" i="16"/>
  <c r="H506" i="17" s="1"/>
  <c r="D507" i="16"/>
  <c r="H507" i="17" s="1"/>
  <c r="D508" i="16"/>
  <c r="H508" i="17" s="1"/>
  <c r="D509" i="16"/>
  <c r="H509" i="17" s="1"/>
  <c r="D510" i="16"/>
  <c r="H510" i="17" s="1"/>
  <c r="D511" i="16"/>
  <c r="H511" i="17" s="1"/>
  <c r="D512" i="16"/>
  <c r="H512" i="17" s="1"/>
  <c r="D513" i="16"/>
  <c r="H513" i="17" s="1"/>
  <c r="D514" i="16"/>
  <c r="H514" i="17" s="1"/>
  <c r="D515" i="16"/>
  <c r="H515" i="17" s="1"/>
  <c r="D516" i="16"/>
  <c r="H516" i="17" s="1"/>
  <c r="D517" i="16"/>
  <c r="H517" i="17" s="1"/>
  <c r="D518" i="16"/>
  <c r="H518" i="17" s="1"/>
  <c r="D519" i="16"/>
  <c r="H519" i="17" s="1"/>
  <c r="D520" i="16"/>
  <c r="H520" i="17" s="1"/>
  <c r="D521" i="16"/>
  <c r="H521" i="17" s="1"/>
  <c r="D522" i="16"/>
  <c r="H522" i="17" s="1"/>
  <c r="D523" i="16"/>
  <c r="H523" i="17" s="1"/>
  <c r="D524" i="16"/>
  <c r="H524" i="17" s="1"/>
  <c r="D525" i="16"/>
  <c r="H525" i="17" s="1"/>
  <c r="D526" i="16"/>
  <c r="H526" i="17" s="1"/>
  <c r="D527" i="16"/>
  <c r="H527" i="17" s="1"/>
  <c r="D528" i="16"/>
  <c r="H528" i="17" s="1"/>
  <c r="D529" i="16"/>
  <c r="H529" i="17" s="1"/>
  <c r="D530" i="16"/>
  <c r="H530" i="17" s="1"/>
  <c r="D531" i="16"/>
  <c r="H531" i="17" s="1"/>
  <c r="D532" i="16"/>
  <c r="H532" i="17" s="1"/>
  <c r="D533" i="16"/>
  <c r="H533" i="17" s="1"/>
  <c r="D534" i="16"/>
  <c r="H534" i="17" s="1"/>
  <c r="D535" i="16"/>
  <c r="H535" i="17" s="1"/>
  <c r="D536" i="16"/>
  <c r="H536" i="17" s="1"/>
  <c r="D537" i="16"/>
  <c r="H537" i="17" s="1"/>
  <c r="D538" i="16"/>
  <c r="H538" i="17" s="1"/>
  <c r="D539" i="16"/>
  <c r="H539" i="17" s="1"/>
  <c r="D540" i="16"/>
  <c r="H540" i="17" s="1"/>
  <c r="D541" i="16"/>
  <c r="H541" i="17" s="1"/>
  <c r="D542" i="16"/>
  <c r="H542" i="17" s="1"/>
  <c r="D543" i="16"/>
  <c r="H543" i="17" s="1"/>
  <c r="D544" i="16"/>
  <c r="H544" i="17" s="1"/>
  <c r="D545" i="16"/>
  <c r="H545" i="17" s="1"/>
  <c r="D546" i="16"/>
  <c r="H546" i="17" s="1"/>
  <c r="D547" i="16"/>
  <c r="H547" i="17" s="1"/>
  <c r="D548" i="16"/>
  <c r="H548" i="17" s="1"/>
  <c r="D549" i="16"/>
  <c r="H549" i="17" s="1"/>
  <c r="D550" i="16"/>
  <c r="H550" i="17" s="1"/>
  <c r="D551" i="16"/>
  <c r="H551" i="17" s="1"/>
  <c r="D552" i="16"/>
  <c r="H552" i="17" s="1"/>
  <c r="D553" i="16"/>
  <c r="H553" i="17" s="1"/>
  <c r="D554" i="16"/>
  <c r="H554" i="17" s="1"/>
  <c r="D555" i="16"/>
  <c r="H555" i="17" s="1"/>
  <c r="D556" i="16"/>
  <c r="H556" i="17" s="1"/>
  <c r="D557" i="16"/>
  <c r="H557" i="17" s="1"/>
  <c r="D558" i="16"/>
  <c r="H558" i="17" s="1"/>
  <c r="D559" i="16"/>
  <c r="H559" i="17" s="1"/>
  <c r="D560" i="16"/>
  <c r="H560" i="17" s="1"/>
  <c r="D561" i="16"/>
  <c r="H561" i="17" s="1"/>
  <c r="D562" i="16"/>
  <c r="H562" i="17" s="1"/>
  <c r="D563" i="16"/>
  <c r="H563" i="17" s="1"/>
  <c r="D564" i="16"/>
  <c r="H564" i="17" s="1"/>
  <c r="D565" i="16"/>
  <c r="H565" i="17" s="1"/>
  <c r="D566" i="16"/>
  <c r="H566" i="17" s="1"/>
  <c r="D567" i="16"/>
  <c r="H567" i="17" s="1"/>
  <c r="D568" i="16"/>
  <c r="H568" i="17" s="1"/>
  <c r="D569" i="16"/>
  <c r="H569" i="17" s="1"/>
  <c r="D570" i="16"/>
  <c r="H570" i="17" s="1"/>
  <c r="D571" i="16"/>
  <c r="H571" i="17" s="1"/>
  <c r="D572" i="16"/>
  <c r="H572" i="17" s="1"/>
  <c r="D573" i="16"/>
  <c r="H573" i="17" s="1"/>
  <c r="D574" i="16"/>
  <c r="H574" i="17" s="1"/>
  <c r="D575" i="16"/>
  <c r="H575" i="17" s="1"/>
  <c r="D576" i="16"/>
  <c r="H576" i="17" s="1"/>
  <c r="D577" i="16"/>
  <c r="H577" i="17" s="1"/>
  <c r="D578" i="16"/>
  <c r="H578" i="17" s="1"/>
  <c r="D579" i="16"/>
  <c r="H579" i="17" s="1"/>
  <c r="D580" i="16"/>
  <c r="H580" i="17" s="1"/>
  <c r="D581" i="16"/>
  <c r="H581" i="17" s="1"/>
  <c r="D582" i="16"/>
  <c r="H582" i="17" s="1"/>
  <c r="D583" i="16"/>
  <c r="H583" i="17" s="1"/>
  <c r="D584" i="16"/>
  <c r="H584" i="17" s="1"/>
  <c r="D585" i="16"/>
  <c r="H585" i="17" s="1"/>
  <c r="D586" i="16"/>
  <c r="H586" i="17" s="1"/>
  <c r="D587" i="16"/>
  <c r="H587" i="17" s="1"/>
  <c r="D588" i="16"/>
  <c r="H588" i="17" s="1"/>
  <c r="D589" i="16"/>
  <c r="H589" i="17" s="1"/>
  <c r="D590" i="16"/>
  <c r="H590" i="17" s="1"/>
  <c r="D591" i="16"/>
  <c r="H591" i="17" s="1"/>
  <c r="D592" i="16"/>
  <c r="H592" i="17" s="1"/>
  <c r="D593" i="16"/>
  <c r="H593" i="17" s="1"/>
  <c r="D594" i="16"/>
  <c r="H594" i="17" s="1"/>
  <c r="D595" i="16"/>
  <c r="H595" i="17" s="1"/>
  <c r="D596" i="16"/>
  <c r="H596" i="17" s="1"/>
  <c r="D597" i="16"/>
  <c r="H597" i="17" s="1"/>
  <c r="D598" i="16"/>
  <c r="H598" i="17" s="1"/>
  <c r="D599" i="16"/>
  <c r="H599" i="17" s="1"/>
  <c r="D600" i="16"/>
  <c r="H600" i="17" s="1"/>
  <c r="D601" i="16"/>
  <c r="H601" i="17" s="1"/>
  <c r="D602" i="16"/>
  <c r="H602" i="17" s="1"/>
  <c r="D603" i="16"/>
  <c r="H603" i="17" s="1"/>
  <c r="D604" i="16"/>
  <c r="H604" i="17" s="1"/>
  <c r="D605" i="16"/>
  <c r="H605" i="17" s="1"/>
  <c r="D606" i="16"/>
  <c r="H606" i="17" s="1"/>
  <c r="D607" i="16"/>
  <c r="H607" i="17" s="1"/>
  <c r="D608" i="16"/>
  <c r="H608" i="17" s="1"/>
  <c r="D609" i="16"/>
  <c r="H609" i="17" s="1"/>
  <c r="D610" i="16"/>
  <c r="H610" i="17" s="1"/>
  <c r="D611" i="16"/>
  <c r="H611" i="17" s="1"/>
  <c r="D612" i="16"/>
  <c r="H612" i="17" s="1"/>
  <c r="D5" i="16"/>
  <c r="H5" i="17" s="1"/>
  <c r="F5" i="17"/>
  <c r="B5" i="17"/>
  <c r="P5" i="17" s="1"/>
  <c r="A5" i="20" s="1"/>
  <c r="D98" i="8"/>
  <c r="T6" i="8"/>
  <c r="A22" i="14"/>
  <c r="A21" i="14"/>
  <c r="A20" i="14"/>
  <c r="A19" i="14"/>
  <c r="A18" i="14"/>
  <c r="A17" i="14"/>
  <c r="A16" i="14"/>
  <c r="A15" i="14"/>
  <c r="A14" i="14"/>
  <c r="A13" i="14"/>
  <c r="A12" i="14"/>
  <c r="A11" i="14"/>
  <c r="A10" i="14"/>
  <c r="A9" i="14"/>
  <c r="A8" i="14"/>
  <c r="A7" i="14"/>
  <c r="A6" i="14"/>
  <c r="A5" i="14"/>
  <c r="B6" i="13" a="1"/>
  <c r="B6" i="13"/>
  <c r="B7" i="13" a="1"/>
  <c r="B7" i="13"/>
  <c r="B8" i="13" a="1"/>
  <c r="B8" i="13"/>
  <c r="B9" i="13" a="1"/>
  <c r="B9" i="13"/>
  <c r="B10" i="13" a="1"/>
  <c r="B10" i="13"/>
  <c r="B11" i="13" a="1"/>
  <c r="B11" i="13"/>
  <c r="B12" i="13" a="1"/>
  <c r="B12" i="13"/>
  <c r="B13" i="13" a="1"/>
  <c r="B13" i="13"/>
  <c r="B14" i="13" a="1"/>
  <c r="B14" i="13"/>
  <c r="B15" i="13" a="1"/>
  <c r="B15" i="13"/>
  <c r="B16" i="13" a="1"/>
  <c r="B16" i="13"/>
  <c r="B17" i="13" a="1"/>
  <c r="B17" i="13"/>
  <c r="B19" i="13" a="1"/>
  <c r="B19" i="13"/>
  <c r="B20" i="13" a="1"/>
  <c r="B20" i="13"/>
  <c r="B21" i="13" a="1"/>
  <c r="B21" i="13"/>
  <c r="B22" i="13" a="1"/>
  <c r="B22" i="13"/>
  <c r="B23" i="13" a="1"/>
  <c r="B23" i="13"/>
  <c r="B24" i="13" a="1"/>
  <c r="B24" i="13"/>
  <c r="B27" i="13" a="1"/>
  <c r="B27" i="13"/>
  <c r="B28" i="13" a="1"/>
  <c r="B28" i="13"/>
  <c r="B29" i="13" a="1"/>
  <c r="B29" i="13"/>
  <c r="B5" i="13" a="1"/>
  <c r="B5" i="13" s="1"/>
  <c r="B5" i="10" a="1"/>
  <c r="B5" i="10"/>
  <c r="E5" i="12" s="1"/>
  <c r="L23" i="12"/>
  <c r="L24" i="12"/>
  <c r="L25" i="12"/>
  <c r="L26" i="12"/>
  <c r="L27" i="12"/>
  <c r="L28" i="12"/>
  <c r="L29" i="12"/>
  <c r="L30" i="12"/>
  <c r="L31" i="12"/>
  <c r="L32" i="12"/>
  <c r="L33" i="12"/>
  <c r="L34" i="12"/>
  <c r="L35" i="12"/>
  <c r="L36" i="12"/>
  <c r="L37" i="12"/>
  <c r="L38" i="12"/>
  <c r="L39" i="12"/>
  <c r="L40" i="12"/>
  <c r="L41" i="12"/>
  <c r="L42" i="12"/>
  <c r="L43" i="12"/>
  <c r="B69" i="12"/>
  <c r="C69" i="12" s="1"/>
  <c r="B70" i="12"/>
  <c r="C70" i="12" s="1"/>
  <c r="B71" i="12"/>
  <c r="C71" i="12" s="1"/>
  <c r="B72" i="12"/>
  <c r="C72" i="12" s="1"/>
  <c r="B73" i="12"/>
  <c r="C73" i="12" s="1"/>
  <c r="B74" i="12"/>
  <c r="C74" i="12" s="1"/>
  <c r="B75" i="12"/>
  <c r="C75" i="12" s="1"/>
  <c r="B76" i="12"/>
  <c r="C76" i="12" s="1"/>
  <c r="B77" i="12"/>
  <c r="C77" i="12" s="1"/>
  <c r="B78" i="12"/>
  <c r="C78" i="12" s="1"/>
  <c r="B79" i="12"/>
  <c r="C79" i="12" s="1"/>
  <c r="B80" i="12"/>
  <c r="C80" i="12" s="1"/>
  <c r="B81" i="12"/>
  <c r="C81" i="12" s="1"/>
  <c r="B82" i="12"/>
  <c r="C82" i="12" s="1"/>
  <c r="B83" i="12"/>
  <c r="C83" i="12" s="1"/>
  <c r="B84" i="12"/>
  <c r="C84" i="12" s="1"/>
  <c r="B85" i="12"/>
  <c r="C85" i="12" s="1"/>
  <c r="B86" i="12"/>
  <c r="C86" i="12" s="1"/>
  <c r="B87" i="12"/>
  <c r="C87" i="12" s="1"/>
  <c r="B88" i="12"/>
  <c r="C88" i="12" s="1"/>
  <c r="B89" i="12"/>
  <c r="C89" i="12" s="1"/>
  <c r="B90" i="12"/>
  <c r="C90" i="12" s="1"/>
  <c r="B91" i="12"/>
  <c r="C91" i="12" s="1"/>
  <c r="B92" i="12"/>
  <c r="C92" i="12" s="1"/>
  <c r="B93" i="12"/>
  <c r="C93" i="12" s="1"/>
  <c r="B94" i="12"/>
  <c r="C94" i="12" s="1"/>
  <c r="B95" i="12"/>
  <c r="C95" i="12" s="1"/>
  <c r="B96" i="12"/>
  <c r="C96" i="12" s="1"/>
  <c r="B97" i="12"/>
  <c r="C97" i="12" s="1"/>
  <c r="B98" i="12"/>
  <c r="C98" i="12" s="1"/>
  <c r="B99" i="12"/>
  <c r="C99" i="12" s="1"/>
  <c r="B100" i="12"/>
  <c r="C100" i="12" s="1"/>
  <c r="B101" i="12"/>
  <c r="C101" i="12" s="1"/>
  <c r="B102" i="12"/>
  <c r="C102" i="12" s="1"/>
  <c r="B103" i="12"/>
  <c r="C103" i="12" s="1"/>
  <c r="B104" i="12"/>
  <c r="C104" i="12" s="1"/>
  <c r="B105" i="12"/>
  <c r="C105" i="12" s="1"/>
  <c r="B106" i="12"/>
  <c r="C106" i="12" s="1"/>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A104" i="12"/>
  <c r="A105" i="12"/>
  <c r="A106" i="12"/>
  <c r="D5" i="12"/>
  <c r="C5" i="10"/>
  <c r="D5" i="10"/>
  <c r="C6" i="10"/>
  <c r="C7" i="10"/>
  <c r="C8" i="10"/>
  <c r="C9"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B6" i="10" a="1"/>
  <c r="B6" i="10"/>
  <c r="B7" i="10" a="1"/>
  <c r="B7" i="10"/>
  <c r="B8" i="10" a="1"/>
  <c r="B8" i="10"/>
  <c r="B9" i="10" a="1"/>
  <c r="B9" i="10"/>
  <c r="B13" i="10" a="1"/>
  <c r="B13" i="10"/>
  <c r="B14" i="10" a="1"/>
  <c r="B14" i="10"/>
  <c r="E6" i="12" s="1"/>
  <c r="B15" i="10" a="1"/>
  <c r="B15" i="10"/>
  <c r="B16" i="10" a="1"/>
  <c r="B16" i="10"/>
  <c r="B17" i="10" a="1"/>
  <c r="B17" i="10"/>
  <c r="B18" i="10" a="1"/>
  <c r="B18" i="10"/>
  <c r="B19" i="10" a="1"/>
  <c r="B19" i="10"/>
  <c r="B20" i="10" a="1"/>
  <c r="B20" i="10"/>
  <c r="B21" i="10" a="1"/>
  <c r="B21" i="10"/>
  <c r="B22" i="10" a="1"/>
  <c r="B22" i="10"/>
  <c r="B23" i="10" a="1"/>
  <c r="B23" i="10"/>
  <c r="E8" i="12" s="1"/>
  <c r="B24" i="10" a="1"/>
  <c r="B24" i="10"/>
  <c r="B25" i="10" a="1"/>
  <c r="B25" i="10"/>
  <c r="B26" i="10" a="1"/>
  <c r="B26" i="10"/>
  <c r="E9" i="12" s="1"/>
  <c r="B27" i="10" a="1"/>
  <c r="B27" i="10"/>
  <c r="B28" i="10" a="1"/>
  <c r="B28" i="10"/>
  <c r="B29" i="10" a="1"/>
  <c r="B29" i="10"/>
  <c r="B30" i="10" a="1"/>
  <c r="B30" i="10"/>
  <c r="B31" i="10" a="1"/>
  <c r="B31" i="10"/>
  <c r="B32" i="10" a="1"/>
  <c r="B32" i="10"/>
  <c r="B33" i="10" a="1"/>
  <c r="B33" i="10"/>
  <c r="B34" i="10" a="1"/>
  <c r="B34" i="10"/>
  <c r="E10" i="12" s="1"/>
  <c r="B35" i="10" a="1"/>
  <c r="B35" i="10"/>
  <c r="B36" i="10" a="1"/>
  <c r="B36" i="10"/>
  <c r="E11" i="12" s="1"/>
  <c r="B37" i="10" a="1"/>
  <c r="B37" i="10"/>
  <c r="E12" i="12" s="1"/>
  <c r="B38" i="10" a="1"/>
  <c r="B38" i="10"/>
  <c r="B39" i="10" a="1"/>
  <c r="B39" i="10"/>
  <c r="E13" i="12" s="1"/>
  <c r="B40" i="10" a="1"/>
  <c r="B40" i="10"/>
  <c r="B41" i="10" a="1"/>
  <c r="B41" i="10"/>
  <c r="B42" i="10" a="1"/>
  <c r="B42" i="10"/>
  <c r="E14" i="12" s="1"/>
  <c r="B43" i="10" a="1"/>
  <c r="B43" i="10"/>
  <c r="E15" i="12" s="1"/>
  <c r="B44" i="10" a="1"/>
  <c r="B44" i="10"/>
  <c r="B45" i="10" a="1"/>
  <c r="B45" i="10"/>
  <c r="B46" i="10" a="1"/>
  <c r="B46" i="10"/>
  <c r="B47" i="10" a="1"/>
  <c r="B47" i="10"/>
  <c r="B48" i="10" a="1"/>
  <c r="B48" i="10"/>
  <c r="B49" i="10" a="1"/>
  <c r="B49" i="10"/>
  <c r="B50" i="10" a="1"/>
  <c r="B50" i="10"/>
  <c r="B51" i="10" a="1"/>
  <c r="B51" i="10"/>
  <c r="B52" i="10" a="1"/>
  <c r="B52" i="10"/>
  <c r="B53" i="10" a="1"/>
  <c r="B53" i="10"/>
  <c r="E16" i="12" s="1"/>
  <c r="B54" i="10" a="1"/>
  <c r="B54" i="10"/>
  <c r="B55" i="10" a="1"/>
  <c r="B55" i="10"/>
  <c r="B56" i="10" a="1"/>
  <c r="B56" i="10"/>
  <c r="B57" i="10" a="1"/>
  <c r="B57" i="10"/>
  <c r="E17" i="12" s="1"/>
  <c r="B58" i="10" a="1"/>
  <c r="B58" i="10"/>
  <c r="E18" i="12" s="1"/>
  <c r="B59" i="10" a="1"/>
  <c r="B59" i="10"/>
  <c r="B60" i="10" a="1"/>
  <c r="B60" i="10"/>
  <c r="E19" i="12" s="1"/>
  <c r="B61" i="10" a="1"/>
  <c r="B61" i="10"/>
  <c r="B62" i="10" a="1"/>
  <c r="B62" i="10"/>
  <c r="B63" i="10" a="1"/>
  <c r="B63" i="10"/>
  <c r="B64" i="10" a="1"/>
  <c r="B64" i="10"/>
  <c r="B65" i="10" a="1"/>
  <c r="B65" i="10"/>
  <c r="B66" i="10" a="1"/>
  <c r="B66" i="10"/>
  <c r="E20" i="12" s="1"/>
  <c r="B67" i="10" a="1"/>
  <c r="B67" i="10"/>
  <c r="B68" i="10" a="1"/>
  <c r="B68" i="10"/>
  <c r="B69" i="10" a="1"/>
  <c r="B69" i="10"/>
  <c r="B70" i="10" a="1"/>
  <c r="B70" i="10"/>
  <c r="E21" i="12" s="1"/>
  <c r="B71" i="10" a="1"/>
  <c r="B71" i="10"/>
  <c r="E22" i="12" s="1"/>
  <c r="E5" i="10"/>
  <c r="F5" i="10"/>
  <c r="F6" i="10" s="1"/>
  <c r="F7" i="10" s="1"/>
  <c r="F8" i="10" s="1"/>
  <c r="F9" i="10" s="1"/>
  <c r="G71" i="10"/>
  <c r="D6" i="11"/>
  <c r="D7" i="11"/>
  <c r="D8" i="11"/>
  <c r="D9"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101" i="11"/>
  <c r="B102" i="11"/>
  <c r="B103" i="11"/>
  <c r="B104" i="11"/>
  <c r="B105" i="11"/>
  <c r="B106" i="11"/>
  <c r="B107" i="11"/>
  <c r="B108" i="11"/>
  <c r="B109" i="11"/>
  <c r="B110" i="11"/>
  <c r="B111" i="11"/>
  <c r="B112" i="11"/>
  <c r="B113" i="11"/>
  <c r="B114" i="11"/>
  <c r="D5" i="11"/>
  <c r="C6" i="11"/>
  <c r="C7" i="11"/>
  <c r="C8" i="11"/>
  <c r="C9" i="11"/>
  <c r="C5" i="11"/>
  <c r="H69" i="11"/>
  <c r="H70" i="11"/>
  <c r="H71" i="11"/>
  <c r="H72" i="11"/>
  <c r="H73" i="11"/>
  <c r="H74" i="11"/>
  <c r="H75" i="11"/>
  <c r="H76" i="11"/>
  <c r="H77" i="11"/>
  <c r="H78" i="11"/>
  <c r="H79" i="11"/>
  <c r="H80" i="11"/>
  <c r="H81" i="11"/>
  <c r="H82" i="11"/>
  <c r="H83" i="11"/>
  <c r="H84" i="11"/>
  <c r="H85" i="11"/>
  <c r="H86" i="11"/>
  <c r="H87" i="11"/>
  <c r="H88"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B5" i="11"/>
  <c r="H5" i="11"/>
  <c r="H6" i="11" s="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2" i="11" s="1"/>
  <c r="H33" i="11" s="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0" i="11" s="1"/>
  <c r="H61" i="11" s="1"/>
  <c r="H62" i="11" s="1"/>
  <c r="H63" i="11" s="1"/>
  <c r="H64" i="11" s="1"/>
  <c r="H65" i="11" s="1"/>
  <c r="H66" i="11" s="1"/>
  <c r="H67" i="11" s="1"/>
  <c r="H68" i="11" s="1"/>
  <c r="F68" i="11"/>
  <c r="G70" i="10"/>
  <c r="F67" i="11" s="1"/>
  <c r="G66" i="10"/>
  <c r="G60" i="10"/>
  <c r="G58" i="10"/>
  <c r="G57" i="10"/>
  <c r="F54" i="11" s="1"/>
  <c r="G53" i="10"/>
  <c r="G43" i="10"/>
  <c r="G42" i="10"/>
  <c r="F39" i="11" s="1"/>
  <c r="G39" i="10"/>
  <c r="F36" i="11" s="1"/>
  <c r="G40" i="10"/>
  <c r="G37" i="10"/>
  <c r="G36" i="10"/>
  <c r="F33" i="11" s="1"/>
  <c r="G34" i="10"/>
  <c r="G26" i="10"/>
  <c r="G23" i="10"/>
  <c r="G14" i="10"/>
  <c r="C88" i="8"/>
  <c r="C89" i="8" s="1"/>
  <c r="C90" i="8" s="1"/>
  <c r="C91" i="8" s="1"/>
  <c r="C92" i="8" s="1"/>
  <c r="C93" i="8" s="1"/>
  <c r="C94" i="8" s="1"/>
  <c r="C95" i="8" s="1"/>
  <c r="C96" i="8" s="1"/>
  <c r="C97" i="8" s="1"/>
  <c r="C40" i="8"/>
  <c r="B19" i="8"/>
  <c r="C5" i="9"/>
  <c r="B5" i="9"/>
  <c r="G5" i="9" s="1"/>
  <c r="Z19" i="8"/>
  <c r="D18" i="8"/>
  <c r="C18" i="8"/>
  <c r="B18" i="8"/>
  <c r="Z18" i="8"/>
  <c r="D17" i="8"/>
  <c r="B17" i="8"/>
  <c r="Z17" i="8" s="1"/>
  <c r="B12" i="8"/>
  <c r="L11" i="8"/>
  <c r="N11" i="8"/>
  <c r="P11" i="8"/>
  <c r="J11" i="8"/>
  <c r="G11" i="8"/>
  <c r="F11" i="8"/>
  <c r="E11" i="8"/>
  <c r="D11" i="8"/>
  <c r="I11" i="8"/>
  <c r="H11" i="8"/>
  <c r="B11" i="8"/>
  <c r="E5" i="8"/>
  <c r="C5" i="8"/>
  <c r="B5" i="8"/>
  <c r="Z5" i="8" s="1"/>
  <c r="G6" i="8"/>
  <c r="H10" i="8"/>
  <c r="F10" i="8"/>
  <c r="D10" i="8"/>
  <c r="B10" i="8"/>
  <c r="Z10" i="8" s="1"/>
  <c r="F9" i="8"/>
  <c r="H9" i="8"/>
  <c r="D9" i="8"/>
  <c r="B9" i="8"/>
  <c r="Z9" i="8" s="1"/>
  <c r="R6" i="8"/>
  <c r="P6" i="8"/>
  <c r="M6" i="8"/>
  <c r="D8" i="8"/>
  <c r="K6" i="8"/>
  <c r="F8" i="8"/>
  <c r="B8" i="8"/>
  <c r="Z8" i="8" s="1"/>
  <c r="I6" i="8"/>
  <c r="E6" i="8"/>
  <c r="C6" i="8"/>
  <c r="B6" i="8"/>
  <c r="F7" i="8"/>
  <c r="B7" i="8"/>
  <c r="D6" i="8"/>
  <c r="Z6" i="8" s="1"/>
  <c r="D7" i="8"/>
  <c r="Z7" i="8" s="1"/>
  <c r="C11" i="8"/>
  <c r="D6" i="41" l="1"/>
  <c r="D7" i="41"/>
  <c r="D8" i="41"/>
  <c r="D9" i="41"/>
  <c r="D10" i="41"/>
  <c r="C11" i="41"/>
  <c r="D11" i="41" s="1"/>
  <c r="D12" i="41"/>
  <c r="D13" i="41"/>
  <c r="D14" i="41"/>
  <c r="D15" i="41"/>
  <c r="D16" i="41"/>
  <c r="D17" i="41"/>
  <c r="C18" i="41"/>
  <c r="D18" i="41" s="1"/>
  <c r="D19" i="41"/>
  <c r="C20" i="41"/>
  <c r="D20" i="41" s="1"/>
  <c r="D21" i="41"/>
  <c r="D22" i="41"/>
  <c r="C23" i="41"/>
  <c r="D23" i="41" s="1"/>
  <c r="D24" i="41"/>
  <c r="D25" i="41"/>
  <c r="D26" i="41"/>
  <c r="D27" i="41"/>
  <c r="D28" i="41"/>
  <c r="D29" i="41"/>
  <c r="D30" i="41"/>
  <c r="C31" i="41"/>
  <c r="D31" i="41" s="1"/>
  <c r="D32" i="41"/>
  <c r="C33" i="41"/>
  <c r="D33" i="41" s="1"/>
  <c r="C34" i="41"/>
  <c r="D34" i="41" s="1"/>
  <c r="D35" i="41"/>
  <c r="C36" i="41"/>
  <c r="D36" i="41" s="1"/>
  <c r="D37" i="41"/>
  <c r="D38" i="41"/>
  <c r="C39" i="41"/>
  <c r="D39" i="41" s="1"/>
  <c r="C40" i="41"/>
  <c r="D40" i="41" s="1"/>
  <c r="D41" i="41"/>
  <c r="D42" i="41"/>
  <c r="D43" i="41"/>
  <c r="D44" i="41"/>
  <c r="D45" i="41"/>
  <c r="D46" i="41"/>
  <c r="D47" i="41"/>
  <c r="D48" i="41"/>
  <c r="D49" i="41"/>
  <c r="C50" i="41"/>
  <c r="D50" i="41" s="1"/>
  <c r="D51" i="41"/>
  <c r="D52" i="41"/>
  <c r="D53" i="41"/>
  <c r="C54" i="41"/>
  <c r="D54" i="41" s="1"/>
  <c r="C55" i="41"/>
  <c r="D55" i="41" s="1"/>
  <c r="D56" i="41"/>
  <c r="C57" i="41"/>
  <c r="D57" i="41" s="1"/>
  <c r="D58" i="41"/>
  <c r="D59" i="41"/>
  <c r="D60" i="41"/>
  <c r="D61" i="41"/>
  <c r="D62" i="41"/>
  <c r="C63" i="41"/>
  <c r="D63" i="41" s="1"/>
  <c r="D64" i="41"/>
  <c r="D65" i="41"/>
  <c r="D66" i="41"/>
  <c r="C67" i="41"/>
  <c r="D67" i="41" s="1"/>
  <c r="C68" i="41"/>
  <c r="D68" i="41" s="1"/>
  <c r="D69" i="41"/>
  <c r="D70" i="41"/>
  <c r="D71" i="41"/>
  <c r="D72" i="41"/>
  <c r="D73" i="41"/>
  <c r="D74" i="41"/>
  <c r="D75" i="41"/>
  <c r="D76" i="41"/>
  <c r="D77" i="41"/>
  <c r="D78" i="41"/>
  <c r="D79" i="41"/>
  <c r="D80" i="41"/>
  <c r="D81" i="41"/>
  <c r="D82" i="41"/>
  <c r="D83" i="41"/>
  <c r="D84" i="41"/>
  <c r="D85" i="41"/>
  <c r="D86" i="41"/>
  <c r="D87" i="41"/>
  <c r="D88" i="41"/>
  <c r="D89" i="41"/>
  <c r="D90" i="41"/>
  <c r="D91" i="41"/>
  <c r="D92" i="41"/>
  <c r="D93" i="41"/>
  <c r="D94" i="41"/>
  <c r="D95" i="41"/>
  <c r="D96" i="41"/>
  <c r="D97" i="41"/>
  <c r="D98" i="41"/>
  <c r="D99" i="41"/>
  <c r="D100" i="41"/>
  <c r="D101" i="41"/>
  <c r="D102" i="41"/>
  <c r="D103" i="41"/>
  <c r="D104" i="41"/>
  <c r="D105" i="41"/>
  <c r="D106" i="41"/>
  <c r="B7" i="39"/>
  <c r="B6" i="39"/>
  <c r="P5" i="39"/>
  <c r="F7" i="39"/>
  <c r="F9" i="39" s="1"/>
  <c r="F11" i="39" s="1"/>
  <c r="F13" i="39" s="1"/>
  <c r="F15" i="39" s="1"/>
  <c r="F17" i="39" s="1"/>
  <c r="F19" i="39" s="1"/>
  <c r="F21" i="39" s="1"/>
  <c r="F23" i="39" s="1"/>
  <c r="F25" i="39" s="1"/>
  <c r="F27" i="39" s="1"/>
  <c r="F29" i="39" s="1"/>
  <c r="F31" i="39" s="1"/>
  <c r="F33" i="39" s="1"/>
  <c r="F35" i="39" s="1"/>
  <c r="F37" i="39" s="1"/>
  <c r="F39" i="39" s="1"/>
  <c r="F41" i="39" s="1"/>
  <c r="F43" i="39" s="1"/>
  <c r="F45" i="39" s="1"/>
  <c r="F47" i="39" s="1"/>
  <c r="F49" i="39" s="1"/>
  <c r="F51" i="39" s="1"/>
  <c r="F53" i="39" s="1"/>
  <c r="F55" i="39" s="1"/>
  <c r="F57" i="39" s="1"/>
  <c r="F59" i="39" s="1"/>
  <c r="F61" i="39" s="1"/>
  <c r="F63" i="39" s="1"/>
  <c r="F65" i="39" s="1"/>
  <c r="F67" i="39" s="1"/>
  <c r="F69" i="39" s="1"/>
  <c r="F71" i="39" s="1"/>
  <c r="F73" i="39" s="1"/>
  <c r="F75" i="39" s="1"/>
  <c r="F77" i="39" s="1"/>
  <c r="F79" i="39" s="1"/>
  <c r="F81" i="39" s="1"/>
  <c r="F83" i="39" s="1"/>
  <c r="F85" i="39" s="1"/>
  <c r="F87" i="39" s="1"/>
  <c r="F89" i="39" s="1"/>
  <c r="F91" i="39" s="1"/>
  <c r="F93" i="39" s="1"/>
  <c r="F95" i="39" s="1"/>
  <c r="F97" i="39" s="1"/>
  <c r="F99" i="39" s="1"/>
  <c r="F101" i="39" s="1"/>
  <c r="F103" i="39" s="1"/>
  <c r="F105" i="39" s="1"/>
  <c r="F107" i="39" s="1"/>
  <c r="F109" i="39" s="1"/>
  <c r="F111" i="39" s="1"/>
  <c r="F113" i="39" s="1"/>
  <c r="F115" i="39" s="1"/>
  <c r="F117" i="39" s="1"/>
  <c r="F119" i="39" s="1"/>
  <c r="F121" i="39" s="1"/>
  <c r="F123" i="39" s="1"/>
  <c r="F125" i="39" s="1"/>
  <c r="F127" i="39" s="1"/>
  <c r="F129" i="39" s="1"/>
  <c r="F131" i="39" s="1"/>
  <c r="F133" i="39" s="1"/>
  <c r="F135" i="39" s="1"/>
  <c r="F137" i="39" s="1"/>
  <c r="F139" i="39" s="1"/>
  <c r="F141" i="39" s="1"/>
  <c r="F143" i="39" s="1"/>
  <c r="F145" i="39" s="1"/>
  <c r="F147" i="39" s="1"/>
  <c r="F149" i="39" s="1"/>
  <c r="F151" i="39" s="1"/>
  <c r="F153" i="39" s="1"/>
  <c r="F155" i="39" s="1"/>
  <c r="F157" i="39" s="1"/>
  <c r="F159" i="39" s="1"/>
  <c r="F161" i="39" s="1"/>
  <c r="F163" i="39" s="1"/>
  <c r="F165" i="39" s="1"/>
  <c r="F167" i="39" s="1"/>
  <c r="F169" i="39" s="1"/>
  <c r="F171" i="39" s="1"/>
  <c r="F173" i="39" s="1"/>
  <c r="F175" i="39" s="1"/>
  <c r="F177" i="39" s="1"/>
  <c r="F179" i="39" s="1"/>
  <c r="F181" i="39" s="1"/>
  <c r="F183" i="39" s="1"/>
  <c r="F185" i="39" s="1"/>
  <c r="F187" i="39" s="1"/>
  <c r="F189" i="39" s="1"/>
  <c r="F191" i="39" s="1"/>
  <c r="F193" i="39" s="1"/>
  <c r="F195" i="39" s="1"/>
  <c r="F197" i="39" s="1"/>
  <c r="F199" i="39" s="1"/>
  <c r="F201" i="39" s="1"/>
  <c r="F203" i="39" s="1"/>
  <c r="F205" i="39" s="1"/>
  <c r="F207" i="39" s="1"/>
  <c r="F209" i="39" s="1"/>
  <c r="F211" i="39" s="1"/>
  <c r="F213" i="39" s="1"/>
  <c r="F215" i="39" s="1"/>
  <c r="F217" i="39" s="1"/>
  <c r="F219" i="39" s="1"/>
  <c r="F221" i="39" s="1"/>
  <c r="F223" i="39" s="1"/>
  <c r="F225" i="39" s="1"/>
  <c r="F227" i="39" s="1"/>
  <c r="F229" i="39" s="1"/>
  <c r="F231" i="39" s="1"/>
  <c r="F233" i="39" s="1"/>
  <c r="F235" i="39" s="1"/>
  <c r="F237" i="39" s="1"/>
  <c r="F239" i="39" s="1"/>
  <c r="F241" i="39" s="1"/>
  <c r="F243" i="39" s="1"/>
  <c r="F245" i="39" s="1"/>
  <c r="F247" i="39" s="1"/>
  <c r="F249" i="39" s="1"/>
  <c r="F251" i="39" s="1"/>
  <c r="F253" i="39" s="1"/>
  <c r="F255" i="39" s="1"/>
  <c r="F257" i="39" s="1"/>
  <c r="F259" i="39" s="1"/>
  <c r="F261" i="39" s="1"/>
  <c r="F263" i="39" s="1"/>
  <c r="F265" i="39" s="1"/>
  <c r="F267" i="39" s="1"/>
  <c r="F269" i="39" s="1"/>
  <c r="F271" i="39" s="1"/>
  <c r="F273" i="39" s="1"/>
  <c r="F275" i="39" s="1"/>
  <c r="F277" i="39" s="1"/>
  <c r="F279" i="39" s="1"/>
  <c r="F281" i="39" s="1"/>
  <c r="F283" i="39" s="1"/>
  <c r="F285" i="39" s="1"/>
  <c r="F287" i="39" s="1"/>
  <c r="F289" i="39" s="1"/>
  <c r="F291" i="39" s="1"/>
  <c r="F293" i="39" s="1"/>
  <c r="F295" i="39" s="1"/>
  <c r="F297" i="39" s="1"/>
  <c r="F299" i="39" s="1"/>
  <c r="F301" i="39" s="1"/>
  <c r="F303" i="39" s="1"/>
  <c r="F305" i="39" s="1"/>
  <c r="F307" i="39" s="1"/>
  <c r="F309" i="39" s="1"/>
  <c r="F311" i="39" s="1"/>
  <c r="F313" i="39" s="1"/>
  <c r="F315" i="39" s="1"/>
  <c r="F317" i="39" s="1"/>
  <c r="F319" i="39" s="1"/>
  <c r="F321" i="39" s="1"/>
  <c r="F323" i="39" s="1"/>
  <c r="F325" i="39" s="1"/>
  <c r="F327" i="39" s="1"/>
  <c r="F329" i="39" s="1"/>
  <c r="F331" i="39" s="1"/>
  <c r="F333" i="39" s="1"/>
  <c r="F335" i="39" s="1"/>
  <c r="F337" i="39" s="1"/>
  <c r="F339" i="39" s="1"/>
  <c r="F341" i="39" s="1"/>
  <c r="F343" i="39" s="1"/>
  <c r="F345" i="39" s="1"/>
  <c r="F347" i="39" s="1"/>
  <c r="F349" i="39" s="1"/>
  <c r="F351" i="39" s="1"/>
  <c r="F353" i="39" s="1"/>
  <c r="F355" i="39" s="1"/>
  <c r="F357" i="39" s="1"/>
  <c r="F359" i="39" s="1"/>
  <c r="F361" i="39" s="1"/>
  <c r="F363" i="39" s="1"/>
  <c r="F365" i="39" s="1"/>
  <c r="F367" i="39" s="1"/>
  <c r="F369" i="39" s="1"/>
  <c r="F371" i="39" s="1"/>
  <c r="F373" i="39" s="1"/>
  <c r="F6" i="39"/>
  <c r="F8" i="39" s="1"/>
  <c r="F10" i="39" s="1"/>
  <c r="F12" i="39" s="1"/>
  <c r="F14" i="39" s="1"/>
  <c r="F16" i="39" s="1"/>
  <c r="F18" i="39" s="1"/>
  <c r="F20" i="39" s="1"/>
  <c r="F22" i="39" s="1"/>
  <c r="F24" i="39" s="1"/>
  <c r="F26" i="39" s="1"/>
  <c r="F28" i="39" s="1"/>
  <c r="F30" i="39" s="1"/>
  <c r="F32" i="39" s="1"/>
  <c r="F34" i="39" s="1"/>
  <c r="F36" i="39" s="1"/>
  <c r="F38" i="39" s="1"/>
  <c r="F40" i="39" s="1"/>
  <c r="F42" i="39" s="1"/>
  <c r="F44" i="39" s="1"/>
  <c r="F46" i="39" s="1"/>
  <c r="F48" i="39" s="1"/>
  <c r="F50" i="39" s="1"/>
  <c r="F52" i="39" s="1"/>
  <c r="F54" i="39" s="1"/>
  <c r="F56" i="39" s="1"/>
  <c r="F58" i="39" s="1"/>
  <c r="F60" i="39" s="1"/>
  <c r="F62" i="39" s="1"/>
  <c r="F64" i="39" s="1"/>
  <c r="F66" i="39" s="1"/>
  <c r="F68" i="39" s="1"/>
  <c r="F70" i="39" s="1"/>
  <c r="F72" i="39" s="1"/>
  <c r="F74" i="39" s="1"/>
  <c r="F76" i="39" s="1"/>
  <c r="F78" i="39" s="1"/>
  <c r="F80" i="39" s="1"/>
  <c r="F82" i="39" s="1"/>
  <c r="F84" i="39" s="1"/>
  <c r="F86" i="39" s="1"/>
  <c r="F88" i="39" s="1"/>
  <c r="F90" i="39" s="1"/>
  <c r="F92" i="39" s="1"/>
  <c r="F94" i="39" s="1"/>
  <c r="F96" i="39" s="1"/>
  <c r="F98" i="39" s="1"/>
  <c r="F100" i="39" s="1"/>
  <c r="F102" i="39" s="1"/>
  <c r="F104" i="39" s="1"/>
  <c r="F106" i="39" s="1"/>
  <c r="F108" i="39" s="1"/>
  <c r="F110" i="39" s="1"/>
  <c r="F112" i="39" s="1"/>
  <c r="F114" i="39" s="1"/>
  <c r="F116" i="39" s="1"/>
  <c r="F118" i="39" s="1"/>
  <c r="F120" i="39" s="1"/>
  <c r="F122" i="39" s="1"/>
  <c r="F124" i="39" s="1"/>
  <c r="F126" i="39" s="1"/>
  <c r="F128" i="39" s="1"/>
  <c r="F130" i="39" s="1"/>
  <c r="F132" i="39" s="1"/>
  <c r="F134" i="39" s="1"/>
  <c r="F136" i="39" s="1"/>
  <c r="F138" i="39" s="1"/>
  <c r="F140" i="39" s="1"/>
  <c r="F142" i="39" s="1"/>
  <c r="F144" i="39" s="1"/>
  <c r="F146" i="39" s="1"/>
  <c r="F148" i="39" s="1"/>
  <c r="F150" i="39" s="1"/>
  <c r="F152" i="39" s="1"/>
  <c r="F154" i="39" s="1"/>
  <c r="F156" i="39" s="1"/>
  <c r="F158" i="39" s="1"/>
  <c r="F160" i="39" s="1"/>
  <c r="F162" i="39" s="1"/>
  <c r="F164" i="39" s="1"/>
  <c r="F166" i="39" s="1"/>
  <c r="F168" i="39" s="1"/>
  <c r="F170" i="39" s="1"/>
  <c r="F172" i="39" s="1"/>
  <c r="F174" i="39" s="1"/>
  <c r="F176" i="39" s="1"/>
  <c r="F178" i="39" s="1"/>
  <c r="F180" i="39" s="1"/>
  <c r="F182" i="39" s="1"/>
  <c r="F184" i="39" s="1"/>
  <c r="F186" i="39" s="1"/>
  <c r="F188" i="39" s="1"/>
  <c r="F190" i="39" s="1"/>
  <c r="F192" i="39" s="1"/>
  <c r="F194" i="39" s="1"/>
  <c r="F196" i="39" s="1"/>
  <c r="F198" i="39" s="1"/>
  <c r="F200" i="39" s="1"/>
  <c r="F202" i="39" s="1"/>
  <c r="F204" i="39" s="1"/>
  <c r="F206" i="39" s="1"/>
  <c r="F208" i="39" s="1"/>
  <c r="F210" i="39" s="1"/>
  <c r="F212" i="39" s="1"/>
  <c r="F214" i="39" s="1"/>
  <c r="F216" i="39" s="1"/>
  <c r="F218" i="39" s="1"/>
  <c r="F220" i="39" s="1"/>
  <c r="F222" i="39" s="1"/>
  <c r="F224" i="39" s="1"/>
  <c r="F226" i="39" s="1"/>
  <c r="F228" i="39" s="1"/>
  <c r="F230" i="39" s="1"/>
  <c r="F232" i="39" s="1"/>
  <c r="F234" i="39" s="1"/>
  <c r="F236" i="39" s="1"/>
  <c r="F238" i="39" s="1"/>
  <c r="F240" i="39" s="1"/>
  <c r="F242" i="39" s="1"/>
  <c r="F244" i="39" s="1"/>
  <c r="F246" i="39" s="1"/>
  <c r="F248" i="39" s="1"/>
  <c r="F250" i="39" s="1"/>
  <c r="F252" i="39" s="1"/>
  <c r="F254" i="39" s="1"/>
  <c r="F256" i="39" s="1"/>
  <c r="F258" i="39" s="1"/>
  <c r="F260" i="39" s="1"/>
  <c r="F262" i="39" s="1"/>
  <c r="F264" i="39" s="1"/>
  <c r="F266" i="39" s="1"/>
  <c r="F268" i="39" s="1"/>
  <c r="F270" i="39" s="1"/>
  <c r="F272" i="39" s="1"/>
  <c r="F274" i="39" s="1"/>
  <c r="F276" i="39" s="1"/>
  <c r="F278" i="39" s="1"/>
  <c r="F280" i="39" s="1"/>
  <c r="F282" i="39" s="1"/>
  <c r="F284" i="39" s="1"/>
  <c r="F286" i="39" s="1"/>
  <c r="F288" i="39" s="1"/>
  <c r="F290" i="39" s="1"/>
  <c r="F292" i="39" s="1"/>
  <c r="F294" i="39" s="1"/>
  <c r="F296" i="39" s="1"/>
  <c r="F298" i="39" s="1"/>
  <c r="F300" i="39" s="1"/>
  <c r="F302" i="39" s="1"/>
  <c r="F304" i="39" s="1"/>
  <c r="F306" i="39" s="1"/>
  <c r="F308" i="39" s="1"/>
  <c r="F310" i="39" s="1"/>
  <c r="F312" i="39" s="1"/>
  <c r="F314" i="39" s="1"/>
  <c r="F316" i="39" s="1"/>
  <c r="F318" i="39" s="1"/>
  <c r="F320" i="39" s="1"/>
  <c r="F322" i="39" s="1"/>
  <c r="F324" i="39" s="1"/>
  <c r="F326" i="39" s="1"/>
  <c r="F328" i="39" s="1"/>
  <c r="F330" i="39" s="1"/>
  <c r="F332" i="39" s="1"/>
  <c r="F334" i="39" s="1"/>
  <c r="F336" i="39" s="1"/>
  <c r="F338" i="39" s="1"/>
  <c r="F340" i="39" s="1"/>
  <c r="F342" i="39" s="1"/>
  <c r="F344" i="39" s="1"/>
  <c r="F346" i="39" s="1"/>
  <c r="F348" i="39" s="1"/>
  <c r="F350" i="39" s="1"/>
  <c r="F352" i="39" s="1"/>
  <c r="F354" i="39" s="1"/>
  <c r="F356" i="39" s="1"/>
  <c r="F358" i="39" s="1"/>
  <c r="F360" i="39" s="1"/>
  <c r="F362" i="39" s="1"/>
  <c r="F364" i="39" s="1"/>
  <c r="F366" i="39" s="1"/>
  <c r="F368" i="39" s="1"/>
  <c r="F370" i="39" s="1"/>
  <c r="F372" i="39" s="1"/>
  <c r="F374" i="39" s="1"/>
  <c r="Z141" i="8"/>
  <c r="B166" i="8"/>
  <c r="Z165" i="8"/>
  <c r="D5" i="33"/>
  <c r="A5" i="34" s="1"/>
  <c r="D45" i="33"/>
  <c r="B7" i="33"/>
  <c r="B6" i="33"/>
  <c r="G5" i="35"/>
  <c r="A5" i="37" s="1"/>
  <c r="G13" i="35"/>
  <c r="A13" i="37" s="1"/>
  <c r="G12" i="35"/>
  <c r="A12" i="37" s="1"/>
  <c r="G11" i="35"/>
  <c r="A11" i="37" s="1"/>
  <c r="G10" i="35"/>
  <c r="A10" i="37" s="1"/>
  <c r="G9" i="35"/>
  <c r="A9" i="37" s="1"/>
  <c r="G8" i="35"/>
  <c r="A8" i="37" s="1"/>
  <c r="G7" i="35"/>
  <c r="A7" i="37" s="1"/>
  <c r="G6" i="35"/>
  <c r="A6" i="37" s="1"/>
  <c r="H45" i="33"/>
  <c r="A45" i="34" s="1"/>
  <c r="B331" i="19"/>
  <c r="H329" i="19"/>
  <c r="A329" i="21" s="1"/>
  <c r="B330" i="19"/>
  <c r="H328" i="19"/>
  <c r="A328" i="21" s="1"/>
  <c r="B7" i="19"/>
  <c r="B9" i="19" s="1"/>
  <c r="B11" i="19" s="1"/>
  <c r="B13" i="19" s="1"/>
  <c r="B15" i="19" s="1"/>
  <c r="B6" i="19"/>
  <c r="B8" i="19" s="1"/>
  <c r="B10" i="19" s="1"/>
  <c r="B12" i="19" s="1"/>
  <c r="B14" i="19" s="1"/>
  <c r="B188" i="8"/>
  <c r="B187" i="8"/>
  <c r="B186" i="8"/>
  <c r="F13" i="10"/>
  <c r="F14" i="10" s="1"/>
  <c r="F15" i="10" s="1"/>
  <c r="F16" i="10" s="1"/>
  <c r="F17" i="10" s="1"/>
  <c r="F18" i="10" s="1"/>
  <c r="F19" i="10" s="1"/>
  <c r="F20" i="10" s="1"/>
  <c r="F21" i="10" s="1"/>
  <c r="F22" i="10" s="1"/>
  <c r="F23" i="10" s="1"/>
  <c r="F24" i="10" s="1"/>
  <c r="F25" i="10" s="1"/>
  <c r="F26" i="10" s="1"/>
  <c r="F27" i="10" s="1"/>
  <c r="F28" i="10" s="1"/>
  <c r="F29" i="10" s="1"/>
  <c r="F30" i="10" s="1"/>
  <c r="F31" i="10" s="1"/>
  <c r="F32" i="10" s="1"/>
  <c r="F33" i="10" s="1"/>
  <c r="F34" i="10" s="1"/>
  <c r="F35" i="10" s="1"/>
  <c r="F36" i="10" s="1"/>
  <c r="F37" i="10" s="1"/>
  <c r="F38" i="10" s="1"/>
  <c r="F39" i="10" s="1"/>
  <c r="F40" i="10" s="1"/>
  <c r="F41" i="10" s="1"/>
  <c r="F42" i="10" s="1"/>
  <c r="F43" i="10" s="1"/>
  <c r="F44" i="10" s="1"/>
  <c r="F45" i="10" s="1"/>
  <c r="F46" i="10" s="1"/>
  <c r="F47" i="10" s="1"/>
  <c r="F48" i="10" s="1"/>
  <c r="F49" i="10" s="1"/>
  <c r="F50" i="10" s="1"/>
  <c r="F51" i="10" s="1"/>
  <c r="F52" i="10" s="1"/>
  <c r="F53" i="10" s="1"/>
  <c r="F54" i="10" s="1"/>
  <c r="F55" i="10" s="1"/>
  <c r="F56" i="10" s="1"/>
  <c r="F57" i="10" s="1"/>
  <c r="F58" i="10" s="1"/>
  <c r="F59" i="10" s="1"/>
  <c r="F60" i="10" s="1"/>
  <c r="F61" i="10" s="1"/>
  <c r="F62" i="10" s="1"/>
  <c r="F63" i="10" s="1"/>
  <c r="F64" i="10" s="1"/>
  <c r="F65" i="10" s="1"/>
  <c r="F66" i="10" s="1"/>
  <c r="F67" i="10" s="1"/>
  <c r="F68" i="10" s="1"/>
  <c r="F69" i="10" s="1"/>
  <c r="F70" i="10" s="1"/>
  <c r="F71" i="10" s="1"/>
  <c r="F10" i="10"/>
  <c r="F11" i="10" s="1"/>
  <c r="F12" i="10" s="1"/>
  <c r="Z129" i="8"/>
  <c r="B130" i="8"/>
  <c r="B140" i="8"/>
  <c r="B7" i="27"/>
  <c r="H6" i="27"/>
  <c r="B7" i="38"/>
  <c r="Z7" i="38" s="1"/>
  <c r="Z6" i="38"/>
  <c r="B13" i="38"/>
  <c r="Z12" i="38"/>
  <c r="B21" i="38"/>
  <c r="B20" i="38"/>
  <c r="Z19" i="38"/>
  <c r="D93" i="38"/>
  <c r="D94" i="38"/>
  <c r="D95" i="38"/>
  <c r="Z95" i="38" s="1"/>
  <c r="Z90" i="38"/>
  <c r="D96" i="38"/>
  <c r="D97" i="38"/>
  <c r="Z120" i="38"/>
  <c r="Z121" i="38"/>
  <c r="Z122" i="38"/>
  <c r="Z123" i="38"/>
  <c r="Z124" i="38"/>
  <c r="Z125" i="38"/>
  <c r="B127" i="38"/>
  <c r="Z127" i="38" s="1"/>
  <c r="Z126" i="38"/>
  <c r="B129" i="38"/>
  <c r="Z128" i="38"/>
  <c r="B140" i="38"/>
  <c r="B145" i="38"/>
  <c r="Z144" i="38"/>
  <c r="B188" i="38"/>
  <c r="B187" i="38"/>
  <c r="B186" i="38"/>
  <c r="G21" i="10"/>
  <c r="E7" i="12"/>
  <c r="B7" i="31"/>
  <c r="B6" i="31"/>
  <c r="C5" i="16"/>
  <c r="D5" i="19" s="1"/>
  <c r="H5" i="19" s="1"/>
  <c r="A5" i="21" s="1"/>
  <c r="D5" i="22"/>
  <c r="C610" i="16"/>
  <c r="D610" i="19" s="1"/>
  <c r="D373" i="22"/>
  <c r="C609" i="16"/>
  <c r="D609" i="19" s="1"/>
  <c r="D372" i="22"/>
  <c r="C608" i="16"/>
  <c r="D608" i="19" s="1"/>
  <c r="D371" i="22"/>
  <c r="C607" i="16"/>
  <c r="D607" i="19" s="1"/>
  <c r="D370" i="22"/>
  <c r="C606" i="16"/>
  <c r="D606" i="19" s="1"/>
  <c r="D369" i="22"/>
  <c r="C605" i="16"/>
  <c r="D605" i="19" s="1"/>
  <c r="D368" i="22"/>
  <c r="C604" i="16"/>
  <c r="D604" i="19" s="1"/>
  <c r="D367" i="22"/>
  <c r="C603" i="16"/>
  <c r="D603" i="19" s="1"/>
  <c r="D366" i="22"/>
  <c r="C602" i="16"/>
  <c r="D602" i="19" s="1"/>
  <c r="D365" i="22"/>
  <c r="C601" i="16"/>
  <c r="D601" i="19" s="1"/>
  <c r="D364" i="22"/>
  <c r="C600" i="16"/>
  <c r="D600" i="19" s="1"/>
  <c r="D363" i="22"/>
  <c r="C599" i="16"/>
  <c r="D599" i="19" s="1"/>
  <c r="D362" i="22"/>
  <c r="C598" i="16"/>
  <c r="D598" i="19" s="1"/>
  <c r="D361" i="22"/>
  <c r="C596" i="16"/>
  <c r="D596" i="19" s="1"/>
  <c r="D360" i="22"/>
  <c r="C595" i="16"/>
  <c r="D595" i="19" s="1"/>
  <c r="D359" i="22"/>
  <c r="C594" i="16"/>
  <c r="D594" i="19" s="1"/>
  <c r="D358" i="22"/>
  <c r="C593" i="16"/>
  <c r="D593" i="19" s="1"/>
  <c r="D357" i="22"/>
  <c r="C592" i="16"/>
  <c r="D592" i="19" s="1"/>
  <c r="D355" i="22"/>
  <c r="C591" i="16"/>
  <c r="D591" i="19" s="1"/>
  <c r="D352" i="22"/>
  <c r="C590" i="16"/>
  <c r="D590" i="19" s="1"/>
  <c r="D350" i="22"/>
  <c r="C579" i="16"/>
  <c r="D579" i="19" s="1"/>
  <c r="D347" i="22"/>
  <c r="C577" i="16"/>
  <c r="D577" i="19" s="1"/>
  <c r="D344" i="22"/>
  <c r="C576" i="16"/>
  <c r="D576" i="19" s="1"/>
  <c r="D343" i="22"/>
  <c r="C575" i="16"/>
  <c r="D575" i="19" s="1"/>
  <c r="D340" i="22"/>
  <c r="C567" i="16"/>
  <c r="D567" i="19" s="1"/>
  <c r="D339" i="22"/>
  <c r="C566" i="16"/>
  <c r="D566" i="19" s="1"/>
  <c r="D336" i="22"/>
  <c r="C565" i="16"/>
  <c r="D565" i="19" s="1"/>
  <c r="D335" i="22"/>
  <c r="C563" i="16"/>
  <c r="D563" i="19" s="1"/>
  <c r="D334" i="22"/>
  <c r="C562" i="16"/>
  <c r="D562" i="19" s="1"/>
  <c r="D333" i="22"/>
  <c r="C560" i="16"/>
  <c r="D560" i="19" s="1"/>
  <c r="D331" i="22"/>
  <c r="C559" i="16"/>
  <c r="D559" i="19" s="1"/>
  <c r="D330" i="22"/>
  <c r="C558" i="16"/>
  <c r="D558" i="19" s="1"/>
  <c r="D328" i="22"/>
  <c r="C557" i="16"/>
  <c r="D557" i="19" s="1"/>
  <c r="D327" i="22"/>
  <c r="C553" i="16"/>
  <c r="D553" i="19" s="1"/>
  <c r="D326" i="22"/>
  <c r="C548" i="16"/>
  <c r="D548" i="19" s="1"/>
  <c r="D325" i="22"/>
  <c r="C547" i="16"/>
  <c r="D547" i="19" s="1"/>
  <c r="D322" i="22"/>
  <c r="C546" i="16"/>
  <c r="D546" i="19" s="1"/>
  <c r="D321" i="22"/>
  <c r="C538" i="16"/>
  <c r="D538" i="19" s="1"/>
  <c r="D316" i="22"/>
  <c r="C536" i="16"/>
  <c r="D536" i="19" s="1"/>
  <c r="D314" i="22"/>
  <c r="C534" i="16"/>
  <c r="D534" i="19" s="1"/>
  <c r="D313" i="22"/>
  <c r="C533" i="16"/>
  <c r="D533" i="19" s="1"/>
  <c r="D312" i="22"/>
  <c r="C530" i="16"/>
  <c r="D530" i="19" s="1"/>
  <c r="D311" i="22"/>
  <c r="C529" i="16"/>
  <c r="D529" i="19" s="1"/>
  <c r="D310" i="22"/>
  <c r="C528" i="16"/>
  <c r="D528" i="19" s="1"/>
  <c r="D309" i="22"/>
  <c r="C527" i="16"/>
  <c r="D527" i="19" s="1"/>
  <c r="D308" i="22"/>
  <c r="C526" i="16"/>
  <c r="D526" i="19" s="1"/>
  <c r="D307" i="22"/>
  <c r="C525" i="16"/>
  <c r="D525" i="19" s="1"/>
  <c r="D305" i="22"/>
  <c r="C523" i="16"/>
  <c r="D523" i="19" s="1"/>
  <c r="D304" i="22"/>
  <c r="C522" i="16"/>
  <c r="D522" i="19" s="1"/>
  <c r="D302" i="22"/>
  <c r="C521" i="16"/>
  <c r="D521" i="19" s="1"/>
  <c r="D301" i="22"/>
  <c r="C518" i="16"/>
  <c r="D518" i="19" s="1"/>
  <c r="D296" i="22"/>
  <c r="C511" i="16"/>
  <c r="D511" i="19" s="1"/>
  <c r="D293" i="22"/>
  <c r="C509" i="16"/>
  <c r="D509" i="19" s="1"/>
  <c r="D292" i="22"/>
  <c r="C508" i="16"/>
  <c r="D508" i="19" s="1"/>
  <c r="D291" i="22"/>
  <c r="C507" i="16"/>
  <c r="D507" i="19" s="1"/>
  <c r="D290" i="22"/>
  <c r="C506" i="16"/>
  <c r="D506" i="19" s="1"/>
  <c r="D289" i="22"/>
  <c r="C505" i="16"/>
  <c r="D505" i="19" s="1"/>
  <c r="D288" i="22"/>
  <c r="C504" i="16"/>
  <c r="D504" i="19" s="1"/>
  <c r="D287" i="22"/>
  <c r="C503" i="16"/>
  <c r="D503" i="19" s="1"/>
  <c r="D286" i="22"/>
  <c r="C502" i="16"/>
  <c r="D502" i="19" s="1"/>
  <c r="D285" i="22"/>
  <c r="C501" i="16"/>
  <c r="D501" i="19" s="1"/>
  <c r="D284" i="22"/>
  <c r="C498" i="16"/>
  <c r="D498" i="19" s="1"/>
  <c r="D283" i="22"/>
  <c r="C497" i="16"/>
  <c r="D497" i="19" s="1"/>
  <c r="D282" i="22"/>
  <c r="C496" i="16"/>
  <c r="D496" i="19" s="1"/>
  <c r="D281" i="22"/>
  <c r="C495" i="16"/>
  <c r="D495" i="19" s="1"/>
  <c r="D280" i="22"/>
  <c r="C494" i="16"/>
  <c r="D494" i="19" s="1"/>
  <c r="D279" i="22"/>
  <c r="C493" i="16"/>
  <c r="D493" i="19" s="1"/>
  <c r="D278" i="22"/>
  <c r="C491" i="16"/>
  <c r="D491" i="19" s="1"/>
  <c r="D277" i="22"/>
  <c r="C489" i="16"/>
  <c r="D489" i="19" s="1"/>
  <c r="D275" i="22"/>
  <c r="C488" i="16"/>
  <c r="D488" i="19" s="1"/>
  <c r="D274" i="22"/>
  <c r="C487" i="16"/>
  <c r="D487" i="19" s="1"/>
  <c r="D273" i="22"/>
  <c r="C486" i="16"/>
  <c r="D486" i="19" s="1"/>
  <c r="D272" i="22"/>
  <c r="C485" i="16"/>
  <c r="D485" i="19" s="1"/>
  <c r="D271" i="22"/>
  <c r="C480" i="16"/>
  <c r="D480" i="19" s="1"/>
  <c r="D270" i="22"/>
  <c r="C479" i="16"/>
  <c r="D479" i="19" s="1"/>
  <c r="D269" i="22"/>
  <c r="C478" i="16"/>
  <c r="D478" i="19" s="1"/>
  <c r="D268" i="22"/>
  <c r="C477" i="16"/>
  <c r="D477" i="19" s="1"/>
  <c r="D267" i="22"/>
  <c r="C476" i="16"/>
  <c r="D476" i="19" s="1"/>
  <c r="D266" i="22"/>
  <c r="C475" i="16"/>
  <c r="D475" i="19" s="1"/>
  <c r="D265" i="22"/>
  <c r="C474" i="16"/>
  <c r="D474" i="19" s="1"/>
  <c r="D264" i="22"/>
  <c r="C473" i="16"/>
  <c r="D473" i="19" s="1"/>
  <c r="D263" i="22"/>
  <c r="C472" i="16"/>
  <c r="D472" i="19" s="1"/>
  <c r="D261" i="22"/>
  <c r="C471" i="16"/>
  <c r="D471" i="19" s="1"/>
  <c r="D260" i="22"/>
  <c r="C469" i="16"/>
  <c r="D469" i="19" s="1"/>
  <c r="D259" i="22"/>
  <c r="C468" i="16"/>
  <c r="D468" i="19" s="1"/>
  <c r="D258" i="22"/>
  <c r="C466" i="16"/>
  <c r="D466" i="19" s="1"/>
  <c r="D256" i="22"/>
  <c r="C465" i="16"/>
  <c r="D465" i="19" s="1"/>
  <c r="D255" i="22"/>
  <c r="C464" i="16"/>
  <c r="D464" i="19" s="1"/>
  <c r="D254" i="22"/>
  <c r="C463" i="16"/>
  <c r="D463" i="19" s="1"/>
  <c r="D252" i="22"/>
  <c r="C459" i="16"/>
  <c r="D459" i="19" s="1"/>
  <c r="D251" i="22"/>
  <c r="C458" i="16"/>
  <c r="D458" i="19" s="1"/>
  <c r="D250" i="22"/>
  <c r="C457" i="16"/>
  <c r="D457" i="19" s="1"/>
  <c r="D249" i="22"/>
  <c r="C456" i="16"/>
  <c r="D456" i="19" s="1"/>
  <c r="D248" i="22"/>
  <c r="C455" i="16"/>
  <c r="D455" i="19" s="1"/>
  <c r="D247" i="22"/>
  <c r="C452" i="16"/>
  <c r="D452" i="19" s="1"/>
  <c r="D246" i="22"/>
  <c r="C451" i="16"/>
  <c r="D451" i="19" s="1"/>
  <c r="D245" i="22"/>
  <c r="C449" i="16"/>
  <c r="D449" i="19" s="1"/>
  <c r="D243" i="22"/>
  <c r="C448" i="16"/>
  <c r="D448" i="19" s="1"/>
  <c r="D242" i="22"/>
  <c r="C447" i="16"/>
  <c r="D447" i="19" s="1"/>
  <c r="D241" i="22"/>
  <c r="C442" i="16"/>
  <c r="D442" i="19" s="1"/>
  <c r="D239" i="22"/>
  <c r="C441" i="16"/>
  <c r="D441" i="19" s="1"/>
  <c r="D238" i="22"/>
  <c r="C440" i="16"/>
  <c r="D440" i="19" s="1"/>
  <c r="D237" i="22"/>
  <c r="C439" i="16"/>
  <c r="D439" i="19" s="1"/>
  <c r="D236" i="22"/>
  <c r="C437" i="16"/>
  <c r="D437" i="19" s="1"/>
  <c r="D235" i="22"/>
  <c r="C436" i="16"/>
  <c r="D436" i="19" s="1"/>
  <c r="D234" i="22"/>
  <c r="C435" i="16"/>
  <c r="D435" i="19" s="1"/>
  <c r="D233" i="22"/>
  <c r="C434" i="16"/>
  <c r="D434" i="19" s="1"/>
  <c r="D232" i="22"/>
  <c r="C432" i="16"/>
  <c r="D432" i="19" s="1"/>
  <c r="D231" i="22"/>
  <c r="C431" i="16"/>
  <c r="D431" i="19" s="1"/>
  <c r="D229" i="22"/>
  <c r="C430" i="16"/>
  <c r="D430" i="19" s="1"/>
  <c r="D228" i="22"/>
  <c r="C429" i="16"/>
  <c r="D429" i="19" s="1"/>
  <c r="D227" i="22"/>
  <c r="C424" i="16"/>
  <c r="D424" i="19" s="1"/>
  <c r="D224" i="22"/>
  <c r="C423" i="16"/>
  <c r="D423" i="19" s="1"/>
  <c r="D223" i="22"/>
  <c r="C421" i="16"/>
  <c r="D421" i="19" s="1"/>
  <c r="D222" i="22"/>
  <c r="C418" i="16"/>
  <c r="D418" i="19" s="1"/>
  <c r="D221" i="22"/>
  <c r="C416" i="16"/>
  <c r="D416" i="19" s="1"/>
  <c r="D220" i="22"/>
  <c r="C415" i="16"/>
  <c r="D415" i="19" s="1"/>
  <c r="D219" i="22"/>
  <c r="C414" i="16"/>
  <c r="D414" i="19" s="1"/>
  <c r="D218" i="22"/>
  <c r="C413" i="16"/>
  <c r="D413" i="19" s="1"/>
  <c r="D217" i="22"/>
  <c r="C412" i="16"/>
  <c r="D412" i="19" s="1"/>
  <c r="D216" i="22"/>
  <c r="C411" i="16"/>
  <c r="D411" i="19" s="1"/>
  <c r="D215" i="22"/>
  <c r="C410" i="16"/>
  <c r="D410" i="19" s="1"/>
  <c r="D214" i="22"/>
  <c r="C409" i="16"/>
  <c r="D409" i="19" s="1"/>
  <c r="D213" i="22"/>
  <c r="C408" i="16"/>
  <c r="D408" i="19" s="1"/>
  <c r="D212" i="22"/>
  <c r="C404" i="16"/>
  <c r="D404" i="19" s="1"/>
  <c r="D211" i="22"/>
  <c r="C403" i="16"/>
  <c r="D403" i="19" s="1"/>
  <c r="D210" i="22"/>
  <c r="C402" i="16"/>
  <c r="D402" i="19" s="1"/>
  <c r="D209" i="22"/>
  <c r="C401" i="16"/>
  <c r="D401" i="19" s="1"/>
  <c r="D208" i="22"/>
  <c r="C400" i="16"/>
  <c r="D400" i="19" s="1"/>
  <c r="D207" i="22"/>
  <c r="C399" i="16"/>
  <c r="D399" i="19" s="1"/>
  <c r="D206" i="22"/>
  <c r="C329" i="16"/>
  <c r="D329" i="19" s="1"/>
  <c r="D205" i="22"/>
  <c r="C328" i="16"/>
  <c r="D328" i="19" s="1"/>
  <c r="D204" i="22"/>
  <c r="C327" i="16"/>
  <c r="D327" i="19" s="1"/>
  <c r="D203" i="22"/>
  <c r="C326" i="16"/>
  <c r="D326" i="19" s="1"/>
  <c r="D202" i="22"/>
  <c r="C325" i="16"/>
  <c r="D325" i="19" s="1"/>
  <c r="D201" i="22"/>
  <c r="C324" i="16"/>
  <c r="D324" i="19" s="1"/>
  <c r="D200" i="22"/>
  <c r="C323" i="16"/>
  <c r="D323" i="19" s="1"/>
  <c r="D199" i="22"/>
  <c r="C322" i="16"/>
  <c r="D322" i="19" s="1"/>
  <c r="D198" i="22"/>
  <c r="C321" i="16"/>
  <c r="D321" i="19" s="1"/>
  <c r="D197" i="22"/>
  <c r="C320" i="16"/>
  <c r="D320" i="19" s="1"/>
  <c r="D196" i="22"/>
  <c r="C319" i="16"/>
  <c r="D319" i="19" s="1"/>
  <c r="D195" i="22"/>
  <c r="C318" i="16"/>
  <c r="D318" i="19" s="1"/>
  <c r="D194" i="22"/>
  <c r="C317" i="16"/>
  <c r="D317" i="19" s="1"/>
  <c r="D193" i="22"/>
  <c r="C316" i="16"/>
  <c r="D316" i="19" s="1"/>
  <c r="D192" i="22"/>
  <c r="C315" i="16"/>
  <c r="D315" i="19" s="1"/>
  <c r="D191" i="22"/>
  <c r="C314" i="16"/>
  <c r="D314" i="19" s="1"/>
  <c r="D190" i="22"/>
  <c r="C313" i="16"/>
  <c r="D313" i="19" s="1"/>
  <c r="D189" i="22"/>
  <c r="C312" i="16"/>
  <c r="D312" i="19" s="1"/>
  <c r="D188" i="22"/>
  <c r="C311" i="16"/>
  <c r="D311" i="19" s="1"/>
  <c r="D187" i="22"/>
  <c r="C310" i="16"/>
  <c r="D310" i="19" s="1"/>
  <c r="D186" i="22"/>
  <c r="C309" i="16"/>
  <c r="D309" i="19" s="1"/>
  <c r="D185" i="22"/>
  <c r="C308" i="16"/>
  <c r="D308" i="19" s="1"/>
  <c r="D184" i="22"/>
  <c r="C307" i="16"/>
  <c r="D307" i="19" s="1"/>
  <c r="D183" i="22"/>
  <c r="C306" i="16"/>
  <c r="D306" i="19" s="1"/>
  <c r="D182" i="22"/>
  <c r="C305" i="16"/>
  <c r="D305" i="19" s="1"/>
  <c r="D181" i="22"/>
  <c r="C304" i="16"/>
  <c r="D304" i="19" s="1"/>
  <c r="D180" i="22"/>
  <c r="C303" i="16"/>
  <c r="D303" i="19" s="1"/>
  <c r="D179" i="22"/>
  <c r="C302" i="16"/>
  <c r="D302" i="19" s="1"/>
  <c r="D178" i="22"/>
  <c r="C301" i="16"/>
  <c r="D301" i="19" s="1"/>
  <c r="D177" i="22"/>
  <c r="C300" i="16"/>
  <c r="D300" i="19" s="1"/>
  <c r="D176" i="22"/>
  <c r="C299" i="16"/>
  <c r="D299" i="19" s="1"/>
  <c r="D175" i="22"/>
  <c r="C298" i="16"/>
  <c r="D298" i="19" s="1"/>
  <c r="D174" i="22"/>
  <c r="C297" i="16"/>
  <c r="D297" i="19" s="1"/>
  <c r="D173" i="22"/>
  <c r="C296" i="16"/>
  <c r="D296" i="19" s="1"/>
  <c r="D172" i="22"/>
  <c r="C295" i="16"/>
  <c r="D295" i="19" s="1"/>
  <c r="D171" i="22"/>
  <c r="C294" i="16"/>
  <c r="D294" i="19" s="1"/>
  <c r="D170" i="22"/>
  <c r="C293" i="16"/>
  <c r="D293" i="19" s="1"/>
  <c r="D169" i="22"/>
  <c r="C292" i="16"/>
  <c r="D292" i="19" s="1"/>
  <c r="D168" i="22"/>
  <c r="C291" i="16"/>
  <c r="D291" i="19" s="1"/>
  <c r="D167" i="22"/>
  <c r="C290" i="16"/>
  <c r="D290" i="19" s="1"/>
  <c r="D166" i="22"/>
  <c r="C289" i="16"/>
  <c r="D289" i="19" s="1"/>
  <c r="D165" i="22"/>
  <c r="C288" i="16"/>
  <c r="D288" i="19" s="1"/>
  <c r="D164" i="22"/>
  <c r="C287" i="16"/>
  <c r="D287" i="19" s="1"/>
  <c r="D163" i="22"/>
  <c r="C286" i="16"/>
  <c r="D286" i="19" s="1"/>
  <c r="D162" i="22"/>
  <c r="C285" i="16"/>
  <c r="D285" i="19" s="1"/>
  <c r="D161" i="22"/>
  <c r="C284" i="16"/>
  <c r="D284" i="19" s="1"/>
  <c r="D160" i="22"/>
  <c r="C283" i="16"/>
  <c r="D283" i="19" s="1"/>
  <c r="D159" i="22"/>
  <c r="C282" i="16"/>
  <c r="D282" i="19" s="1"/>
  <c r="D158" i="22"/>
  <c r="C281" i="16"/>
  <c r="D281" i="19" s="1"/>
  <c r="D157" i="22"/>
  <c r="C280" i="16"/>
  <c r="D280" i="19" s="1"/>
  <c r="D156" i="22"/>
  <c r="C279" i="16"/>
  <c r="D279" i="19" s="1"/>
  <c r="D155" i="22"/>
  <c r="C278" i="16"/>
  <c r="D278" i="19" s="1"/>
  <c r="D154" i="22"/>
  <c r="C277" i="16"/>
  <c r="D277" i="19" s="1"/>
  <c r="D153" i="22"/>
  <c r="C276" i="16"/>
  <c r="D276" i="19" s="1"/>
  <c r="D152" i="22"/>
  <c r="C275" i="16"/>
  <c r="D275" i="19" s="1"/>
  <c r="D151" i="22"/>
  <c r="C274" i="16"/>
  <c r="D274" i="19" s="1"/>
  <c r="D150" i="22"/>
  <c r="C273" i="16"/>
  <c r="D273" i="19" s="1"/>
  <c r="D149" i="22"/>
  <c r="C272" i="16"/>
  <c r="D272" i="19" s="1"/>
  <c r="D148" i="22"/>
  <c r="C271" i="16"/>
  <c r="D271" i="19" s="1"/>
  <c r="D147" i="22"/>
  <c r="C210" i="16"/>
  <c r="D210" i="19" s="1"/>
  <c r="D146" i="22"/>
  <c r="C209" i="16"/>
  <c r="D209" i="19" s="1"/>
  <c r="D145" i="22"/>
  <c r="C208" i="16"/>
  <c r="D208" i="19" s="1"/>
  <c r="D144" i="22"/>
  <c r="C207" i="16"/>
  <c r="D207" i="19" s="1"/>
  <c r="D143" i="22"/>
  <c r="C206" i="16"/>
  <c r="D206" i="19" s="1"/>
  <c r="D135" i="22"/>
  <c r="C205" i="16"/>
  <c r="D205" i="19" s="1"/>
  <c r="D127" i="22"/>
  <c r="C204" i="16"/>
  <c r="D204" i="19" s="1"/>
  <c r="D126" i="22"/>
  <c r="C203" i="16"/>
  <c r="D203" i="19" s="1"/>
  <c r="D125" i="22"/>
  <c r="C202" i="16"/>
  <c r="D202" i="19" s="1"/>
  <c r="D124" i="22"/>
  <c r="C201" i="16"/>
  <c r="D201" i="19" s="1"/>
  <c r="D123" i="22"/>
  <c r="C200" i="16"/>
  <c r="D200" i="19" s="1"/>
  <c r="D122" i="22"/>
  <c r="C199" i="16"/>
  <c r="D199" i="19" s="1"/>
  <c r="D121" i="22"/>
  <c r="C198" i="16"/>
  <c r="D198" i="19" s="1"/>
  <c r="D120" i="22"/>
  <c r="C197" i="16"/>
  <c r="D197" i="19" s="1"/>
  <c r="D119" i="22"/>
  <c r="C196" i="16"/>
  <c r="D196" i="19" s="1"/>
  <c r="D118" i="22"/>
  <c r="C195" i="16"/>
  <c r="D195" i="19" s="1"/>
  <c r="D117" i="22"/>
  <c r="C194" i="16"/>
  <c r="D194" i="19" s="1"/>
  <c r="D116" i="22"/>
  <c r="C193" i="16"/>
  <c r="D193" i="19" s="1"/>
  <c r="D115" i="22"/>
  <c r="C192" i="16"/>
  <c r="D192" i="19" s="1"/>
  <c r="D114" i="22"/>
  <c r="C191" i="16"/>
  <c r="D191" i="19" s="1"/>
  <c r="D113" i="22"/>
  <c r="C190" i="16"/>
  <c r="D190" i="19" s="1"/>
  <c r="D112" i="22"/>
  <c r="C189" i="16"/>
  <c r="D189" i="19" s="1"/>
  <c r="D111" i="22"/>
  <c r="C188" i="16"/>
  <c r="D188" i="19" s="1"/>
  <c r="D110" i="22"/>
  <c r="C187" i="16"/>
  <c r="D187" i="19" s="1"/>
  <c r="D109" i="22"/>
  <c r="C186" i="16"/>
  <c r="D186" i="19" s="1"/>
  <c r="D108" i="22"/>
  <c r="C185" i="16"/>
  <c r="D185" i="19" s="1"/>
  <c r="D107" i="22"/>
  <c r="C184" i="16"/>
  <c r="D184" i="19" s="1"/>
  <c r="D106" i="22"/>
  <c r="C183" i="16"/>
  <c r="D183" i="19" s="1"/>
  <c r="D105" i="22"/>
  <c r="C182" i="16"/>
  <c r="D182" i="19" s="1"/>
  <c r="D104" i="22"/>
  <c r="C181" i="16"/>
  <c r="D181" i="19" s="1"/>
  <c r="D103" i="22"/>
  <c r="C180" i="16"/>
  <c r="D180" i="19" s="1"/>
  <c r="D102" i="22"/>
  <c r="C179" i="16"/>
  <c r="D179" i="19" s="1"/>
  <c r="D101" i="22"/>
  <c r="C178" i="16"/>
  <c r="D178" i="19" s="1"/>
  <c r="D100" i="22"/>
  <c r="C177" i="16"/>
  <c r="D177" i="19" s="1"/>
  <c r="D99" i="22"/>
  <c r="C176" i="16"/>
  <c r="D176" i="19" s="1"/>
  <c r="D98" i="22"/>
  <c r="C175" i="16"/>
  <c r="D175" i="19" s="1"/>
  <c r="D97" i="22"/>
  <c r="C174" i="16"/>
  <c r="D174" i="19" s="1"/>
  <c r="D96" i="22"/>
  <c r="C173" i="16"/>
  <c r="D173" i="19" s="1"/>
  <c r="D95" i="22"/>
  <c r="C172" i="16"/>
  <c r="D172" i="19" s="1"/>
  <c r="D94" i="22"/>
  <c r="C171" i="16"/>
  <c r="D171" i="19" s="1"/>
  <c r="D93" i="22"/>
  <c r="C170" i="16"/>
  <c r="D170" i="19" s="1"/>
  <c r="D92" i="22"/>
  <c r="C169" i="16"/>
  <c r="D169" i="19" s="1"/>
  <c r="D91" i="22"/>
  <c r="C168" i="16"/>
  <c r="D168" i="19" s="1"/>
  <c r="D90" i="22"/>
  <c r="C167" i="16"/>
  <c r="D167" i="19" s="1"/>
  <c r="D89" i="22"/>
  <c r="C166" i="16"/>
  <c r="D166" i="19" s="1"/>
  <c r="D88" i="22"/>
  <c r="C165" i="16"/>
  <c r="D165" i="19" s="1"/>
  <c r="D87" i="22"/>
  <c r="C164" i="16"/>
  <c r="D164" i="19" s="1"/>
  <c r="D86" i="22"/>
  <c r="C160" i="16"/>
  <c r="D160" i="19" s="1"/>
  <c r="D85" i="22"/>
  <c r="C154" i="16"/>
  <c r="D154" i="19" s="1"/>
  <c r="D84" i="22"/>
  <c r="C149" i="16"/>
  <c r="D149" i="19" s="1"/>
  <c r="D83" i="22"/>
  <c r="C147" i="16"/>
  <c r="D147" i="19" s="1"/>
  <c r="D81" i="22"/>
  <c r="C145" i="16"/>
  <c r="D145" i="19" s="1"/>
  <c r="D80" i="22"/>
  <c r="C144" i="16"/>
  <c r="D144" i="19" s="1"/>
  <c r="D79" i="22"/>
  <c r="C143" i="16"/>
  <c r="D143" i="19" s="1"/>
  <c r="D78" i="22"/>
  <c r="C142" i="16"/>
  <c r="D142" i="19" s="1"/>
  <c r="D77" i="22"/>
  <c r="C141" i="16"/>
  <c r="D141" i="19" s="1"/>
  <c r="D76" i="22"/>
  <c r="C140" i="16"/>
  <c r="D140" i="19" s="1"/>
  <c r="D74" i="22"/>
  <c r="C139" i="16"/>
  <c r="D139" i="19" s="1"/>
  <c r="D73" i="22"/>
  <c r="C133" i="16"/>
  <c r="D133" i="19" s="1"/>
  <c r="D72" i="22"/>
  <c r="C132" i="16"/>
  <c r="D132" i="19" s="1"/>
  <c r="D71" i="22"/>
  <c r="C131" i="16"/>
  <c r="D131" i="19" s="1"/>
  <c r="D70" i="22"/>
  <c r="C130" i="16"/>
  <c r="D130" i="19" s="1"/>
  <c r="D69" i="22"/>
  <c r="C129" i="16"/>
  <c r="D129" i="19" s="1"/>
  <c r="D68" i="22"/>
  <c r="C128" i="16"/>
  <c r="D128" i="19" s="1"/>
  <c r="D67" i="22"/>
  <c r="C125" i="16"/>
  <c r="D125" i="19" s="1"/>
  <c r="D66" i="22"/>
  <c r="C124" i="16"/>
  <c r="D124" i="19" s="1"/>
  <c r="D65" i="22"/>
  <c r="C123" i="16"/>
  <c r="D123" i="19" s="1"/>
  <c r="D64" i="22"/>
  <c r="C122" i="16"/>
  <c r="D122" i="19" s="1"/>
  <c r="D63" i="22"/>
  <c r="C120" i="16"/>
  <c r="D120" i="19" s="1"/>
  <c r="D62" i="22"/>
  <c r="C119" i="16"/>
  <c r="D119" i="19" s="1"/>
  <c r="D61" i="22"/>
  <c r="C118" i="16"/>
  <c r="D118" i="19" s="1"/>
  <c r="D60" i="22"/>
  <c r="C116" i="16"/>
  <c r="D116" i="19" s="1"/>
  <c r="D59" i="22"/>
  <c r="C115" i="16"/>
  <c r="D115" i="19" s="1"/>
  <c r="D57" i="22"/>
  <c r="C114" i="16"/>
  <c r="D114" i="19" s="1"/>
  <c r="D56" i="22"/>
  <c r="C113" i="16"/>
  <c r="D113" i="19" s="1"/>
  <c r="D55" i="22"/>
  <c r="C111" i="16"/>
  <c r="D111" i="19" s="1"/>
  <c r="D52" i="22"/>
  <c r="C110" i="16"/>
  <c r="D110" i="19" s="1"/>
  <c r="D50" i="22"/>
  <c r="C108" i="16"/>
  <c r="D108" i="19" s="1"/>
  <c r="D48" i="22"/>
  <c r="C107" i="16"/>
  <c r="D107" i="19" s="1"/>
  <c r="D47" i="22"/>
  <c r="C69" i="16"/>
  <c r="D69" i="19" s="1"/>
  <c r="D44" i="22"/>
  <c r="C64" i="16"/>
  <c r="D64" i="19" s="1"/>
  <c r="D43" i="22"/>
  <c r="C63" i="16"/>
  <c r="D63" i="19" s="1"/>
  <c r="D42" i="22"/>
  <c r="C62" i="16"/>
  <c r="D62" i="19" s="1"/>
  <c r="D41" i="22"/>
  <c r="C61" i="16"/>
  <c r="D61" i="19" s="1"/>
  <c r="D40" i="22"/>
  <c r="C60" i="16"/>
  <c r="D60" i="19" s="1"/>
  <c r="D39" i="22"/>
  <c r="C59" i="16"/>
  <c r="D59" i="19" s="1"/>
  <c r="D38" i="22"/>
  <c r="C58" i="16"/>
  <c r="D58" i="19" s="1"/>
  <c r="D37" i="22"/>
  <c r="C50" i="16"/>
  <c r="D50" i="19" s="1"/>
  <c r="D36" i="22"/>
  <c r="C49" i="16"/>
  <c r="D49" i="19" s="1"/>
  <c r="D35" i="22"/>
  <c r="C48" i="16"/>
  <c r="D48" i="19" s="1"/>
  <c r="D33" i="22"/>
  <c r="C47" i="16"/>
  <c r="D47" i="19" s="1"/>
  <c r="D32" i="22"/>
  <c r="C46" i="16"/>
  <c r="D46" i="19" s="1"/>
  <c r="D31" i="22"/>
  <c r="C45" i="16"/>
  <c r="D45" i="19" s="1"/>
  <c r="D30" i="22"/>
  <c r="C44" i="16"/>
  <c r="D44" i="19" s="1"/>
  <c r="D29" i="22"/>
  <c r="C43" i="16"/>
  <c r="D43" i="19" s="1"/>
  <c r="D28" i="22"/>
  <c r="C42" i="16"/>
  <c r="D42" i="19" s="1"/>
  <c r="D27" i="22"/>
  <c r="C41" i="16"/>
  <c r="D41" i="19" s="1"/>
  <c r="D26" i="22"/>
  <c r="C40" i="16"/>
  <c r="D40" i="19" s="1"/>
  <c r="D25" i="22"/>
  <c r="C39" i="16"/>
  <c r="D39" i="19" s="1"/>
  <c r="D24" i="22"/>
  <c r="C36" i="16"/>
  <c r="D36" i="19" s="1"/>
  <c r="D23" i="22"/>
  <c r="C33" i="16"/>
  <c r="D33" i="19" s="1"/>
  <c r="D22" i="22"/>
  <c r="C32" i="16"/>
  <c r="D32" i="19" s="1"/>
  <c r="D21" i="22"/>
  <c r="C31" i="16"/>
  <c r="D31" i="19" s="1"/>
  <c r="D20" i="22"/>
  <c r="C30" i="16"/>
  <c r="D30" i="19" s="1"/>
  <c r="D19" i="22"/>
  <c r="C29" i="16"/>
  <c r="D29" i="19" s="1"/>
  <c r="D18" i="22"/>
  <c r="C27" i="16"/>
  <c r="D27" i="19" s="1"/>
  <c r="D16" i="22"/>
  <c r="C25" i="16"/>
  <c r="D25" i="19" s="1"/>
  <c r="D15" i="22"/>
  <c r="C24" i="16"/>
  <c r="D24" i="19" s="1"/>
  <c r="D14" i="22"/>
  <c r="C13" i="16"/>
  <c r="D13" i="19" s="1"/>
  <c r="H13" i="19" s="1"/>
  <c r="A13" i="21" s="1"/>
  <c r="D13" i="22"/>
  <c r="C12" i="16"/>
  <c r="D12" i="19" s="1"/>
  <c r="H12" i="19" s="1"/>
  <c r="A12" i="21" s="1"/>
  <c r="D12" i="22"/>
  <c r="C11" i="16"/>
  <c r="D11" i="19" s="1"/>
  <c r="H11" i="19" s="1"/>
  <c r="A11" i="21" s="1"/>
  <c r="D11" i="22"/>
  <c r="C10" i="16"/>
  <c r="D10" i="19" s="1"/>
  <c r="H10" i="19" s="1"/>
  <c r="A10" i="21" s="1"/>
  <c r="D10" i="22"/>
  <c r="C9" i="16"/>
  <c r="D9" i="19" s="1"/>
  <c r="H9" i="19" s="1"/>
  <c r="A9" i="21" s="1"/>
  <c r="D9" i="22"/>
  <c r="C8" i="16"/>
  <c r="D8" i="19" s="1"/>
  <c r="H8" i="19" s="1"/>
  <c r="A8" i="21" s="1"/>
  <c r="D8" i="22"/>
  <c r="C7" i="16"/>
  <c r="D7" i="19" s="1"/>
  <c r="H7" i="19" s="1"/>
  <c r="A7" i="21" s="1"/>
  <c r="D7" i="22"/>
  <c r="C6" i="16"/>
  <c r="D6" i="19" s="1"/>
  <c r="H6" i="19" s="1"/>
  <c r="A6" i="21" s="1"/>
  <c r="D6" i="22"/>
  <c r="H5" i="25"/>
  <c r="H9" i="25"/>
  <c r="H8" i="25"/>
  <c r="H7" i="25"/>
  <c r="H6" i="25"/>
  <c r="Z96" i="8"/>
  <c r="Z91" i="8"/>
  <c r="Z97" i="8"/>
  <c r="Z92" i="8"/>
  <c r="Z90" i="8"/>
  <c r="Z95" i="8"/>
  <c r="G5" i="22"/>
  <c r="A5" i="23" s="1"/>
  <c r="B7" i="22"/>
  <c r="B6" i="22"/>
  <c r="F7" i="17"/>
  <c r="F9" i="17" s="1"/>
  <c r="F11" i="17" s="1"/>
  <c r="F13" i="17" s="1"/>
  <c r="F15" i="17" s="1"/>
  <c r="F17" i="17" s="1"/>
  <c r="F19" i="17" s="1"/>
  <c r="F21" i="17" s="1"/>
  <c r="F23" i="17" s="1"/>
  <c r="F25" i="17" s="1"/>
  <c r="F27" i="17" s="1"/>
  <c r="F29" i="17" s="1"/>
  <c r="F31" i="17" s="1"/>
  <c r="F33" i="17" s="1"/>
  <c r="F35" i="17" s="1"/>
  <c r="F37" i="17" s="1"/>
  <c r="F39" i="17" s="1"/>
  <c r="F41" i="17" s="1"/>
  <c r="F43" i="17" s="1"/>
  <c r="F45" i="17" s="1"/>
  <c r="F47" i="17" s="1"/>
  <c r="F49" i="17" s="1"/>
  <c r="F51" i="17" s="1"/>
  <c r="F53" i="17" s="1"/>
  <c r="F55" i="17" s="1"/>
  <c r="F57" i="17" s="1"/>
  <c r="F59" i="17" s="1"/>
  <c r="F61" i="17" s="1"/>
  <c r="F63" i="17" s="1"/>
  <c r="F65" i="17" s="1"/>
  <c r="F67" i="17" s="1"/>
  <c r="F69" i="17" s="1"/>
  <c r="F71" i="17" s="1"/>
  <c r="F73" i="17" s="1"/>
  <c r="F75" i="17" s="1"/>
  <c r="F77" i="17" s="1"/>
  <c r="F79" i="17" s="1"/>
  <c r="F81" i="17" s="1"/>
  <c r="F83" i="17" s="1"/>
  <c r="F85" i="17" s="1"/>
  <c r="F87" i="17" s="1"/>
  <c r="F89" i="17" s="1"/>
  <c r="F91" i="17" s="1"/>
  <c r="F93" i="17" s="1"/>
  <c r="F95" i="17" s="1"/>
  <c r="F97" i="17" s="1"/>
  <c r="F99" i="17" s="1"/>
  <c r="F101" i="17" s="1"/>
  <c r="F103" i="17" s="1"/>
  <c r="F105" i="17" s="1"/>
  <c r="F107" i="17" s="1"/>
  <c r="F109" i="17" s="1"/>
  <c r="F111" i="17" s="1"/>
  <c r="F113" i="17" s="1"/>
  <c r="F115" i="17" s="1"/>
  <c r="F117" i="17" s="1"/>
  <c r="F119" i="17" s="1"/>
  <c r="F121" i="17" s="1"/>
  <c r="F123" i="17" s="1"/>
  <c r="F125" i="17" s="1"/>
  <c r="F127" i="17" s="1"/>
  <c r="F129" i="17" s="1"/>
  <c r="F131" i="17" s="1"/>
  <c r="F133" i="17" s="1"/>
  <c r="F135" i="17" s="1"/>
  <c r="F137" i="17" s="1"/>
  <c r="F139" i="17" s="1"/>
  <c r="F141" i="17" s="1"/>
  <c r="F143" i="17" s="1"/>
  <c r="F145" i="17" s="1"/>
  <c r="F147" i="17" s="1"/>
  <c r="F149" i="17" s="1"/>
  <c r="F151" i="17" s="1"/>
  <c r="F153" i="17" s="1"/>
  <c r="F155" i="17" s="1"/>
  <c r="F157" i="17" s="1"/>
  <c r="F159" i="17" s="1"/>
  <c r="F161" i="17" s="1"/>
  <c r="F163" i="17" s="1"/>
  <c r="F165" i="17" s="1"/>
  <c r="F167" i="17" s="1"/>
  <c r="F169" i="17" s="1"/>
  <c r="F171" i="17" s="1"/>
  <c r="F173" i="17" s="1"/>
  <c r="F175" i="17" s="1"/>
  <c r="F177" i="17" s="1"/>
  <c r="F179" i="17" s="1"/>
  <c r="F181" i="17" s="1"/>
  <c r="F183" i="17" s="1"/>
  <c r="F185" i="17" s="1"/>
  <c r="F187" i="17" s="1"/>
  <c r="F189" i="17" s="1"/>
  <c r="F191" i="17" s="1"/>
  <c r="F193" i="17" s="1"/>
  <c r="F195" i="17" s="1"/>
  <c r="F197" i="17" s="1"/>
  <c r="F199" i="17" s="1"/>
  <c r="F201" i="17" s="1"/>
  <c r="F203" i="17" s="1"/>
  <c r="F205" i="17" s="1"/>
  <c r="F207" i="17" s="1"/>
  <c r="F209" i="17" s="1"/>
  <c r="F211" i="17" s="1"/>
  <c r="F213" i="17" s="1"/>
  <c r="F215" i="17" s="1"/>
  <c r="F217" i="17" s="1"/>
  <c r="F219" i="17" s="1"/>
  <c r="F221" i="17" s="1"/>
  <c r="F223" i="17" s="1"/>
  <c r="F225" i="17" s="1"/>
  <c r="F227" i="17" s="1"/>
  <c r="F229" i="17" s="1"/>
  <c r="F231" i="17" s="1"/>
  <c r="F233" i="17" s="1"/>
  <c r="F235" i="17" s="1"/>
  <c r="F237" i="17" s="1"/>
  <c r="F239" i="17" s="1"/>
  <c r="F241" i="17" s="1"/>
  <c r="F243" i="17" s="1"/>
  <c r="F245" i="17" s="1"/>
  <c r="F247" i="17" s="1"/>
  <c r="F249" i="17" s="1"/>
  <c r="F251" i="17" s="1"/>
  <c r="F253" i="17" s="1"/>
  <c r="F255" i="17" s="1"/>
  <c r="F257" i="17" s="1"/>
  <c r="F259" i="17" s="1"/>
  <c r="F261" i="17" s="1"/>
  <c r="F263" i="17" s="1"/>
  <c r="F265" i="17" s="1"/>
  <c r="F267" i="17" s="1"/>
  <c r="F269" i="17" s="1"/>
  <c r="F271" i="17" s="1"/>
  <c r="F273" i="17" s="1"/>
  <c r="F275" i="17" s="1"/>
  <c r="F277" i="17" s="1"/>
  <c r="F279" i="17" s="1"/>
  <c r="F281" i="17" s="1"/>
  <c r="F283" i="17" s="1"/>
  <c r="F285" i="17" s="1"/>
  <c r="F287" i="17" s="1"/>
  <c r="F289" i="17" s="1"/>
  <c r="F291" i="17" s="1"/>
  <c r="F293" i="17" s="1"/>
  <c r="F295" i="17" s="1"/>
  <c r="F297" i="17" s="1"/>
  <c r="F299" i="17" s="1"/>
  <c r="F301" i="17" s="1"/>
  <c r="F303" i="17" s="1"/>
  <c r="F305" i="17" s="1"/>
  <c r="F307" i="17" s="1"/>
  <c r="F309" i="17" s="1"/>
  <c r="F311" i="17" s="1"/>
  <c r="F313" i="17" s="1"/>
  <c r="F315" i="17" s="1"/>
  <c r="F317" i="17" s="1"/>
  <c r="F319" i="17" s="1"/>
  <c r="F321" i="17" s="1"/>
  <c r="F323" i="17" s="1"/>
  <c r="F325" i="17" s="1"/>
  <c r="F327" i="17" s="1"/>
  <c r="F329" i="17" s="1"/>
  <c r="F331" i="17" s="1"/>
  <c r="F333" i="17" s="1"/>
  <c r="F335" i="17" s="1"/>
  <c r="F337" i="17" s="1"/>
  <c r="F339" i="17" s="1"/>
  <c r="F341" i="17" s="1"/>
  <c r="F343" i="17" s="1"/>
  <c r="F345" i="17" s="1"/>
  <c r="F347" i="17" s="1"/>
  <c r="F349" i="17" s="1"/>
  <c r="F351" i="17" s="1"/>
  <c r="F353" i="17" s="1"/>
  <c r="F355" i="17" s="1"/>
  <c r="F357" i="17" s="1"/>
  <c r="F359" i="17" s="1"/>
  <c r="F361" i="17" s="1"/>
  <c r="F363" i="17" s="1"/>
  <c r="F365" i="17" s="1"/>
  <c r="F367" i="17" s="1"/>
  <c r="F369" i="17" s="1"/>
  <c r="F371" i="17" s="1"/>
  <c r="F373" i="17" s="1"/>
  <c r="F375" i="17" s="1"/>
  <c r="F377" i="17" s="1"/>
  <c r="F379" i="17" s="1"/>
  <c r="F381" i="17" s="1"/>
  <c r="F383" i="17" s="1"/>
  <c r="F385" i="17" s="1"/>
  <c r="F387" i="17" s="1"/>
  <c r="F389" i="17" s="1"/>
  <c r="F391" i="17" s="1"/>
  <c r="F393" i="17" s="1"/>
  <c r="F395" i="17" s="1"/>
  <c r="F397" i="17" s="1"/>
  <c r="F399" i="17" s="1"/>
  <c r="F401" i="17" s="1"/>
  <c r="F403" i="17" s="1"/>
  <c r="F405" i="17" s="1"/>
  <c r="F407" i="17" s="1"/>
  <c r="F409" i="17" s="1"/>
  <c r="F411" i="17" s="1"/>
  <c r="F413" i="17" s="1"/>
  <c r="F415" i="17" s="1"/>
  <c r="F417" i="17" s="1"/>
  <c r="F419" i="17" s="1"/>
  <c r="F421" i="17" s="1"/>
  <c r="F423" i="17" s="1"/>
  <c r="F425" i="17" s="1"/>
  <c r="F427" i="17" s="1"/>
  <c r="F429" i="17" s="1"/>
  <c r="F431" i="17" s="1"/>
  <c r="F433" i="17" s="1"/>
  <c r="F435" i="17" s="1"/>
  <c r="F437" i="17" s="1"/>
  <c r="F439" i="17" s="1"/>
  <c r="F441" i="17" s="1"/>
  <c r="F443" i="17" s="1"/>
  <c r="F445" i="17" s="1"/>
  <c r="F447" i="17" s="1"/>
  <c r="F449" i="17" s="1"/>
  <c r="F451" i="17" s="1"/>
  <c r="F453" i="17" s="1"/>
  <c r="F455" i="17" s="1"/>
  <c r="F457" i="17" s="1"/>
  <c r="F459" i="17" s="1"/>
  <c r="F461" i="17" s="1"/>
  <c r="F463" i="17" s="1"/>
  <c r="F465" i="17" s="1"/>
  <c r="F467" i="17" s="1"/>
  <c r="F469" i="17" s="1"/>
  <c r="F471" i="17" s="1"/>
  <c r="F473" i="17" s="1"/>
  <c r="F475" i="17" s="1"/>
  <c r="F477" i="17" s="1"/>
  <c r="F479" i="17" s="1"/>
  <c r="F481" i="17" s="1"/>
  <c r="F483" i="17" s="1"/>
  <c r="F485" i="17" s="1"/>
  <c r="F487" i="17" s="1"/>
  <c r="F489" i="17" s="1"/>
  <c r="F491" i="17" s="1"/>
  <c r="F493" i="17" s="1"/>
  <c r="F495" i="17" s="1"/>
  <c r="F497" i="17" s="1"/>
  <c r="F499" i="17" s="1"/>
  <c r="F501" i="17" s="1"/>
  <c r="F503" i="17" s="1"/>
  <c r="F505" i="17" s="1"/>
  <c r="F507" i="17" s="1"/>
  <c r="F509" i="17" s="1"/>
  <c r="F511" i="17" s="1"/>
  <c r="F513" i="17" s="1"/>
  <c r="F515" i="17" s="1"/>
  <c r="F517" i="17" s="1"/>
  <c r="F519" i="17" s="1"/>
  <c r="F521" i="17" s="1"/>
  <c r="F523" i="17" s="1"/>
  <c r="F525" i="17" s="1"/>
  <c r="F527" i="17" s="1"/>
  <c r="F529" i="17" s="1"/>
  <c r="F531" i="17" s="1"/>
  <c r="F533" i="17" s="1"/>
  <c r="F535" i="17" s="1"/>
  <c r="F537" i="17" s="1"/>
  <c r="F539" i="17" s="1"/>
  <c r="F541" i="17" s="1"/>
  <c r="F543" i="17" s="1"/>
  <c r="F545" i="17" s="1"/>
  <c r="F547" i="17" s="1"/>
  <c r="F549" i="17" s="1"/>
  <c r="F551" i="17" s="1"/>
  <c r="F553" i="17" s="1"/>
  <c r="F555" i="17" s="1"/>
  <c r="F557" i="17" s="1"/>
  <c r="F559" i="17" s="1"/>
  <c r="F561" i="17" s="1"/>
  <c r="F563" i="17" s="1"/>
  <c r="F565" i="17" s="1"/>
  <c r="F567" i="17" s="1"/>
  <c r="F569" i="17" s="1"/>
  <c r="F571" i="17" s="1"/>
  <c r="F573" i="17" s="1"/>
  <c r="F575" i="17" s="1"/>
  <c r="F577" i="17" s="1"/>
  <c r="F579" i="17" s="1"/>
  <c r="F581" i="17" s="1"/>
  <c r="F583" i="17" s="1"/>
  <c r="F585" i="17" s="1"/>
  <c r="F587" i="17" s="1"/>
  <c r="F589" i="17" s="1"/>
  <c r="F591" i="17" s="1"/>
  <c r="F593" i="17" s="1"/>
  <c r="F595" i="17" s="1"/>
  <c r="F597" i="17" s="1"/>
  <c r="F599" i="17" s="1"/>
  <c r="F601" i="17" s="1"/>
  <c r="F603" i="17" s="1"/>
  <c r="F605" i="17" s="1"/>
  <c r="F607" i="17" s="1"/>
  <c r="F609" i="17" s="1"/>
  <c r="F611" i="17" s="1"/>
  <c r="F6" i="17"/>
  <c r="F8" i="17" s="1"/>
  <c r="F10" i="17" s="1"/>
  <c r="F12" i="17" s="1"/>
  <c r="F14" i="17" s="1"/>
  <c r="F16" i="17" s="1"/>
  <c r="F18" i="17" s="1"/>
  <c r="F20" i="17" s="1"/>
  <c r="F22" i="17" s="1"/>
  <c r="F24" i="17" s="1"/>
  <c r="F26" i="17" s="1"/>
  <c r="F28" i="17" s="1"/>
  <c r="F30" i="17" s="1"/>
  <c r="F32" i="17" s="1"/>
  <c r="F34" i="17" s="1"/>
  <c r="F36" i="17" s="1"/>
  <c r="F38" i="17" s="1"/>
  <c r="F40" i="17" s="1"/>
  <c r="F42" i="17" s="1"/>
  <c r="F44" i="17" s="1"/>
  <c r="F46" i="17" s="1"/>
  <c r="F48" i="17" s="1"/>
  <c r="F50" i="17" s="1"/>
  <c r="F52" i="17" s="1"/>
  <c r="F54" i="17" s="1"/>
  <c r="F56" i="17" s="1"/>
  <c r="F58" i="17" s="1"/>
  <c r="F60" i="17" s="1"/>
  <c r="F62" i="17" s="1"/>
  <c r="F64" i="17" s="1"/>
  <c r="F66" i="17" s="1"/>
  <c r="F68" i="17" s="1"/>
  <c r="F70" i="17" s="1"/>
  <c r="F72" i="17" s="1"/>
  <c r="F74" i="17" s="1"/>
  <c r="F76" i="17" s="1"/>
  <c r="F78" i="17" s="1"/>
  <c r="F80" i="17" s="1"/>
  <c r="F82" i="17" s="1"/>
  <c r="F84" i="17" s="1"/>
  <c r="F86" i="17" s="1"/>
  <c r="F88" i="17" s="1"/>
  <c r="F90" i="17" s="1"/>
  <c r="F92" i="17" s="1"/>
  <c r="F94" i="17" s="1"/>
  <c r="F96" i="17" s="1"/>
  <c r="F98" i="17" s="1"/>
  <c r="F100" i="17" s="1"/>
  <c r="F102" i="17" s="1"/>
  <c r="F104" i="17" s="1"/>
  <c r="F106" i="17" s="1"/>
  <c r="F108" i="17" s="1"/>
  <c r="F110" i="17" s="1"/>
  <c r="F112" i="17" s="1"/>
  <c r="F114" i="17" s="1"/>
  <c r="F116" i="17" s="1"/>
  <c r="F118" i="17" s="1"/>
  <c r="F120" i="17" s="1"/>
  <c r="F122" i="17" s="1"/>
  <c r="F124" i="17" s="1"/>
  <c r="F126" i="17" s="1"/>
  <c r="F128" i="17" s="1"/>
  <c r="F130" i="17" s="1"/>
  <c r="F132" i="17" s="1"/>
  <c r="F134" i="17" s="1"/>
  <c r="F136" i="17" s="1"/>
  <c r="F138" i="17" s="1"/>
  <c r="F140" i="17" s="1"/>
  <c r="F142" i="17" s="1"/>
  <c r="F144" i="17" s="1"/>
  <c r="F146" i="17" s="1"/>
  <c r="F148" i="17" s="1"/>
  <c r="F150" i="17" s="1"/>
  <c r="F152" i="17" s="1"/>
  <c r="F154" i="17" s="1"/>
  <c r="F156" i="17" s="1"/>
  <c r="F158" i="17" s="1"/>
  <c r="F160" i="17" s="1"/>
  <c r="F162" i="17" s="1"/>
  <c r="F164" i="17" s="1"/>
  <c r="F166" i="17" s="1"/>
  <c r="F168" i="17" s="1"/>
  <c r="F170" i="17" s="1"/>
  <c r="F172" i="17" s="1"/>
  <c r="F174" i="17" s="1"/>
  <c r="F176" i="17" s="1"/>
  <c r="F178" i="17" s="1"/>
  <c r="F180" i="17" s="1"/>
  <c r="F182" i="17" s="1"/>
  <c r="F184" i="17" s="1"/>
  <c r="F186" i="17" s="1"/>
  <c r="F188" i="17" s="1"/>
  <c r="F190" i="17" s="1"/>
  <c r="F192" i="17" s="1"/>
  <c r="F194" i="17" s="1"/>
  <c r="F196" i="17" s="1"/>
  <c r="F198" i="17" s="1"/>
  <c r="F200" i="17" s="1"/>
  <c r="F202" i="17" s="1"/>
  <c r="F204" i="17" s="1"/>
  <c r="F206" i="17" s="1"/>
  <c r="F208" i="17" s="1"/>
  <c r="F210" i="17" s="1"/>
  <c r="F212" i="17" s="1"/>
  <c r="F214" i="17" s="1"/>
  <c r="F216" i="17" s="1"/>
  <c r="F218" i="17" s="1"/>
  <c r="F220" i="17" s="1"/>
  <c r="F222" i="17" s="1"/>
  <c r="F224" i="17" s="1"/>
  <c r="F226" i="17" s="1"/>
  <c r="F228" i="17" s="1"/>
  <c r="F230" i="17" s="1"/>
  <c r="F232" i="17" s="1"/>
  <c r="F234" i="17" s="1"/>
  <c r="F236" i="17" s="1"/>
  <c r="F238" i="17" s="1"/>
  <c r="F240" i="17" s="1"/>
  <c r="F242" i="17" s="1"/>
  <c r="F244" i="17" s="1"/>
  <c r="F246" i="17" s="1"/>
  <c r="F248" i="17" s="1"/>
  <c r="F250" i="17" s="1"/>
  <c r="F252" i="17" s="1"/>
  <c r="F254" i="17" s="1"/>
  <c r="F256" i="17" s="1"/>
  <c r="F258" i="17" s="1"/>
  <c r="F260" i="17" s="1"/>
  <c r="F262" i="17" s="1"/>
  <c r="F264" i="17" s="1"/>
  <c r="F266" i="17" s="1"/>
  <c r="F268" i="17" s="1"/>
  <c r="F270" i="17" s="1"/>
  <c r="F272" i="17" s="1"/>
  <c r="F274" i="17" s="1"/>
  <c r="F276" i="17" s="1"/>
  <c r="F278" i="17" s="1"/>
  <c r="F280" i="17" s="1"/>
  <c r="F282" i="17" s="1"/>
  <c r="F284" i="17" s="1"/>
  <c r="F286" i="17" s="1"/>
  <c r="F288" i="17" s="1"/>
  <c r="F290" i="17" s="1"/>
  <c r="F292" i="17" s="1"/>
  <c r="F294" i="17" s="1"/>
  <c r="F296" i="17" s="1"/>
  <c r="F298" i="17" s="1"/>
  <c r="F300" i="17" s="1"/>
  <c r="F302" i="17" s="1"/>
  <c r="F304" i="17" s="1"/>
  <c r="F306" i="17" s="1"/>
  <c r="F308" i="17" s="1"/>
  <c r="F310" i="17" s="1"/>
  <c r="F312" i="17" s="1"/>
  <c r="F314" i="17" s="1"/>
  <c r="F316" i="17" s="1"/>
  <c r="F318" i="17" s="1"/>
  <c r="F320" i="17" s="1"/>
  <c r="F322" i="17" s="1"/>
  <c r="F324" i="17" s="1"/>
  <c r="F326" i="17" s="1"/>
  <c r="F328" i="17" s="1"/>
  <c r="F330" i="17" s="1"/>
  <c r="F332" i="17" s="1"/>
  <c r="F334" i="17" s="1"/>
  <c r="F336" i="17" s="1"/>
  <c r="F338" i="17" s="1"/>
  <c r="F340" i="17" s="1"/>
  <c r="F342" i="17" s="1"/>
  <c r="F344" i="17" s="1"/>
  <c r="F346" i="17" s="1"/>
  <c r="F348" i="17" s="1"/>
  <c r="F350" i="17" s="1"/>
  <c r="F352" i="17" s="1"/>
  <c r="F354" i="17" s="1"/>
  <c r="F356" i="17" s="1"/>
  <c r="F358" i="17" s="1"/>
  <c r="F360" i="17" s="1"/>
  <c r="F362" i="17" s="1"/>
  <c r="F364" i="17" s="1"/>
  <c r="F366" i="17" s="1"/>
  <c r="F368" i="17" s="1"/>
  <c r="F370" i="17" s="1"/>
  <c r="F372" i="17" s="1"/>
  <c r="F374" i="17" s="1"/>
  <c r="F376" i="17" s="1"/>
  <c r="F378" i="17" s="1"/>
  <c r="F380" i="17" s="1"/>
  <c r="F382" i="17" s="1"/>
  <c r="F384" i="17" s="1"/>
  <c r="F386" i="17" s="1"/>
  <c r="F388" i="17" s="1"/>
  <c r="F390" i="17" s="1"/>
  <c r="F392" i="17" s="1"/>
  <c r="F394" i="17" s="1"/>
  <c r="F396" i="17" s="1"/>
  <c r="F398" i="17" s="1"/>
  <c r="F400" i="17" s="1"/>
  <c r="F402" i="17" s="1"/>
  <c r="F404" i="17" s="1"/>
  <c r="F406" i="17" s="1"/>
  <c r="F408" i="17" s="1"/>
  <c r="F410" i="17" s="1"/>
  <c r="F412" i="17" s="1"/>
  <c r="F414" i="17" s="1"/>
  <c r="F416" i="17" s="1"/>
  <c r="F418" i="17" s="1"/>
  <c r="F420" i="17" s="1"/>
  <c r="F422" i="17" s="1"/>
  <c r="F424" i="17" s="1"/>
  <c r="F426" i="17" s="1"/>
  <c r="F428" i="17" s="1"/>
  <c r="F430" i="17" s="1"/>
  <c r="F432" i="17" s="1"/>
  <c r="F434" i="17" s="1"/>
  <c r="F436" i="17" s="1"/>
  <c r="F438" i="17" s="1"/>
  <c r="F440" i="17" s="1"/>
  <c r="F442" i="17" s="1"/>
  <c r="F444" i="17" s="1"/>
  <c r="F446" i="17" s="1"/>
  <c r="F448" i="17" s="1"/>
  <c r="F450" i="17" s="1"/>
  <c r="F452" i="17" s="1"/>
  <c r="F454" i="17" s="1"/>
  <c r="F456" i="17" s="1"/>
  <c r="F458" i="17" s="1"/>
  <c r="F460" i="17" s="1"/>
  <c r="F462" i="17" s="1"/>
  <c r="F464" i="17" s="1"/>
  <c r="F466" i="17" s="1"/>
  <c r="F468" i="17" s="1"/>
  <c r="F470" i="17" s="1"/>
  <c r="F472" i="17" s="1"/>
  <c r="F474" i="17" s="1"/>
  <c r="F476" i="17" s="1"/>
  <c r="F478" i="17" s="1"/>
  <c r="F480" i="17" s="1"/>
  <c r="F482" i="17" s="1"/>
  <c r="F484" i="17" s="1"/>
  <c r="F486" i="17" s="1"/>
  <c r="F488" i="17" s="1"/>
  <c r="F490" i="17" s="1"/>
  <c r="F492" i="17" s="1"/>
  <c r="F494" i="17" s="1"/>
  <c r="F496" i="17" s="1"/>
  <c r="F498" i="17" s="1"/>
  <c r="F500" i="17" s="1"/>
  <c r="F502" i="17" s="1"/>
  <c r="F504" i="17" s="1"/>
  <c r="F506" i="17" s="1"/>
  <c r="F508" i="17" s="1"/>
  <c r="F510" i="17" s="1"/>
  <c r="F512" i="17" s="1"/>
  <c r="F514" i="17" s="1"/>
  <c r="F516" i="17" s="1"/>
  <c r="F518" i="17" s="1"/>
  <c r="F520" i="17" s="1"/>
  <c r="F522" i="17" s="1"/>
  <c r="F524" i="17" s="1"/>
  <c r="F526" i="17" s="1"/>
  <c r="F528" i="17" s="1"/>
  <c r="F530" i="17" s="1"/>
  <c r="F532" i="17" s="1"/>
  <c r="F534" i="17" s="1"/>
  <c r="F536" i="17" s="1"/>
  <c r="F538" i="17" s="1"/>
  <c r="F540" i="17" s="1"/>
  <c r="F542" i="17" s="1"/>
  <c r="F544" i="17" s="1"/>
  <c r="F546" i="17" s="1"/>
  <c r="F548" i="17" s="1"/>
  <c r="F550" i="17" s="1"/>
  <c r="F552" i="17" s="1"/>
  <c r="F554" i="17" s="1"/>
  <c r="F556" i="17" s="1"/>
  <c r="F558" i="17" s="1"/>
  <c r="F560" i="17" s="1"/>
  <c r="F562" i="17" s="1"/>
  <c r="F564" i="17" s="1"/>
  <c r="F566" i="17" s="1"/>
  <c r="F568" i="17" s="1"/>
  <c r="F570" i="17" s="1"/>
  <c r="F572" i="17" s="1"/>
  <c r="F574" i="17" s="1"/>
  <c r="F576" i="17" s="1"/>
  <c r="F578" i="17" s="1"/>
  <c r="F580" i="17" s="1"/>
  <c r="F582" i="17" s="1"/>
  <c r="F584" i="17" s="1"/>
  <c r="F586" i="17" s="1"/>
  <c r="F588" i="17" s="1"/>
  <c r="F590" i="17" s="1"/>
  <c r="F592" i="17" s="1"/>
  <c r="F594" i="17" s="1"/>
  <c r="F596" i="17" s="1"/>
  <c r="F598" i="17" s="1"/>
  <c r="F600" i="17" s="1"/>
  <c r="F602" i="17" s="1"/>
  <c r="F604" i="17" s="1"/>
  <c r="F606" i="17" s="1"/>
  <c r="F608" i="17" s="1"/>
  <c r="F610" i="17" s="1"/>
  <c r="F612" i="17" s="1"/>
  <c r="C588" i="16"/>
  <c r="D588" i="19" s="1"/>
  <c r="C589" i="16"/>
  <c r="D589" i="19" s="1"/>
  <c r="B7" i="17"/>
  <c r="B6" i="17"/>
  <c r="B68" i="12"/>
  <c r="B67" i="12"/>
  <c r="B66" i="12"/>
  <c r="C66" i="12" s="1"/>
  <c r="B65" i="12"/>
  <c r="C65" i="12" s="1"/>
  <c r="B64" i="12"/>
  <c r="C64" i="12" s="1"/>
  <c r="B63" i="12"/>
  <c r="B62" i="12"/>
  <c r="C62" i="12" s="1"/>
  <c r="B61" i="12"/>
  <c r="C61" i="12" s="1"/>
  <c r="B60" i="12"/>
  <c r="C60" i="12" s="1"/>
  <c r="B59" i="12"/>
  <c r="C59" i="12" s="1"/>
  <c r="B58" i="12"/>
  <c r="C58" i="12" s="1"/>
  <c r="B57" i="12"/>
  <c r="B56" i="12"/>
  <c r="C56" i="12" s="1"/>
  <c r="B55" i="12"/>
  <c r="B54" i="12"/>
  <c r="B53" i="12"/>
  <c r="C53" i="12" s="1"/>
  <c r="B52" i="12"/>
  <c r="C52" i="12" s="1"/>
  <c r="B51" i="12"/>
  <c r="C51" i="12" s="1"/>
  <c r="B50" i="12"/>
  <c r="B49" i="12"/>
  <c r="C49" i="12" s="1"/>
  <c r="B48" i="12"/>
  <c r="C48" i="12" s="1"/>
  <c r="B47" i="12"/>
  <c r="C47" i="12" s="1"/>
  <c r="B46" i="12"/>
  <c r="C46" i="12" s="1"/>
  <c r="B45" i="12"/>
  <c r="C45" i="12" s="1"/>
  <c r="B44" i="12"/>
  <c r="C44" i="12" s="1"/>
  <c r="B43" i="12"/>
  <c r="C43" i="12" s="1"/>
  <c r="B42" i="12"/>
  <c r="C42" i="12" s="1"/>
  <c r="B41" i="12"/>
  <c r="C41" i="12" s="1"/>
  <c r="B40" i="12"/>
  <c r="B39" i="12"/>
  <c r="B38" i="12"/>
  <c r="C38" i="12" s="1"/>
  <c r="B37" i="12"/>
  <c r="C37" i="12" s="1"/>
  <c r="B36" i="12"/>
  <c r="B35" i="12"/>
  <c r="C35" i="12" s="1"/>
  <c r="B34" i="12"/>
  <c r="B33" i="12"/>
  <c r="B32" i="12"/>
  <c r="C32" i="12" s="1"/>
  <c r="B31" i="12"/>
  <c r="B30" i="12"/>
  <c r="C30" i="12" s="1"/>
  <c r="B29" i="12"/>
  <c r="C29" i="12" s="1"/>
  <c r="B28" i="12"/>
  <c r="C28" i="12" s="1"/>
  <c r="B27" i="12"/>
  <c r="C27" i="12" s="1"/>
  <c r="B26" i="12"/>
  <c r="C26" i="12" s="1"/>
  <c r="B25" i="12"/>
  <c r="C25" i="12" s="1"/>
  <c r="B24" i="12"/>
  <c r="C24" i="12" s="1"/>
  <c r="B23" i="12"/>
  <c r="B22" i="12"/>
  <c r="C22" i="12" s="1"/>
  <c r="B21" i="12"/>
  <c r="C21" i="12" s="1"/>
  <c r="B20" i="12"/>
  <c r="B19" i="12"/>
  <c r="C19" i="12" s="1"/>
  <c r="B18" i="12"/>
  <c r="B17" i="12"/>
  <c r="C17" i="12" s="1"/>
  <c r="B16" i="12"/>
  <c r="C16" i="12" s="1"/>
  <c r="B15" i="12"/>
  <c r="C15" i="12" s="1"/>
  <c r="B14" i="12"/>
  <c r="C14" i="12" s="1"/>
  <c r="B13" i="12"/>
  <c r="C13" i="12" s="1"/>
  <c r="B12" i="12"/>
  <c r="C12" i="12" s="1"/>
  <c r="B11" i="12"/>
  <c r="D6" i="10"/>
  <c r="B5" i="12"/>
  <c r="G15" i="10"/>
  <c r="F11" i="11"/>
  <c r="F18" i="11"/>
  <c r="G22" i="10"/>
  <c r="F19" i="11" s="1"/>
  <c r="G24" i="10"/>
  <c r="F20" i="11"/>
  <c r="G27" i="10"/>
  <c r="F23" i="11"/>
  <c r="G35" i="10"/>
  <c r="F32" i="11" s="1"/>
  <c r="F31" i="11"/>
  <c r="F34" i="11"/>
  <c r="G38" i="10"/>
  <c r="F35" i="11" s="1"/>
  <c r="G41" i="10"/>
  <c r="F38" i="11" s="1"/>
  <c r="F37" i="11"/>
  <c r="F40" i="11"/>
  <c r="G44" i="10"/>
  <c r="F50" i="11"/>
  <c r="G54" i="10"/>
  <c r="F55" i="11"/>
  <c r="G59" i="10"/>
  <c r="F56" i="11" s="1"/>
  <c r="F57" i="11"/>
  <c r="G61" i="10"/>
  <c r="F63" i="11"/>
  <c r="G67" i="10"/>
  <c r="B6" i="11"/>
  <c r="E6" i="10" s="1"/>
  <c r="Z11" i="8"/>
  <c r="Z12" i="8"/>
  <c r="B13" i="8"/>
  <c r="B7" i="9"/>
  <c r="B9" i="9" s="1"/>
  <c r="B11" i="9" s="1"/>
  <c r="B13" i="9" s="1"/>
  <c r="B15" i="9" s="1"/>
  <c r="B17" i="9" s="1"/>
  <c r="B19" i="9" s="1"/>
  <c r="B21" i="9" s="1"/>
  <c r="B23" i="9" s="1"/>
  <c r="B25" i="9" s="1"/>
  <c r="B27" i="9" s="1"/>
  <c r="B29" i="9" s="1"/>
  <c r="B31" i="9" s="1"/>
  <c r="B33" i="9" s="1"/>
  <c r="B35" i="9" s="1"/>
  <c r="B37" i="9" s="1"/>
  <c r="B6" i="9"/>
  <c r="B8" i="9" s="1"/>
  <c r="B10" i="9" s="1"/>
  <c r="B12" i="9" s="1"/>
  <c r="B14" i="9" s="1"/>
  <c r="B16" i="9" s="1"/>
  <c r="B18" i="9" s="1"/>
  <c r="B20" i="9" s="1"/>
  <c r="B22" i="9" s="1"/>
  <c r="B24" i="9" s="1"/>
  <c r="B26" i="9" s="1"/>
  <c r="B28" i="9" s="1"/>
  <c r="B30" i="9" s="1"/>
  <c r="B32" i="9" s="1"/>
  <c r="B34" i="9" s="1"/>
  <c r="B36" i="9" s="1"/>
  <c r="C7" i="9"/>
  <c r="C6" i="9"/>
  <c r="B21" i="8"/>
  <c r="B20" i="8"/>
  <c r="G22" i="41" l="1" a="1"/>
  <c r="G22" i="41" s="1"/>
  <c r="L22" i="41" s="1"/>
  <c r="G21" i="41" a="1"/>
  <c r="G21" i="41" s="1"/>
  <c r="L21" i="41" s="1"/>
  <c r="G20" i="41" a="1"/>
  <c r="G20" i="41" s="1"/>
  <c r="L20" i="41" s="1"/>
  <c r="G19" i="41" a="1"/>
  <c r="G19" i="41" s="1"/>
  <c r="L19" i="41" s="1"/>
  <c r="G18" i="41" a="1"/>
  <c r="G18" i="41" s="1"/>
  <c r="L18" i="41" s="1"/>
  <c r="G17" i="41" a="1"/>
  <c r="G17" i="41" s="1"/>
  <c r="L17" i="41" s="1"/>
  <c r="G16" i="41" a="1"/>
  <c r="G16" i="41" s="1"/>
  <c r="L16" i="41" s="1"/>
  <c r="G15" i="41" a="1"/>
  <c r="G15" i="41" s="1"/>
  <c r="L15" i="41" s="1"/>
  <c r="G14" i="41" a="1"/>
  <c r="G14" i="41" s="1"/>
  <c r="L14" i="41" s="1"/>
  <c r="G13" i="41" a="1"/>
  <c r="G13" i="41" s="1"/>
  <c r="L13" i="41" s="1"/>
  <c r="G12" i="41" a="1"/>
  <c r="G12" i="41" s="1"/>
  <c r="L12" i="41" s="1"/>
  <c r="G11" i="41" a="1"/>
  <c r="G11" i="41" s="1"/>
  <c r="L11" i="41" s="1"/>
  <c r="G10" i="41" a="1"/>
  <c r="G10" i="41" s="1"/>
  <c r="L10" i="41" s="1"/>
  <c r="G9" i="41" a="1"/>
  <c r="G9" i="41" s="1"/>
  <c r="L9" i="41" s="1"/>
  <c r="G8" i="41" a="1"/>
  <c r="G8" i="41" s="1"/>
  <c r="L8" i="41" s="1"/>
  <c r="G7" i="41" a="1"/>
  <c r="G7" i="41" s="1"/>
  <c r="L7" i="41" s="1"/>
  <c r="G6" i="41" a="1"/>
  <c r="G6" i="41" s="1"/>
  <c r="L6" i="41" s="1"/>
  <c r="L5" i="41"/>
  <c r="B8" i="39"/>
  <c r="P6" i="39"/>
  <c r="B9" i="39"/>
  <c r="P7" i="39"/>
  <c r="B167" i="8"/>
  <c r="Z166" i="8"/>
  <c r="D6" i="33"/>
  <c r="A6" i="34" s="1"/>
  <c r="B8" i="33"/>
  <c r="D7" i="33"/>
  <c r="A7" i="34" s="1"/>
  <c r="B9" i="33"/>
  <c r="B332" i="19"/>
  <c r="H330" i="19"/>
  <c r="A330" i="21" s="1"/>
  <c r="B333" i="19"/>
  <c r="H331" i="19"/>
  <c r="A331" i="21" s="1"/>
  <c r="C8" i="9"/>
  <c r="G6" i="9"/>
  <c r="C9" i="9"/>
  <c r="G7" i="9"/>
  <c r="B16" i="19"/>
  <c r="H14" i="19"/>
  <c r="A14" i="21" s="1"/>
  <c r="B17" i="19"/>
  <c r="H15" i="19"/>
  <c r="A15" i="21" s="1"/>
  <c r="B8" i="27"/>
  <c r="H7" i="27"/>
  <c r="B141" i="8"/>
  <c r="Z130" i="8"/>
  <c r="B131" i="8"/>
  <c r="B146" i="38"/>
  <c r="Z145" i="38"/>
  <c r="B141" i="38"/>
  <c r="B130" i="38"/>
  <c r="Z129" i="38"/>
  <c r="B22" i="38"/>
  <c r="Z20" i="38"/>
  <c r="B23" i="38"/>
  <c r="Z21" i="38"/>
  <c r="B14" i="38"/>
  <c r="Z13" i="38"/>
  <c r="B8" i="31"/>
  <c r="D6" i="31"/>
  <c r="A6" i="32" s="1"/>
  <c r="B9" i="31"/>
  <c r="D7" i="31"/>
  <c r="A7" i="32" s="1"/>
  <c r="A5" i="26" a="1"/>
  <c r="A5" i="26" s="1"/>
  <c r="G6" i="22"/>
  <c r="A6" i="23" s="1"/>
  <c r="B8" i="22"/>
  <c r="G7" i="22"/>
  <c r="A7" i="23" s="1"/>
  <c r="B9" i="22"/>
  <c r="B8" i="17"/>
  <c r="P6" i="17"/>
  <c r="A6" i="20" s="1"/>
  <c r="B9" i="17"/>
  <c r="P7" i="17"/>
  <c r="A7" i="20" s="1"/>
  <c r="D7" i="10"/>
  <c r="B6" i="12"/>
  <c r="A6" i="12"/>
  <c r="B7" i="11"/>
  <c r="E7" i="10" s="1"/>
  <c r="F64" i="11"/>
  <c r="G68" i="10"/>
  <c r="F58" i="11"/>
  <c r="G62" i="10"/>
  <c r="F51" i="11"/>
  <c r="G55" i="10"/>
  <c r="F41" i="11"/>
  <c r="G45" i="10"/>
  <c r="G28" i="10"/>
  <c r="F24" i="11"/>
  <c r="G25" i="10"/>
  <c r="F22" i="11" s="1"/>
  <c r="F21" i="11"/>
  <c r="G16" i="10"/>
  <c r="F12" i="11"/>
  <c r="B22" i="8"/>
  <c r="Z20" i="8"/>
  <c r="B23" i="8"/>
  <c r="Z21" i="8"/>
  <c r="Z13" i="8"/>
  <c r="B14" i="8"/>
  <c r="B11" i="39" l="1"/>
  <c r="P9" i="39"/>
  <c r="B10" i="39"/>
  <c r="P8" i="39"/>
  <c r="B168" i="8"/>
  <c r="Z167" i="8"/>
  <c r="D9" i="33"/>
  <c r="A9" i="34" s="1"/>
  <c r="B11" i="33"/>
  <c r="D8" i="33"/>
  <c r="A8" i="34" s="1"/>
  <c r="B10" i="33"/>
  <c r="B335" i="19"/>
  <c r="H333" i="19"/>
  <c r="A333" i="21" s="1"/>
  <c r="B334" i="19"/>
  <c r="H332" i="19"/>
  <c r="A332" i="21" s="1"/>
  <c r="B19" i="19"/>
  <c r="H17" i="19"/>
  <c r="A17" i="21" s="1"/>
  <c r="B18" i="19"/>
  <c r="H16" i="19"/>
  <c r="A16" i="21" s="1"/>
  <c r="C11" i="9"/>
  <c r="G9" i="9"/>
  <c r="C10" i="9"/>
  <c r="G8" i="9"/>
  <c r="B25" i="8"/>
  <c r="Z23" i="8"/>
  <c r="B24" i="8"/>
  <c r="Z22" i="8"/>
  <c r="Z131" i="8"/>
  <c r="B132" i="8"/>
  <c r="B142" i="8"/>
  <c r="B9" i="27"/>
  <c r="H8" i="27"/>
  <c r="B15" i="38"/>
  <c r="Z14" i="38"/>
  <c r="B25" i="38"/>
  <c r="Z23" i="38"/>
  <c r="B24" i="38"/>
  <c r="Z22" i="38"/>
  <c r="B131" i="38"/>
  <c r="Z130" i="38"/>
  <c r="B142" i="38"/>
  <c r="B147" i="38"/>
  <c r="Z146" i="38"/>
  <c r="B11" i="31"/>
  <c r="D9" i="31"/>
  <c r="A9" i="32" s="1"/>
  <c r="B10" i="31"/>
  <c r="D8" i="31"/>
  <c r="A8" i="32" s="1"/>
  <c r="G9" i="22"/>
  <c r="A9" i="23" s="1"/>
  <c r="B11" i="22"/>
  <c r="G8" i="22"/>
  <c r="A8" i="23" s="1"/>
  <c r="B10" i="22"/>
  <c r="B11" i="17"/>
  <c r="P9" i="17"/>
  <c r="A9" i="20" s="1"/>
  <c r="B10" i="17"/>
  <c r="P8" i="17"/>
  <c r="A8" i="20" s="1"/>
  <c r="C6" i="12"/>
  <c r="D6" i="12" s="1"/>
  <c r="D8" i="10"/>
  <c r="B7" i="12"/>
  <c r="A7" i="12"/>
  <c r="B8" i="11"/>
  <c r="E8" i="10" s="1"/>
  <c r="G17" i="10"/>
  <c r="F13" i="11"/>
  <c r="G29" i="10"/>
  <c r="F25" i="11"/>
  <c r="F42" i="11"/>
  <c r="G46" i="10"/>
  <c r="F52" i="11"/>
  <c r="G56" i="10"/>
  <c r="F53" i="11" s="1"/>
  <c r="F59" i="11"/>
  <c r="G63" i="10"/>
  <c r="F65" i="11"/>
  <c r="G69" i="10"/>
  <c r="F66" i="11" s="1"/>
  <c r="Z14" i="8"/>
  <c r="B15" i="8"/>
  <c r="B12" i="39" l="1"/>
  <c r="P10" i="39"/>
  <c r="B13" i="39"/>
  <c r="P11" i="39"/>
  <c r="B169" i="8"/>
  <c r="Z168" i="8"/>
  <c r="D10" i="33"/>
  <c r="A10" i="34" s="1"/>
  <c r="B12" i="33"/>
  <c r="D11" i="33"/>
  <c r="A11" i="34" s="1"/>
  <c r="B13" i="33"/>
  <c r="B336" i="19"/>
  <c r="H334" i="19"/>
  <c r="A334" i="21" s="1"/>
  <c r="B337" i="19"/>
  <c r="H335" i="19"/>
  <c r="A335" i="21" s="1"/>
  <c r="C12" i="9"/>
  <c r="G10" i="9"/>
  <c r="C13" i="9"/>
  <c r="G11" i="9"/>
  <c r="B20" i="19"/>
  <c r="H18" i="19"/>
  <c r="A18" i="21" s="1"/>
  <c r="B21" i="19"/>
  <c r="H19" i="19"/>
  <c r="A19" i="21" s="1"/>
  <c r="B10" i="27"/>
  <c r="H9" i="27"/>
  <c r="B143" i="8"/>
  <c r="Z132" i="8"/>
  <c r="B133" i="8"/>
  <c r="B26" i="8"/>
  <c r="Z24" i="8"/>
  <c r="B27" i="8"/>
  <c r="Z25" i="8"/>
  <c r="B148" i="38"/>
  <c r="Z147" i="38"/>
  <c r="B143" i="38"/>
  <c r="B132" i="38"/>
  <c r="Z131" i="38"/>
  <c r="B26" i="38"/>
  <c r="Z24" i="38"/>
  <c r="B27" i="38"/>
  <c r="Z25" i="38"/>
  <c r="B16" i="38"/>
  <c r="Z16" i="38" s="1"/>
  <c r="Z15" i="38"/>
  <c r="B12" i="31"/>
  <c r="D10" i="31"/>
  <c r="A10" i="32" s="1"/>
  <c r="B13" i="31"/>
  <c r="D11" i="31"/>
  <c r="A11" i="32" s="1"/>
  <c r="G10" i="22"/>
  <c r="A10" i="23" s="1"/>
  <c r="B12" i="22"/>
  <c r="G11" i="22"/>
  <c r="A11" i="23" s="1"/>
  <c r="B13" i="22"/>
  <c r="B12" i="17"/>
  <c r="P10" i="17"/>
  <c r="A10" i="20" s="1"/>
  <c r="B13" i="17"/>
  <c r="P11" i="17"/>
  <c r="A11" i="20" s="1"/>
  <c r="C7" i="12"/>
  <c r="D7" i="12" s="1"/>
  <c r="D9" i="10"/>
  <c r="B8" i="12"/>
  <c r="A8" i="12"/>
  <c r="B9" i="11"/>
  <c r="E9" i="10" s="1"/>
  <c r="F60" i="11"/>
  <c r="G64" i="10"/>
  <c r="F43" i="11"/>
  <c r="G47" i="10"/>
  <c r="G30" i="10"/>
  <c r="F26" i="11"/>
  <c r="G18" i="10"/>
  <c r="F14" i="11"/>
  <c r="B16" i="8"/>
  <c r="Z16" i="8" s="1"/>
  <c r="Z15" i="8"/>
  <c r="B15" i="39" l="1"/>
  <c r="P13" i="39"/>
  <c r="B14" i="39"/>
  <c r="P12" i="39"/>
  <c r="B170" i="8"/>
  <c r="Z169" i="8"/>
  <c r="D13" i="33"/>
  <c r="A13" i="34" s="1"/>
  <c r="B15" i="33"/>
  <c r="D12" i="33"/>
  <c r="A12" i="34" s="1"/>
  <c r="B14" i="33"/>
  <c r="B339" i="19"/>
  <c r="H337" i="19"/>
  <c r="A337" i="21" s="1"/>
  <c r="B338" i="19"/>
  <c r="H336" i="19"/>
  <c r="A336" i="21" s="1"/>
  <c r="B23" i="19"/>
  <c r="H21" i="19"/>
  <c r="A21" i="21" s="1"/>
  <c r="B22" i="19"/>
  <c r="H20" i="19"/>
  <c r="A20" i="21" s="1"/>
  <c r="C15" i="9"/>
  <c r="G13" i="9"/>
  <c r="C14" i="9"/>
  <c r="G12" i="9"/>
  <c r="B29" i="8"/>
  <c r="Z27" i="8"/>
  <c r="B28" i="8"/>
  <c r="Z26" i="8"/>
  <c r="Z133" i="8"/>
  <c r="B134" i="8"/>
  <c r="B11" i="27"/>
  <c r="H10" i="27"/>
  <c r="B29" i="38"/>
  <c r="Z27" i="38"/>
  <c r="B28" i="38"/>
  <c r="Z26" i="38"/>
  <c r="B133" i="38"/>
  <c r="Z132" i="38"/>
  <c r="B149" i="38"/>
  <c r="Z148" i="38"/>
  <c r="B15" i="31"/>
  <c r="D13" i="31"/>
  <c r="A13" i="32" s="1"/>
  <c r="B14" i="31"/>
  <c r="D12" i="31"/>
  <c r="A12" i="32" s="1"/>
  <c r="G13" i="22"/>
  <c r="A13" i="23" s="1"/>
  <c r="B15" i="22"/>
  <c r="G12" i="22"/>
  <c r="A12" i="23" s="1"/>
  <c r="B14" i="22"/>
  <c r="B15" i="17"/>
  <c r="P13" i="17"/>
  <c r="A13" i="20" s="1"/>
  <c r="B14" i="17"/>
  <c r="P12" i="17"/>
  <c r="A12" i="20" s="1"/>
  <c r="C8" i="12"/>
  <c r="D8" i="12" s="1"/>
  <c r="B9" i="12"/>
  <c r="A9" i="12"/>
  <c r="B10" i="11"/>
  <c r="E10" i="10" s="1"/>
  <c r="G19" i="10"/>
  <c r="F15" i="11"/>
  <c r="G31" i="10"/>
  <c r="F27" i="11"/>
  <c r="F44" i="11"/>
  <c r="G48" i="10"/>
  <c r="F61" i="11"/>
  <c r="G65" i="10"/>
  <c r="F62" i="11" s="1"/>
  <c r="B16" i="39" l="1"/>
  <c r="P14" i="39"/>
  <c r="B17" i="39"/>
  <c r="P15" i="39"/>
  <c r="B171" i="8"/>
  <c r="Z170" i="8"/>
  <c r="D14" i="33"/>
  <c r="A14" i="34" s="1"/>
  <c r="B16" i="33"/>
  <c r="D15" i="33"/>
  <c r="A15" i="34" s="1"/>
  <c r="B17" i="33"/>
  <c r="B340" i="19"/>
  <c r="H338" i="19"/>
  <c r="A338" i="21" s="1"/>
  <c r="B341" i="19"/>
  <c r="H339" i="19"/>
  <c r="A339" i="21" s="1"/>
  <c r="C16" i="9"/>
  <c r="G14" i="9"/>
  <c r="C17" i="9"/>
  <c r="G15" i="9"/>
  <c r="B24" i="19"/>
  <c r="H22" i="19"/>
  <c r="A22" i="21" s="1"/>
  <c r="B25" i="19"/>
  <c r="H23" i="19"/>
  <c r="A23" i="21" s="1"/>
  <c r="B12" i="27"/>
  <c r="H11" i="27"/>
  <c r="Z134" i="8"/>
  <c r="B135" i="8"/>
  <c r="B30" i="8"/>
  <c r="Z28" i="8"/>
  <c r="B31" i="8"/>
  <c r="Z29" i="8"/>
  <c r="B150" i="38"/>
  <c r="Z149" i="38"/>
  <c r="B134" i="38"/>
  <c r="Z133" i="38"/>
  <c r="B30" i="38"/>
  <c r="Z28" i="38"/>
  <c r="B31" i="38"/>
  <c r="Z29" i="38"/>
  <c r="B16" i="31"/>
  <c r="D14" i="31"/>
  <c r="A14" i="32" s="1"/>
  <c r="B17" i="31"/>
  <c r="D15" i="31"/>
  <c r="A15" i="32" s="1"/>
  <c r="G14" i="22"/>
  <c r="A14" i="23" s="1"/>
  <c r="B16" i="22"/>
  <c r="G15" i="22"/>
  <c r="A15" i="23" s="1"/>
  <c r="B17" i="22"/>
  <c r="B16" i="17"/>
  <c r="P14" i="17"/>
  <c r="A14" i="20" s="1"/>
  <c r="P15" i="17"/>
  <c r="A15" i="20" s="1"/>
  <c r="B17" i="17"/>
  <c r="C9" i="12"/>
  <c r="D9" i="12" s="1"/>
  <c r="B10" i="12"/>
  <c r="B11" i="11"/>
  <c r="F45" i="11"/>
  <c r="G49" i="10"/>
  <c r="G32" i="10"/>
  <c r="F28" i="11"/>
  <c r="G20" i="10"/>
  <c r="F17" i="11" s="1"/>
  <c r="F16" i="11"/>
  <c r="B19" i="39" l="1"/>
  <c r="P17" i="39"/>
  <c r="B18" i="39"/>
  <c r="P16" i="39"/>
  <c r="B172" i="8"/>
  <c r="Z171" i="8"/>
  <c r="D17" i="33"/>
  <c r="A17" i="34" s="1"/>
  <c r="B19" i="33"/>
  <c r="D16" i="33"/>
  <c r="A16" i="34" s="1"/>
  <c r="B18" i="33"/>
  <c r="B343" i="19"/>
  <c r="H341" i="19"/>
  <c r="A341" i="21" s="1"/>
  <c r="B342" i="19"/>
  <c r="H340" i="19"/>
  <c r="A340" i="21" s="1"/>
  <c r="B27" i="19"/>
  <c r="H25" i="19"/>
  <c r="A25" i="21" s="1"/>
  <c r="B26" i="19"/>
  <c r="H24" i="19"/>
  <c r="A24" i="21" s="1"/>
  <c r="C19" i="9"/>
  <c r="G17" i="9"/>
  <c r="C18" i="9"/>
  <c r="G16" i="9"/>
  <c r="B33" i="8"/>
  <c r="Z31" i="8"/>
  <c r="B32" i="8"/>
  <c r="Z30" i="8"/>
  <c r="Z135" i="8"/>
  <c r="B136" i="8"/>
  <c r="B13" i="27"/>
  <c r="H12" i="27"/>
  <c r="B33" i="38"/>
  <c r="Z31" i="38"/>
  <c r="B32" i="38"/>
  <c r="Z30" i="38"/>
  <c r="B135" i="38"/>
  <c r="Z134" i="38"/>
  <c r="B151" i="38"/>
  <c r="Z150" i="38"/>
  <c r="E11" i="10"/>
  <c r="B19" i="31"/>
  <c r="D17" i="31"/>
  <c r="A17" i="32" s="1"/>
  <c r="B18" i="31"/>
  <c r="D16" i="31"/>
  <c r="A16" i="32" s="1"/>
  <c r="G17" i="22"/>
  <c r="A17" i="23" s="1"/>
  <c r="B19" i="22"/>
  <c r="G16" i="22"/>
  <c r="A16" i="23" s="1"/>
  <c r="B18" i="22"/>
  <c r="P17" i="17"/>
  <c r="A17" i="20" s="1"/>
  <c r="B19" i="17"/>
  <c r="P16" i="17"/>
  <c r="A16" i="20" s="1"/>
  <c r="B18" i="17"/>
  <c r="C10" i="12"/>
  <c r="D10" i="12" s="1"/>
  <c r="C34" i="12"/>
  <c r="D34" i="12" s="1"/>
  <c r="D35" i="12" s="1"/>
  <c r="C36" i="12"/>
  <c r="D36" i="12" s="1"/>
  <c r="D37" i="12" s="1"/>
  <c r="D38" i="12" s="1"/>
  <c r="C39" i="12"/>
  <c r="D39" i="12" s="1"/>
  <c r="C40" i="12"/>
  <c r="D40" i="12" s="1"/>
  <c r="D41" i="12" s="1"/>
  <c r="D42" i="12" s="1"/>
  <c r="D43" i="12" s="1"/>
  <c r="D44" i="12" s="1"/>
  <c r="D45" i="12" s="1"/>
  <c r="D46" i="12" s="1"/>
  <c r="D47" i="12" s="1"/>
  <c r="D48" i="12" s="1"/>
  <c r="D49" i="12" s="1"/>
  <c r="C50" i="12"/>
  <c r="D50" i="12" s="1"/>
  <c r="D51" i="12" s="1"/>
  <c r="D52" i="12" s="1"/>
  <c r="D53" i="12" s="1"/>
  <c r="C54" i="12"/>
  <c r="D54" i="12" s="1"/>
  <c r="C55" i="12"/>
  <c r="D55" i="12" s="1"/>
  <c r="D56" i="12" s="1"/>
  <c r="C57" i="12"/>
  <c r="D57" i="12" s="1"/>
  <c r="D58" i="12" s="1"/>
  <c r="D59" i="12" s="1"/>
  <c r="D60" i="12" s="1"/>
  <c r="D61" i="12" s="1"/>
  <c r="D62" i="12" s="1"/>
  <c r="C63" i="12"/>
  <c r="D63" i="12" s="1"/>
  <c r="D64" i="12" s="1"/>
  <c r="D65" i="12" s="1"/>
  <c r="D66" i="12" s="1"/>
  <c r="C67" i="12"/>
  <c r="D67" i="12" s="1"/>
  <c r="C68" i="12"/>
  <c r="D68" i="12" s="1"/>
  <c r="D69" i="12" s="1"/>
  <c r="D70" i="12" s="1"/>
  <c r="D71" i="12" s="1"/>
  <c r="D72" i="12" s="1"/>
  <c r="D73" i="12" s="1"/>
  <c r="D74" i="12" s="1"/>
  <c r="D75" i="12" s="1"/>
  <c r="D76" i="12" s="1"/>
  <c r="D77" i="12" s="1"/>
  <c r="D78" i="12" s="1"/>
  <c r="D79" i="12" s="1"/>
  <c r="D80" i="12" s="1"/>
  <c r="D81" i="12" s="1"/>
  <c r="D82" i="12" s="1"/>
  <c r="D83" i="12" s="1"/>
  <c r="D84" i="12" s="1"/>
  <c r="D85" i="12" s="1"/>
  <c r="D86" i="12" s="1"/>
  <c r="D87" i="12" s="1"/>
  <c r="D88" i="12" s="1"/>
  <c r="D89" i="12" s="1"/>
  <c r="D90" i="12" s="1"/>
  <c r="D91" i="12" s="1"/>
  <c r="D92" i="12" s="1"/>
  <c r="D93" i="12" s="1"/>
  <c r="D94" i="12" s="1"/>
  <c r="D95" i="12" s="1"/>
  <c r="D96" i="12" s="1"/>
  <c r="D97" i="12" s="1"/>
  <c r="D98" i="12" s="1"/>
  <c r="D99" i="12" s="1"/>
  <c r="D100" i="12" s="1"/>
  <c r="D101" i="12" s="1"/>
  <c r="D102" i="12" s="1"/>
  <c r="D103" i="12" s="1"/>
  <c r="D104" i="12" s="1"/>
  <c r="D105" i="12" s="1"/>
  <c r="D106" i="12" s="1"/>
  <c r="C33" i="12"/>
  <c r="D33" i="12" s="1"/>
  <c r="C31" i="12"/>
  <c r="D31" i="12" s="1"/>
  <c r="D32" i="12" s="1"/>
  <c r="C23" i="12"/>
  <c r="D23" i="12" s="1"/>
  <c r="D24" i="12" s="1"/>
  <c r="D25" i="12" s="1"/>
  <c r="D26" i="12" s="1"/>
  <c r="D27" i="12" s="1"/>
  <c r="D28" i="12" s="1"/>
  <c r="D29" i="12" s="1"/>
  <c r="D30" i="12" s="1"/>
  <c r="C20" i="12"/>
  <c r="D20" i="12" s="1"/>
  <c r="D21" i="12" s="1"/>
  <c r="D22" i="12" s="1"/>
  <c r="C18" i="12"/>
  <c r="D18" i="12" s="1"/>
  <c r="D19" i="12" s="1"/>
  <c r="C11" i="12"/>
  <c r="B12" i="11"/>
  <c r="J11" i="11"/>
  <c r="G33" i="10"/>
  <c r="F30" i="11" s="1"/>
  <c r="F29" i="11"/>
  <c r="F46" i="11"/>
  <c r="G50" i="10"/>
  <c r="B20" i="39" l="1"/>
  <c r="P18" i="39"/>
  <c r="B21" i="39"/>
  <c r="P19" i="39"/>
  <c r="B173" i="8"/>
  <c r="Z172" i="8"/>
  <c r="D18" i="33"/>
  <c r="A18" i="34" s="1"/>
  <c r="B20" i="33"/>
  <c r="D19" i="33"/>
  <c r="A19" i="34" s="1"/>
  <c r="B21" i="33"/>
  <c r="B344" i="19"/>
  <c r="H342" i="19"/>
  <c r="A342" i="21" s="1"/>
  <c r="B345" i="19"/>
  <c r="H343" i="19"/>
  <c r="A343" i="21" s="1"/>
  <c r="C20" i="9"/>
  <c r="G18" i="9"/>
  <c r="C21" i="9"/>
  <c r="G19" i="9"/>
  <c r="B28" i="19"/>
  <c r="H26" i="19"/>
  <c r="A26" i="21" s="1"/>
  <c r="B29" i="19"/>
  <c r="H27" i="19"/>
  <c r="A27" i="21" s="1"/>
  <c r="B14" i="27"/>
  <c r="H13" i="27"/>
  <c r="Z136" i="8"/>
  <c r="B137" i="8"/>
  <c r="Z137" i="8" s="1"/>
  <c r="B34" i="8"/>
  <c r="Z32" i="8"/>
  <c r="B35" i="8"/>
  <c r="Z33" i="8"/>
  <c r="B152" i="38"/>
  <c r="Z151" i="38"/>
  <c r="B136" i="38"/>
  <c r="Z135" i="38"/>
  <c r="B34" i="38"/>
  <c r="Z32" i="38"/>
  <c r="B35" i="38"/>
  <c r="Z33" i="38"/>
  <c r="E12" i="10"/>
  <c r="D11" i="12"/>
  <c r="D12" i="12" s="1"/>
  <c r="D13" i="12" s="1"/>
  <c r="D14" i="12" s="1"/>
  <c r="D15" i="12" s="1"/>
  <c r="D16" i="12" s="1"/>
  <c r="D17" i="12" s="1"/>
  <c r="B20" i="31"/>
  <c r="D18" i="31"/>
  <c r="A18" i="32" s="1"/>
  <c r="B21" i="31"/>
  <c r="D19" i="31"/>
  <c r="A19" i="32" s="1"/>
  <c r="G18" i="22"/>
  <c r="A18" i="23" s="1"/>
  <c r="B20" i="22"/>
  <c r="G19" i="22"/>
  <c r="A19" i="23" s="1"/>
  <c r="B21" i="22"/>
  <c r="P18" i="17"/>
  <c r="A18" i="20" s="1"/>
  <c r="B20" i="17"/>
  <c r="P19" i="17"/>
  <c r="A19" i="20" s="1"/>
  <c r="B21" i="17"/>
  <c r="B13" i="11"/>
  <c r="E13" i="10" s="1"/>
  <c r="A10" i="12" s="1"/>
  <c r="J12" i="11"/>
  <c r="F47" i="11"/>
  <c r="G51" i="10"/>
  <c r="B23" i="39" l="1"/>
  <c r="P21" i="39"/>
  <c r="B22" i="39"/>
  <c r="P20" i="39"/>
  <c r="B174" i="8"/>
  <c r="Z173" i="8"/>
  <c r="D21" i="33"/>
  <c r="A21" i="34" s="1"/>
  <c r="B23" i="33"/>
  <c r="D20" i="33"/>
  <c r="A20" i="34" s="1"/>
  <c r="B22" i="33"/>
  <c r="B347" i="19"/>
  <c r="H345" i="19"/>
  <c r="A345" i="21" s="1"/>
  <c r="B346" i="19"/>
  <c r="H344" i="19"/>
  <c r="A344" i="21" s="1"/>
  <c r="B31" i="19"/>
  <c r="H29" i="19"/>
  <c r="A29" i="21" s="1"/>
  <c r="B30" i="19"/>
  <c r="H28" i="19"/>
  <c r="A28" i="21" s="1"/>
  <c r="C23" i="9"/>
  <c r="G21" i="9"/>
  <c r="C22" i="9"/>
  <c r="G20" i="9"/>
  <c r="B37" i="8"/>
  <c r="Z35" i="8"/>
  <c r="B36" i="8"/>
  <c r="Z34" i="8"/>
  <c r="B15" i="27"/>
  <c r="H14" i="27"/>
  <c r="B37" i="38"/>
  <c r="Z35" i="38"/>
  <c r="B36" i="38"/>
  <c r="Z34" i="38"/>
  <c r="B137" i="38"/>
  <c r="Z137" i="38" s="1"/>
  <c r="Z136" i="38"/>
  <c r="B153" i="38"/>
  <c r="Z152" i="38"/>
  <c r="B23" i="31"/>
  <c r="D21" i="31"/>
  <c r="A21" i="32" s="1"/>
  <c r="B22" i="31"/>
  <c r="D20" i="31"/>
  <c r="A20" i="32" s="1"/>
  <c r="G21" i="22"/>
  <c r="A21" i="23" s="1"/>
  <c r="B23" i="22"/>
  <c r="G20" i="22"/>
  <c r="A20" i="23" s="1"/>
  <c r="B22" i="22"/>
  <c r="P21" i="17"/>
  <c r="A21" i="20" s="1"/>
  <c r="B23" i="17"/>
  <c r="P20" i="17"/>
  <c r="A20" i="20" s="1"/>
  <c r="B22" i="17"/>
  <c r="B14" i="11"/>
  <c r="E14" i="10" s="1"/>
  <c r="A11" i="12" s="1"/>
  <c r="J13" i="11"/>
  <c r="F48" i="11"/>
  <c r="G52" i="10"/>
  <c r="F49" i="11" s="1"/>
  <c r="B24" i="39" l="1"/>
  <c r="P22" i="39"/>
  <c r="B25" i="39"/>
  <c r="P23" i="39"/>
  <c r="B175" i="8"/>
  <c r="Z174" i="8"/>
  <c r="D22" i="33"/>
  <c r="A22" i="34" s="1"/>
  <c r="B24" i="33"/>
  <c r="D23" i="33"/>
  <c r="A23" i="34" s="1"/>
  <c r="B25" i="33"/>
  <c r="B348" i="19"/>
  <c r="H346" i="19"/>
  <c r="A346" i="21" s="1"/>
  <c r="B349" i="19"/>
  <c r="H347" i="19"/>
  <c r="A347" i="21" s="1"/>
  <c r="C24" i="9"/>
  <c r="G22" i="9"/>
  <c r="C25" i="9"/>
  <c r="G23" i="9"/>
  <c r="B32" i="19"/>
  <c r="H30" i="19"/>
  <c r="A30" i="21" s="1"/>
  <c r="B33" i="19"/>
  <c r="H31" i="19"/>
  <c r="A31" i="21" s="1"/>
  <c r="B16" i="27"/>
  <c r="H15" i="27"/>
  <c r="B38" i="8"/>
  <c r="Z38" i="8" s="1"/>
  <c r="Z36" i="8"/>
  <c r="B39" i="8"/>
  <c r="Z37" i="8"/>
  <c r="B154" i="38"/>
  <c r="Z153" i="38"/>
  <c r="B38" i="38"/>
  <c r="Z38" i="38" s="1"/>
  <c r="Z36" i="38"/>
  <c r="B39" i="38"/>
  <c r="Z37" i="38"/>
  <c r="B24" i="31"/>
  <c r="D22" i="31"/>
  <c r="A22" i="32" s="1"/>
  <c r="B25" i="31"/>
  <c r="D23" i="31"/>
  <c r="A23" i="32" s="1"/>
  <c r="G22" i="22"/>
  <c r="A22" i="23" s="1"/>
  <c r="B24" i="22"/>
  <c r="G23" i="22"/>
  <c r="A23" i="23" s="1"/>
  <c r="B25" i="22"/>
  <c r="P22" i="17"/>
  <c r="A22" i="20" s="1"/>
  <c r="B24" i="17"/>
  <c r="P23" i="17"/>
  <c r="A23" i="20" s="1"/>
  <c r="B25" i="17"/>
  <c r="B15" i="11"/>
  <c r="E15" i="10" s="1"/>
  <c r="A12" i="12" s="1"/>
  <c r="J14" i="11"/>
  <c r="B27" i="39" l="1"/>
  <c r="P25" i="39"/>
  <c r="B26" i="39"/>
  <c r="P24" i="39"/>
  <c r="B176" i="8"/>
  <c r="Z175" i="8"/>
  <c r="D25" i="33"/>
  <c r="A25" i="34" s="1"/>
  <c r="B27" i="33"/>
  <c r="D24" i="33"/>
  <c r="A24" i="34" s="1"/>
  <c r="B26" i="33"/>
  <c r="B351" i="19"/>
  <c r="H349" i="19"/>
  <c r="A349" i="21" s="1"/>
  <c r="B350" i="19"/>
  <c r="H348" i="19"/>
  <c r="A348" i="21" s="1"/>
  <c r="B35" i="19"/>
  <c r="H33" i="19"/>
  <c r="A33" i="21" s="1"/>
  <c r="B34" i="19"/>
  <c r="H32" i="19"/>
  <c r="A32" i="21" s="1"/>
  <c r="C27" i="9"/>
  <c r="G25" i="9"/>
  <c r="C26" i="9"/>
  <c r="G24" i="9"/>
  <c r="B40" i="8"/>
  <c r="Z39" i="8"/>
  <c r="B17" i="27"/>
  <c r="H16" i="27"/>
  <c r="B40" i="38"/>
  <c r="Z39" i="38"/>
  <c r="B155" i="38"/>
  <c r="Z154" i="38"/>
  <c r="B27" i="31"/>
  <c r="D25" i="31"/>
  <c r="A25" i="32" s="1"/>
  <c r="B26" i="31"/>
  <c r="D24" i="31"/>
  <c r="A24" i="32" s="1"/>
  <c r="G25" i="22"/>
  <c r="A25" i="23" s="1"/>
  <c r="B27" i="22"/>
  <c r="G24" i="22"/>
  <c r="A24" i="23" s="1"/>
  <c r="B26" i="22"/>
  <c r="P25" i="17"/>
  <c r="A25" i="20" s="1"/>
  <c r="B27" i="17"/>
  <c r="P24" i="17"/>
  <c r="A24" i="20" s="1"/>
  <c r="B26" i="17"/>
  <c r="B16" i="11"/>
  <c r="E16" i="10" s="1"/>
  <c r="A13" i="12" s="1"/>
  <c r="J15" i="11"/>
  <c r="B28" i="39" l="1"/>
  <c r="P26" i="39"/>
  <c r="B29" i="39"/>
  <c r="P27" i="39"/>
  <c r="B177" i="8"/>
  <c r="Z176" i="8"/>
  <c r="D26" i="33"/>
  <c r="A26" i="34" s="1"/>
  <c r="B28" i="33"/>
  <c r="D27" i="33"/>
  <c r="A27" i="34" s="1"/>
  <c r="B29" i="33"/>
  <c r="B352" i="19"/>
  <c r="H350" i="19"/>
  <c r="A350" i="21" s="1"/>
  <c r="B353" i="19"/>
  <c r="H351" i="19"/>
  <c r="A351" i="21" s="1"/>
  <c r="C28" i="9"/>
  <c r="G26" i="9"/>
  <c r="C29" i="9"/>
  <c r="G27" i="9"/>
  <c r="B36" i="19"/>
  <c r="H34" i="19"/>
  <c r="A34" i="21" s="1"/>
  <c r="B37" i="19"/>
  <c r="H35" i="19"/>
  <c r="A35" i="21" s="1"/>
  <c r="B18" i="27"/>
  <c r="H17" i="27"/>
  <c r="B41" i="8"/>
  <c r="Z40" i="8"/>
  <c r="B156" i="38"/>
  <c r="Z155" i="38"/>
  <c r="B41" i="38"/>
  <c r="Z40" i="38"/>
  <c r="B28" i="31"/>
  <c r="D26" i="31"/>
  <c r="A26" i="32" s="1"/>
  <c r="B29" i="31"/>
  <c r="D27" i="31"/>
  <c r="A27" i="32" s="1"/>
  <c r="G26" i="22"/>
  <c r="A26" i="23" s="1"/>
  <c r="B28" i="22"/>
  <c r="G27" i="22"/>
  <c r="A27" i="23" s="1"/>
  <c r="B29" i="22"/>
  <c r="P26" i="17"/>
  <c r="A26" i="20" s="1"/>
  <c r="B28" i="17"/>
  <c r="P27" i="17"/>
  <c r="A27" i="20" s="1"/>
  <c r="B29" i="17"/>
  <c r="B17" i="11"/>
  <c r="E17" i="10" s="1"/>
  <c r="A14" i="12" s="1"/>
  <c r="J16" i="11"/>
  <c r="B31" i="39" l="1"/>
  <c r="P29" i="39"/>
  <c r="B30" i="39"/>
  <c r="P28" i="39"/>
  <c r="B178" i="8"/>
  <c r="Z177" i="8"/>
  <c r="D29" i="33"/>
  <c r="A29" i="34" s="1"/>
  <c r="B31" i="33"/>
  <c r="D28" i="33"/>
  <c r="A28" i="34" s="1"/>
  <c r="B30" i="33"/>
  <c r="B355" i="19"/>
  <c r="H353" i="19"/>
  <c r="A353" i="21" s="1"/>
  <c r="B354" i="19"/>
  <c r="H352" i="19"/>
  <c r="A352" i="21" s="1"/>
  <c r="B39" i="19"/>
  <c r="H37" i="19"/>
  <c r="A37" i="21" s="1"/>
  <c r="B38" i="19"/>
  <c r="H36" i="19"/>
  <c r="A36" i="21" s="1"/>
  <c r="C31" i="9"/>
  <c r="G29" i="9"/>
  <c r="C30" i="9"/>
  <c r="G28" i="9"/>
  <c r="Z41" i="8"/>
  <c r="B42" i="8"/>
  <c r="B43" i="8"/>
  <c r="B19" i="27"/>
  <c r="H18" i="27"/>
  <c r="B43" i="38"/>
  <c r="B42" i="38"/>
  <c r="Z41" i="38"/>
  <c r="B157" i="38"/>
  <c r="Z156" i="38"/>
  <c r="B31" i="31"/>
  <c r="D29" i="31"/>
  <c r="A29" i="32" s="1"/>
  <c r="B30" i="31"/>
  <c r="D28" i="31"/>
  <c r="A28" i="32" s="1"/>
  <c r="G29" i="22"/>
  <c r="A29" i="23" s="1"/>
  <c r="B31" i="22"/>
  <c r="G28" i="22"/>
  <c r="A28" i="23" s="1"/>
  <c r="B30" i="22"/>
  <c r="P29" i="17"/>
  <c r="A29" i="20" s="1"/>
  <c r="B31" i="17"/>
  <c r="P28" i="17"/>
  <c r="A28" i="20" s="1"/>
  <c r="B30" i="17"/>
  <c r="B18" i="11"/>
  <c r="E18" i="10" s="1"/>
  <c r="A15" i="12" s="1"/>
  <c r="J17" i="11"/>
  <c r="B32" i="39" l="1"/>
  <c r="P30" i="39"/>
  <c r="B33" i="39"/>
  <c r="P31" i="39"/>
  <c r="B179" i="8"/>
  <c r="Z178" i="8"/>
  <c r="D30" i="33"/>
  <c r="A30" i="34" s="1"/>
  <c r="B32" i="33"/>
  <c r="D31" i="33"/>
  <c r="A31" i="34" s="1"/>
  <c r="B33" i="33"/>
  <c r="B356" i="19"/>
  <c r="H354" i="19"/>
  <c r="A354" i="21" s="1"/>
  <c r="B357" i="19"/>
  <c r="H355" i="19"/>
  <c r="A355" i="21" s="1"/>
  <c r="C32" i="9"/>
  <c r="G30" i="9"/>
  <c r="C33" i="9"/>
  <c r="G31" i="9"/>
  <c r="B40" i="19"/>
  <c r="H38" i="19"/>
  <c r="A38" i="21" s="1"/>
  <c r="B41" i="19"/>
  <c r="H39" i="19"/>
  <c r="A39" i="21" s="1"/>
  <c r="B20" i="27"/>
  <c r="H19" i="27"/>
  <c r="B45" i="8"/>
  <c r="Z43" i="8"/>
  <c r="B44" i="8"/>
  <c r="Z42" i="8"/>
  <c r="B158" i="38"/>
  <c r="Z157" i="38"/>
  <c r="B44" i="38"/>
  <c r="Z42" i="38"/>
  <c r="B45" i="38"/>
  <c r="Z43" i="38"/>
  <c r="B32" i="31"/>
  <c r="D30" i="31"/>
  <c r="A30" i="32" s="1"/>
  <c r="B33" i="31"/>
  <c r="D31" i="31"/>
  <c r="A31" i="32" s="1"/>
  <c r="G30" i="22"/>
  <c r="A30" i="23" s="1"/>
  <c r="B32" i="22"/>
  <c r="G31" i="22"/>
  <c r="A31" i="23" s="1"/>
  <c r="B33" i="22"/>
  <c r="P30" i="17"/>
  <c r="A30" i="20" s="1"/>
  <c r="B32" i="17"/>
  <c r="P31" i="17"/>
  <c r="A31" i="20" s="1"/>
  <c r="B33" i="17"/>
  <c r="B19" i="11"/>
  <c r="E19" i="10" s="1"/>
  <c r="A16" i="12" s="1"/>
  <c r="J18" i="11"/>
  <c r="B35" i="39" l="1"/>
  <c r="P33" i="39"/>
  <c r="B34" i="39"/>
  <c r="P32" i="39"/>
  <c r="B180" i="8"/>
  <c r="Z179" i="8"/>
  <c r="D33" i="33"/>
  <c r="A33" i="34" s="1"/>
  <c r="B35" i="33"/>
  <c r="D32" i="33"/>
  <c r="A32" i="34" s="1"/>
  <c r="B34" i="33"/>
  <c r="B359" i="19"/>
  <c r="H357" i="19"/>
  <c r="A357" i="21" s="1"/>
  <c r="B358" i="19"/>
  <c r="H356" i="19"/>
  <c r="A356" i="21" s="1"/>
  <c r="B43" i="19"/>
  <c r="H41" i="19"/>
  <c r="A41" i="21" s="1"/>
  <c r="B42" i="19"/>
  <c r="H40" i="19"/>
  <c r="A40" i="21" s="1"/>
  <c r="C35" i="9"/>
  <c r="G33" i="9"/>
  <c r="C34" i="9"/>
  <c r="G32" i="9"/>
  <c r="B46" i="8"/>
  <c r="Z44" i="8"/>
  <c r="B47" i="8"/>
  <c r="Z45" i="8"/>
  <c r="B21" i="27"/>
  <c r="H20" i="27"/>
  <c r="B47" i="38"/>
  <c r="Z45" i="38"/>
  <c r="B46" i="38"/>
  <c r="Z44" i="38"/>
  <c r="B159" i="38"/>
  <c r="Z158" i="38"/>
  <c r="B35" i="31"/>
  <c r="D33" i="31"/>
  <c r="A33" i="32" s="1"/>
  <c r="B34" i="31"/>
  <c r="D32" i="31"/>
  <c r="A32" i="32" s="1"/>
  <c r="G33" i="22"/>
  <c r="A33" i="23" s="1"/>
  <c r="B35" i="22"/>
  <c r="G32" i="22"/>
  <c r="A32" i="23" s="1"/>
  <c r="B34" i="22"/>
  <c r="P33" i="17"/>
  <c r="A33" i="20" s="1"/>
  <c r="B35" i="17"/>
  <c r="P32" i="17"/>
  <c r="A32" i="20" s="1"/>
  <c r="B34" i="17"/>
  <c r="B20" i="11"/>
  <c r="E20" i="10" s="1"/>
  <c r="A17" i="12" s="1"/>
  <c r="J19" i="11"/>
  <c r="B36" i="39" l="1"/>
  <c r="P34" i="39"/>
  <c r="B37" i="39"/>
  <c r="P35" i="39"/>
  <c r="B181" i="8"/>
  <c r="Z180" i="8"/>
  <c r="D34" i="33"/>
  <c r="A34" i="34" s="1"/>
  <c r="B36" i="33"/>
  <c r="D35" i="33"/>
  <c r="A35" i="34" s="1"/>
  <c r="B37" i="33"/>
  <c r="B360" i="19"/>
  <c r="H358" i="19"/>
  <c r="A358" i="21" s="1"/>
  <c r="B361" i="19"/>
  <c r="H359" i="19"/>
  <c r="A359" i="21" s="1"/>
  <c r="C36" i="9"/>
  <c r="G36" i="9" s="1"/>
  <c r="G34" i="9"/>
  <c r="C37" i="9"/>
  <c r="G37" i="9" s="1"/>
  <c r="G35" i="9"/>
  <c r="B44" i="19"/>
  <c r="H42" i="19"/>
  <c r="A42" i="21" s="1"/>
  <c r="B45" i="19"/>
  <c r="H43" i="19"/>
  <c r="A43" i="21" s="1"/>
  <c r="B22" i="27"/>
  <c r="H21" i="27"/>
  <c r="B49" i="8"/>
  <c r="Z47" i="8"/>
  <c r="B48" i="8"/>
  <c r="Z46" i="8"/>
  <c r="B160" i="38"/>
  <c r="Z159" i="38"/>
  <c r="B48" i="38"/>
  <c r="Z46" i="38"/>
  <c r="B49" i="38"/>
  <c r="Z47" i="38"/>
  <c r="B36" i="31"/>
  <c r="D34" i="31"/>
  <c r="A34" i="32" s="1"/>
  <c r="B37" i="31"/>
  <c r="D35" i="31"/>
  <c r="A35" i="32" s="1"/>
  <c r="G34" i="22"/>
  <c r="A34" i="23" s="1"/>
  <c r="B36" i="22"/>
  <c r="G35" i="22"/>
  <c r="A35" i="23" s="1"/>
  <c r="B37" i="22"/>
  <c r="P34" i="17"/>
  <c r="A34" i="20" s="1"/>
  <c r="B36" i="17"/>
  <c r="P35" i="17"/>
  <c r="A35" i="20" s="1"/>
  <c r="B37" i="17"/>
  <c r="B21" i="11"/>
  <c r="E21" i="10" s="1"/>
  <c r="A18" i="12" s="1"/>
  <c r="J20" i="11"/>
  <c r="B39" i="39" l="1"/>
  <c r="P37" i="39"/>
  <c r="B38" i="39"/>
  <c r="P36" i="39"/>
  <c r="B182" i="8"/>
  <c r="Z181" i="8"/>
  <c r="D37" i="33"/>
  <c r="A37" i="34" s="1"/>
  <c r="B39" i="33"/>
  <c r="D36" i="33"/>
  <c r="A36" i="34" s="1"/>
  <c r="B38" i="33"/>
  <c r="B363" i="19"/>
  <c r="H361" i="19"/>
  <c r="A361" i="21" s="1"/>
  <c r="B362" i="19"/>
  <c r="H360" i="19"/>
  <c r="A360" i="21" s="1"/>
  <c r="B47" i="19"/>
  <c r="H45" i="19"/>
  <c r="A45" i="21" s="1"/>
  <c r="B46" i="19"/>
  <c r="H44" i="19"/>
  <c r="A44" i="21" s="1"/>
  <c r="B50" i="8"/>
  <c r="Z48" i="8"/>
  <c r="B51" i="8"/>
  <c r="Z49" i="8"/>
  <c r="B23" i="27"/>
  <c r="H22" i="27"/>
  <c r="B51" i="38"/>
  <c r="Z49" i="38"/>
  <c r="B50" i="38"/>
  <c r="Z48" i="38"/>
  <c r="B161" i="38"/>
  <c r="Z160" i="38"/>
  <c r="B39" i="31"/>
  <c r="D37" i="31"/>
  <c r="A37" i="32" s="1"/>
  <c r="B38" i="31"/>
  <c r="D36" i="31"/>
  <c r="A36" i="32" s="1"/>
  <c r="G37" i="22"/>
  <c r="A37" i="23" s="1"/>
  <c r="B39" i="22"/>
  <c r="G36" i="22"/>
  <c r="A36" i="23" s="1"/>
  <c r="B38" i="22"/>
  <c r="P37" i="17"/>
  <c r="A37" i="20" s="1"/>
  <c r="B39" i="17"/>
  <c r="P36" i="17"/>
  <c r="A36" i="20" s="1"/>
  <c r="B38" i="17"/>
  <c r="B22" i="11"/>
  <c r="E22" i="10" s="1"/>
  <c r="A19" i="12" s="1"/>
  <c r="J21" i="11"/>
  <c r="B40" i="39" l="1"/>
  <c r="P38" i="39"/>
  <c r="B41" i="39"/>
  <c r="P39" i="39"/>
  <c r="B183" i="8"/>
  <c r="Z183" i="8" s="1"/>
  <c r="Z182" i="8"/>
  <c r="D38" i="33"/>
  <c r="A38" i="34" s="1"/>
  <c r="B40" i="33"/>
  <c r="D39" i="33"/>
  <c r="A39" i="34" s="1"/>
  <c r="B41" i="33"/>
  <c r="B364" i="19"/>
  <c r="H362" i="19"/>
  <c r="A362" i="21" s="1"/>
  <c r="B365" i="19"/>
  <c r="H363" i="19"/>
  <c r="A363" i="21" s="1"/>
  <c r="B48" i="19"/>
  <c r="H46" i="19"/>
  <c r="A46" i="21" s="1"/>
  <c r="B49" i="19"/>
  <c r="H47" i="19"/>
  <c r="A47" i="21" s="1"/>
  <c r="B24" i="27"/>
  <c r="H23" i="27"/>
  <c r="B53" i="8"/>
  <c r="Z51" i="8"/>
  <c r="B52" i="8"/>
  <c r="Z50" i="8"/>
  <c r="B162" i="38"/>
  <c r="Z161" i="38"/>
  <c r="B52" i="38"/>
  <c r="Z50" i="38"/>
  <c r="B53" i="38"/>
  <c r="Z51" i="38"/>
  <c r="B40" i="31"/>
  <c r="D38" i="31"/>
  <c r="A38" i="32" s="1"/>
  <c r="B41" i="31"/>
  <c r="D39" i="31"/>
  <c r="A39" i="32" s="1"/>
  <c r="G38" i="22"/>
  <c r="A38" i="23" s="1"/>
  <c r="B40" i="22"/>
  <c r="G39" i="22"/>
  <c r="A39" i="23" s="1"/>
  <c r="B41" i="22"/>
  <c r="P38" i="17"/>
  <c r="A38" i="20" s="1"/>
  <c r="B40" i="17"/>
  <c r="P39" i="17"/>
  <c r="A39" i="20" s="1"/>
  <c r="B41" i="17"/>
  <c r="B23" i="11"/>
  <c r="E23" i="10" s="1"/>
  <c r="A20" i="12" s="1"/>
  <c r="J22" i="11"/>
  <c r="B43" i="39" l="1"/>
  <c r="P41" i="39"/>
  <c r="B42" i="39"/>
  <c r="P40" i="39"/>
  <c r="D41" i="33"/>
  <c r="A41" i="34" s="1"/>
  <c r="B43" i="33"/>
  <c r="D43" i="33" s="1"/>
  <c r="A43" i="34" s="1"/>
  <c r="D40" i="33"/>
  <c r="A40" i="34" s="1"/>
  <c r="B42" i="33"/>
  <c r="B367" i="19"/>
  <c r="H365" i="19"/>
  <c r="A365" i="21" s="1"/>
  <c r="B366" i="19"/>
  <c r="H364" i="19"/>
  <c r="A364" i="21" s="1"/>
  <c r="B51" i="19"/>
  <c r="H49" i="19"/>
  <c r="A49" i="21" s="1"/>
  <c r="B50" i="19"/>
  <c r="H48" i="19"/>
  <c r="A48" i="21" s="1"/>
  <c r="B54" i="8"/>
  <c r="Z52" i="8"/>
  <c r="B55" i="8"/>
  <c r="Z53" i="8"/>
  <c r="B25" i="27"/>
  <c r="H24" i="27"/>
  <c r="B55" i="38"/>
  <c r="Z53" i="38"/>
  <c r="B54" i="38"/>
  <c r="Z52" i="38"/>
  <c r="B163" i="38"/>
  <c r="Z163" i="38" s="1"/>
  <c r="Z162" i="38"/>
  <c r="B43" i="31"/>
  <c r="D41" i="31"/>
  <c r="A41" i="32" s="1"/>
  <c r="B42" i="31"/>
  <c r="D40" i="31"/>
  <c r="A40" i="32" s="1"/>
  <c r="G41" i="22"/>
  <c r="A41" i="23" s="1"/>
  <c r="B43" i="22"/>
  <c r="G40" i="22"/>
  <c r="A40" i="23" s="1"/>
  <c r="B42" i="22"/>
  <c r="P41" i="17"/>
  <c r="A41" i="20" s="1"/>
  <c r="B43" i="17"/>
  <c r="P40" i="17"/>
  <c r="A40" i="20" s="1"/>
  <c r="B42" i="17"/>
  <c r="B24" i="11"/>
  <c r="E24" i="10" s="1"/>
  <c r="A21" i="12" s="1"/>
  <c r="J23" i="11"/>
  <c r="B44" i="39" l="1"/>
  <c r="P42" i="39"/>
  <c r="B45" i="39"/>
  <c r="P43" i="39"/>
  <c r="D42" i="33"/>
  <c r="A42" i="34" s="1"/>
  <c r="B44" i="33"/>
  <c r="D44" i="33" s="1"/>
  <c r="A44" i="34" s="1"/>
  <c r="B368" i="19"/>
  <c r="H366" i="19"/>
  <c r="A366" i="21" s="1"/>
  <c r="B369" i="19"/>
  <c r="H367" i="19"/>
  <c r="A367" i="21" s="1"/>
  <c r="B52" i="19"/>
  <c r="H50" i="19"/>
  <c r="A50" i="21" s="1"/>
  <c r="B53" i="19"/>
  <c r="H51" i="19"/>
  <c r="A51" i="21" s="1"/>
  <c r="B26" i="27"/>
  <c r="H25" i="27"/>
  <c r="B57" i="8"/>
  <c r="Z55" i="8"/>
  <c r="B56" i="8"/>
  <c r="Z54" i="8"/>
  <c r="B56" i="38"/>
  <c r="Z54" i="38"/>
  <c r="B57" i="38"/>
  <c r="Z55" i="38"/>
  <c r="B44" i="31"/>
  <c r="D42" i="31"/>
  <c r="A42" i="32" s="1"/>
  <c r="B45" i="31"/>
  <c r="D43" i="31"/>
  <c r="A43" i="32" s="1"/>
  <c r="G42" i="22"/>
  <c r="A42" i="23" s="1"/>
  <c r="B44" i="22"/>
  <c r="G43" i="22"/>
  <c r="A43" i="23" s="1"/>
  <c r="B45" i="22"/>
  <c r="P42" i="17"/>
  <c r="A42" i="20" s="1"/>
  <c r="B44" i="17"/>
  <c r="P43" i="17"/>
  <c r="A43" i="20" s="1"/>
  <c r="B45" i="17"/>
  <c r="B25" i="11"/>
  <c r="E25" i="10" s="1"/>
  <c r="A22" i="12" s="1"/>
  <c r="J24" i="11"/>
  <c r="B47" i="39" l="1"/>
  <c r="P45" i="39"/>
  <c r="B46" i="39"/>
  <c r="P44" i="39"/>
  <c r="B371" i="19"/>
  <c r="H369" i="19"/>
  <c r="A369" i="21" s="1"/>
  <c r="B370" i="19"/>
  <c r="H368" i="19"/>
  <c r="A368" i="21" s="1"/>
  <c r="B55" i="19"/>
  <c r="H53" i="19"/>
  <c r="A53" i="21" s="1"/>
  <c r="B54" i="19"/>
  <c r="H52" i="19"/>
  <c r="A52" i="21" s="1"/>
  <c r="B58" i="8"/>
  <c r="Z56" i="8"/>
  <c r="B59" i="8"/>
  <c r="Z57" i="8"/>
  <c r="B27" i="27"/>
  <c r="H26" i="27"/>
  <c r="B59" i="38"/>
  <c r="Z57" i="38"/>
  <c r="B58" i="38"/>
  <c r="Z56" i="38"/>
  <c r="B47" i="31"/>
  <c r="D45" i="31"/>
  <c r="A45" i="32" s="1"/>
  <c r="B46" i="31"/>
  <c r="D44" i="31"/>
  <c r="A44" i="32" s="1"/>
  <c r="G45" i="22"/>
  <c r="A45" i="23" s="1"/>
  <c r="B47" i="22"/>
  <c r="G44" i="22"/>
  <c r="A44" i="23" s="1"/>
  <c r="B46" i="22"/>
  <c r="P45" i="17"/>
  <c r="A45" i="20" s="1"/>
  <c r="B47" i="17"/>
  <c r="P44" i="17"/>
  <c r="A44" i="20" s="1"/>
  <c r="B46" i="17"/>
  <c r="B26" i="11"/>
  <c r="E26" i="10" s="1"/>
  <c r="A23" i="12" s="1"/>
  <c r="J25" i="11"/>
  <c r="B48" i="39" l="1"/>
  <c r="P46" i="39"/>
  <c r="B49" i="39"/>
  <c r="P47" i="39"/>
  <c r="B372" i="19"/>
  <c r="H370" i="19"/>
  <c r="A370" i="21" s="1"/>
  <c r="B373" i="19"/>
  <c r="H371" i="19"/>
  <c r="A371" i="21" s="1"/>
  <c r="B56" i="19"/>
  <c r="H54" i="19"/>
  <c r="A54" i="21" s="1"/>
  <c r="B57" i="19"/>
  <c r="H55" i="19"/>
  <c r="A55" i="21" s="1"/>
  <c r="B28" i="27"/>
  <c r="H27" i="27"/>
  <c r="B61" i="8"/>
  <c r="Z59" i="8"/>
  <c r="B60" i="8"/>
  <c r="Z58" i="8"/>
  <c r="B60" i="38"/>
  <c r="Z58" i="38"/>
  <c r="B61" i="38"/>
  <c r="Z59" i="38"/>
  <c r="B48" i="31"/>
  <c r="D46" i="31"/>
  <c r="A46" i="32" s="1"/>
  <c r="B49" i="31"/>
  <c r="D47" i="31"/>
  <c r="A47" i="32" s="1"/>
  <c r="G46" i="22"/>
  <c r="A46" i="23" s="1"/>
  <c r="B48" i="22"/>
  <c r="G47" i="22"/>
  <c r="A47" i="23" s="1"/>
  <c r="B49" i="22"/>
  <c r="P46" i="17"/>
  <c r="A46" i="20" s="1"/>
  <c r="B48" i="17"/>
  <c r="P47" i="17"/>
  <c r="A47" i="20" s="1"/>
  <c r="B49" i="17"/>
  <c r="B27" i="11"/>
  <c r="E27" i="10" s="1"/>
  <c r="A24" i="12" s="1"/>
  <c r="J26" i="11"/>
  <c r="B51" i="39" l="1"/>
  <c r="P49" i="39"/>
  <c r="B50" i="39"/>
  <c r="P48" i="39"/>
  <c r="B375" i="19"/>
  <c r="H373" i="19"/>
  <c r="A373" i="21" s="1"/>
  <c r="B374" i="19"/>
  <c r="H372" i="19"/>
  <c r="A372" i="21" s="1"/>
  <c r="B59" i="19"/>
  <c r="H57" i="19"/>
  <c r="A57" i="21" s="1"/>
  <c r="B58" i="19"/>
  <c r="H56" i="19"/>
  <c r="A56" i="21" s="1"/>
  <c r="B62" i="8"/>
  <c r="Z60" i="8"/>
  <c r="B63" i="8"/>
  <c r="Z61" i="8"/>
  <c r="B29" i="27"/>
  <c r="H28" i="27"/>
  <c r="B63" i="38"/>
  <c r="Z61" i="38"/>
  <c r="B62" i="38"/>
  <c r="Z60" i="38"/>
  <c r="B51" i="31"/>
  <c r="D49" i="31"/>
  <c r="A49" i="32" s="1"/>
  <c r="B50" i="31"/>
  <c r="D48" i="31"/>
  <c r="A48" i="32" s="1"/>
  <c r="G49" i="22"/>
  <c r="A49" i="23" s="1"/>
  <c r="B51" i="22"/>
  <c r="G48" i="22"/>
  <c r="A48" i="23" s="1"/>
  <c r="B50" i="22"/>
  <c r="P49" i="17"/>
  <c r="A49" i="20" s="1"/>
  <c r="B51" i="17"/>
  <c r="P48" i="17"/>
  <c r="A48" i="20" s="1"/>
  <c r="B50" i="17"/>
  <c r="B28" i="11"/>
  <c r="E28" i="10" s="1"/>
  <c r="A25" i="12" s="1"/>
  <c r="J27" i="11"/>
  <c r="B52" i="39" l="1"/>
  <c r="P50" i="39"/>
  <c r="B53" i="39"/>
  <c r="P51" i="39"/>
  <c r="B376" i="19"/>
  <c r="H374" i="19"/>
  <c r="A374" i="21" s="1"/>
  <c r="B377" i="19"/>
  <c r="H375" i="19"/>
  <c r="A375" i="21" s="1"/>
  <c r="B60" i="19"/>
  <c r="H58" i="19"/>
  <c r="A58" i="21" s="1"/>
  <c r="B61" i="19"/>
  <c r="H59" i="19"/>
  <c r="A59" i="21" s="1"/>
  <c r="B30" i="27"/>
  <c r="H29" i="27"/>
  <c r="B65" i="8"/>
  <c r="Z63" i="8"/>
  <c r="B64" i="8"/>
  <c r="Z62" i="8"/>
  <c r="B64" i="38"/>
  <c r="Z62" i="38"/>
  <c r="B65" i="38"/>
  <c r="Z63" i="38"/>
  <c r="B52" i="31"/>
  <c r="D50" i="31"/>
  <c r="A50" i="32" s="1"/>
  <c r="B53" i="31"/>
  <c r="D51" i="31"/>
  <c r="A51" i="32" s="1"/>
  <c r="G50" i="22"/>
  <c r="A50" i="23" s="1"/>
  <c r="B52" i="22"/>
  <c r="G51" i="22"/>
  <c r="A51" i="23" s="1"/>
  <c r="B53" i="22"/>
  <c r="P50" i="17"/>
  <c r="A50" i="20" s="1"/>
  <c r="B52" i="17"/>
  <c r="P51" i="17"/>
  <c r="A51" i="20" s="1"/>
  <c r="B53" i="17"/>
  <c r="B29" i="11"/>
  <c r="E29" i="10" s="1"/>
  <c r="A26" i="12" s="1"/>
  <c r="J28" i="11"/>
  <c r="B55" i="39" l="1"/>
  <c r="P53" i="39"/>
  <c r="B54" i="39"/>
  <c r="P52" i="39"/>
  <c r="B379" i="19"/>
  <c r="H377" i="19"/>
  <c r="A377" i="21" s="1"/>
  <c r="B378" i="19"/>
  <c r="H376" i="19"/>
  <c r="A376" i="21" s="1"/>
  <c r="B63" i="19"/>
  <c r="H61" i="19"/>
  <c r="A61" i="21" s="1"/>
  <c r="B62" i="19"/>
  <c r="H60" i="19"/>
  <c r="A60" i="21" s="1"/>
  <c r="B66" i="8"/>
  <c r="Z64" i="8"/>
  <c r="B67" i="8"/>
  <c r="Z65" i="8"/>
  <c r="B31" i="27"/>
  <c r="H30" i="27"/>
  <c r="B67" i="38"/>
  <c r="Z65" i="38"/>
  <c r="B66" i="38"/>
  <c r="Z64" i="38"/>
  <c r="B55" i="31"/>
  <c r="D53" i="31"/>
  <c r="A53" i="32" s="1"/>
  <c r="B54" i="31"/>
  <c r="D52" i="31"/>
  <c r="A52" i="32" s="1"/>
  <c r="G53" i="22"/>
  <c r="A53" i="23" s="1"/>
  <c r="B55" i="22"/>
  <c r="G52" i="22"/>
  <c r="A52" i="23" s="1"/>
  <c r="B54" i="22"/>
  <c r="P53" i="17"/>
  <c r="A53" i="20" s="1"/>
  <c r="B55" i="17"/>
  <c r="P52" i="17"/>
  <c r="A52" i="20" s="1"/>
  <c r="B54" i="17"/>
  <c r="B30" i="11"/>
  <c r="E30" i="10" s="1"/>
  <c r="A27" i="12" s="1"/>
  <c r="J29" i="11"/>
  <c r="B56" i="39" l="1"/>
  <c r="P54" i="39"/>
  <c r="B57" i="39"/>
  <c r="P55" i="39"/>
  <c r="B380" i="19"/>
  <c r="H378" i="19"/>
  <c r="A378" i="21" s="1"/>
  <c r="B381" i="19"/>
  <c r="H379" i="19"/>
  <c r="A379" i="21" s="1"/>
  <c r="B64" i="19"/>
  <c r="H62" i="19"/>
  <c r="A62" i="21" s="1"/>
  <c r="B65" i="19"/>
  <c r="H63" i="19"/>
  <c r="A63" i="21" s="1"/>
  <c r="B32" i="27"/>
  <c r="H31" i="27"/>
  <c r="B69" i="8"/>
  <c r="Z67" i="8"/>
  <c r="B68" i="8"/>
  <c r="Z66" i="8"/>
  <c r="B68" i="38"/>
  <c r="Z66" i="38"/>
  <c r="B69" i="38"/>
  <c r="Z67" i="38"/>
  <c r="B56" i="31"/>
  <c r="D54" i="31"/>
  <c r="A54" i="32" s="1"/>
  <c r="B57" i="31"/>
  <c r="D55" i="31"/>
  <c r="A55" i="32" s="1"/>
  <c r="G54" i="22"/>
  <c r="A54" i="23" s="1"/>
  <c r="B56" i="22"/>
  <c r="G55" i="22"/>
  <c r="A55" i="23" s="1"/>
  <c r="B57" i="22"/>
  <c r="P54" i="17"/>
  <c r="A54" i="20" s="1"/>
  <c r="B56" i="17"/>
  <c r="P55" i="17"/>
  <c r="A55" i="20" s="1"/>
  <c r="B57" i="17"/>
  <c r="B31" i="11"/>
  <c r="E31" i="10" s="1"/>
  <c r="A28" i="12" s="1"/>
  <c r="J30" i="11"/>
  <c r="B59" i="39" l="1"/>
  <c r="P57" i="39"/>
  <c r="B58" i="39"/>
  <c r="P56" i="39"/>
  <c r="B383" i="19"/>
  <c r="H381" i="19"/>
  <c r="A381" i="21" s="1"/>
  <c r="B382" i="19"/>
  <c r="H380" i="19"/>
  <c r="A380" i="21" s="1"/>
  <c r="B67" i="19"/>
  <c r="H65" i="19"/>
  <c r="A65" i="21" s="1"/>
  <c r="B66" i="19"/>
  <c r="H64" i="19"/>
  <c r="A64" i="21" s="1"/>
  <c r="B70" i="8"/>
  <c r="Z68" i="8"/>
  <c r="B71" i="8"/>
  <c r="Z69" i="8"/>
  <c r="B33" i="27"/>
  <c r="H32" i="27"/>
  <c r="B71" i="38"/>
  <c r="Z69" i="38"/>
  <c r="B70" i="38"/>
  <c r="Z68" i="38"/>
  <c r="B59" i="31"/>
  <c r="D57" i="31"/>
  <c r="A57" i="32" s="1"/>
  <c r="B58" i="31"/>
  <c r="D56" i="31"/>
  <c r="A56" i="32" s="1"/>
  <c r="G57" i="22"/>
  <c r="A57" i="23" s="1"/>
  <c r="B59" i="22"/>
  <c r="G56" i="22"/>
  <c r="A56" i="23" s="1"/>
  <c r="B58" i="22"/>
  <c r="P57" i="17"/>
  <c r="A57" i="20" s="1"/>
  <c r="B59" i="17"/>
  <c r="P56" i="17"/>
  <c r="A56" i="20" s="1"/>
  <c r="B58" i="17"/>
  <c r="B32" i="11"/>
  <c r="E32" i="10" s="1"/>
  <c r="A29" i="12" s="1"/>
  <c r="J31" i="11"/>
  <c r="B60" i="39" l="1"/>
  <c r="P58" i="39"/>
  <c r="B61" i="39"/>
  <c r="P59" i="39"/>
  <c r="B384" i="19"/>
  <c r="H382" i="19"/>
  <c r="A382" i="21" s="1"/>
  <c r="B385" i="19"/>
  <c r="H383" i="19"/>
  <c r="A383" i="21" s="1"/>
  <c r="B68" i="19"/>
  <c r="H66" i="19"/>
  <c r="A66" i="21" s="1"/>
  <c r="B69" i="19"/>
  <c r="H67" i="19"/>
  <c r="A67" i="21" s="1"/>
  <c r="B34" i="27"/>
  <c r="H33" i="27"/>
  <c r="B73" i="8"/>
  <c r="Z71" i="8"/>
  <c r="B72" i="8"/>
  <c r="Z70" i="8"/>
  <c r="B72" i="38"/>
  <c r="Z70" i="38"/>
  <c r="B73" i="38"/>
  <c r="Z71" i="38"/>
  <c r="B60" i="31"/>
  <c r="D58" i="31"/>
  <c r="A58" i="32" s="1"/>
  <c r="B61" i="31"/>
  <c r="D59" i="31"/>
  <c r="A59" i="32" s="1"/>
  <c r="G58" i="22"/>
  <c r="A58" i="23" s="1"/>
  <c r="B60" i="22"/>
  <c r="G59" i="22"/>
  <c r="A59" i="23" s="1"/>
  <c r="B61" i="22"/>
  <c r="P58" i="17"/>
  <c r="A58" i="20" s="1"/>
  <c r="B60" i="17"/>
  <c r="P59" i="17"/>
  <c r="A59" i="20" s="1"/>
  <c r="B61" i="17"/>
  <c r="B33" i="11"/>
  <c r="E33" i="10" s="1"/>
  <c r="A30" i="12" s="1"/>
  <c r="J32" i="11"/>
  <c r="B63" i="39" l="1"/>
  <c r="P61" i="39"/>
  <c r="B62" i="39"/>
  <c r="P60" i="39"/>
  <c r="B387" i="19"/>
  <c r="H385" i="19"/>
  <c r="A385" i="21" s="1"/>
  <c r="B386" i="19"/>
  <c r="H384" i="19"/>
  <c r="A384" i="21" s="1"/>
  <c r="B71" i="19"/>
  <c r="H69" i="19"/>
  <c r="A69" i="21" s="1"/>
  <c r="B70" i="19"/>
  <c r="H68" i="19"/>
  <c r="A68" i="21" s="1"/>
  <c r="B74" i="8"/>
  <c r="Z72" i="8"/>
  <c r="B75" i="8"/>
  <c r="Z73" i="8"/>
  <c r="B35" i="27"/>
  <c r="H34" i="27"/>
  <c r="B75" i="38"/>
  <c r="Z73" i="38"/>
  <c r="B74" i="38"/>
  <c r="Z72" i="38"/>
  <c r="B63" i="31"/>
  <c r="D61" i="31"/>
  <c r="A61" i="32" s="1"/>
  <c r="B62" i="31"/>
  <c r="D60" i="31"/>
  <c r="A60" i="32" s="1"/>
  <c r="G61" i="22"/>
  <c r="A61" i="23" s="1"/>
  <c r="B63" i="22"/>
  <c r="G60" i="22"/>
  <c r="A60" i="23" s="1"/>
  <c r="B62" i="22"/>
  <c r="P61" i="17"/>
  <c r="A61" i="20" s="1"/>
  <c r="B63" i="17"/>
  <c r="P60" i="17"/>
  <c r="A60" i="20" s="1"/>
  <c r="B62" i="17"/>
  <c r="B34" i="11"/>
  <c r="E34" i="10" s="1"/>
  <c r="A31" i="12" s="1"/>
  <c r="J33" i="11"/>
  <c r="B64" i="39" l="1"/>
  <c r="P62" i="39"/>
  <c r="B65" i="39"/>
  <c r="P63" i="39"/>
  <c r="B388" i="19"/>
  <c r="H386" i="19"/>
  <c r="A386" i="21" s="1"/>
  <c r="B389" i="19"/>
  <c r="H387" i="19"/>
  <c r="A387" i="21" s="1"/>
  <c r="B72" i="19"/>
  <c r="H70" i="19"/>
  <c r="A70" i="21" s="1"/>
  <c r="B73" i="19"/>
  <c r="H71" i="19"/>
  <c r="A71" i="21" s="1"/>
  <c r="B36" i="27"/>
  <c r="H35" i="27"/>
  <c r="B77" i="8"/>
  <c r="Z75" i="8"/>
  <c r="B76" i="8"/>
  <c r="Z74" i="8"/>
  <c r="B76" i="38"/>
  <c r="Z74" i="38"/>
  <c r="B77" i="38"/>
  <c r="Z75" i="38"/>
  <c r="B64" i="31"/>
  <c r="D62" i="31"/>
  <c r="A62" i="32" s="1"/>
  <c r="B65" i="31"/>
  <c r="D63" i="31"/>
  <c r="A63" i="32" s="1"/>
  <c r="G62" i="22"/>
  <c r="A62" i="23" s="1"/>
  <c r="B64" i="22"/>
  <c r="G63" i="22"/>
  <c r="A63" i="23" s="1"/>
  <c r="B65" i="22"/>
  <c r="P62" i="17"/>
  <c r="A62" i="20" s="1"/>
  <c r="B64" i="17"/>
  <c r="P63" i="17"/>
  <c r="A63" i="20" s="1"/>
  <c r="B65" i="17"/>
  <c r="B35" i="11"/>
  <c r="E35" i="10" s="1"/>
  <c r="A32" i="12" s="1"/>
  <c r="J34" i="11"/>
  <c r="B67" i="39" l="1"/>
  <c r="P65" i="39"/>
  <c r="B66" i="39"/>
  <c r="P64" i="39"/>
  <c r="B391" i="19"/>
  <c r="H389" i="19"/>
  <c r="A389" i="21" s="1"/>
  <c r="B390" i="19"/>
  <c r="H388" i="19"/>
  <c r="A388" i="21" s="1"/>
  <c r="B75" i="19"/>
  <c r="H73" i="19"/>
  <c r="A73" i="21" s="1"/>
  <c r="B74" i="19"/>
  <c r="H72" i="19"/>
  <c r="A72" i="21" s="1"/>
  <c r="B78" i="8"/>
  <c r="Z76" i="8"/>
  <c r="B79" i="8"/>
  <c r="Z77" i="8"/>
  <c r="B37" i="27"/>
  <c r="H36" i="27"/>
  <c r="B79" i="38"/>
  <c r="Z77" i="38"/>
  <c r="B78" i="38"/>
  <c r="Z76" i="38"/>
  <c r="B67" i="31"/>
  <c r="D65" i="31"/>
  <c r="A65" i="32" s="1"/>
  <c r="B66" i="31"/>
  <c r="D64" i="31"/>
  <c r="A64" i="32" s="1"/>
  <c r="G65" i="22"/>
  <c r="A65" i="23" s="1"/>
  <c r="B67" i="22"/>
  <c r="G64" i="22"/>
  <c r="A64" i="23" s="1"/>
  <c r="B66" i="22"/>
  <c r="P65" i="17"/>
  <c r="A65" i="20" s="1"/>
  <c r="B67" i="17"/>
  <c r="P64" i="17"/>
  <c r="A64" i="20" s="1"/>
  <c r="B66" i="17"/>
  <c r="B36" i="11"/>
  <c r="E36" i="10" s="1"/>
  <c r="A33" i="12" s="1"/>
  <c r="J35" i="11"/>
  <c r="B68" i="39" l="1"/>
  <c r="P66" i="39"/>
  <c r="B69" i="39"/>
  <c r="P67" i="39"/>
  <c r="B392" i="19"/>
  <c r="H390" i="19"/>
  <c r="A390" i="21" s="1"/>
  <c r="B393" i="19"/>
  <c r="H391" i="19"/>
  <c r="A391" i="21" s="1"/>
  <c r="B76" i="19"/>
  <c r="H74" i="19"/>
  <c r="A74" i="21" s="1"/>
  <c r="B77" i="19"/>
  <c r="H75" i="19"/>
  <c r="A75" i="21" s="1"/>
  <c r="B38" i="27"/>
  <c r="H37" i="27"/>
  <c r="B81" i="8"/>
  <c r="Z79" i="8"/>
  <c r="B80" i="8"/>
  <c r="Z78" i="8"/>
  <c r="B80" i="38"/>
  <c r="Z78" i="38"/>
  <c r="B81" i="38"/>
  <c r="Z79" i="38"/>
  <c r="B68" i="31"/>
  <c r="D66" i="31"/>
  <c r="A66" i="32" s="1"/>
  <c r="B69" i="31"/>
  <c r="D67" i="31"/>
  <c r="A67" i="32" s="1"/>
  <c r="G66" i="22"/>
  <c r="A66" i="23" s="1"/>
  <c r="B68" i="22"/>
  <c r="G67" i="22"/>
  <c r="A67" i="23" s="1"/>
  <c r="B69" i="22"/>
  <c r="P66" i="17"/>
  <c r="A66" i="20" s="1"/>
  <c r="B68" i="17"/>
  <c r="P67" i="17"/>
  <c r="A67" i="20" s="1"/>
  <c r="B69" i="17"/>
  <c r="B37" i="11"/>
  <c r="E37" i="10" s="1"/>
  <c r="A34" i="12" s="1"/>
  <c r="J36" i="11"/>
  <c r="B71" i="39" l="1"/>
  <c r="P69" i="39"/>
  <c r="B70" i="39"/>
  <c r="P68" i="39"/>
  <c r="B395" i="19"/>
  <c r="H393" i="19"/>
  <c r="A393" i="21" s="1"/>
  <c r="B394" i="19"/>
  <c r="H392" i="19"/>
  <c r="A392" i="21" s="1"/>
  <c r="B79" i="19"/>
  <c r="H77" i="19"/>
  <c r="A77" i="21" s="1"/>
  <c r="B78" i="19"/>
  <c r="H76" i="19"/>
  <c r="A76" i="21" s="1"/>
  <c r="B82" i="8"/>
  <c r="Z80" i="8"/>
  <c r="B83" i="8"/>
  <c r="Z81" i="8"/>
  <c r="B39" i="27"/>
  <c r="H38" i="27"/>
  <c r="B83" i="38"/>
  <c r="Z81" i="38"/>
  <c r="B82" i="38"/>
  <c r="Z80" i="38"/>
  <c r="B71" i="31"/>
  <c r="D69" i="31"/>
  <c r="A69" i="32" s="1"/>
  <c r="B70" i="31"/>
  <c r="D68" i="31"/>
  <c r="A68" i="32" s="1"/>
  <c r="G69" i="22"/>
  <c r="A69" i="23" s="1"/>
  <c r="B71" i="22"/>
  <c r="G68" i="22"/>
  <c r="A68" i="23" s="1"/>
  <c r="B70" i="22"/>
  <c r="P69" i="17"/>
  <c r="A69" i="20" s="1"/>
  <c r="B71" i="17"/>
  <c r="P68" i="17"/>
  <c r="A68" i="20" s="1"/>
  <c r="B70" i="17"/>
  <c r="B38" i="11"/>
  <c r="E38" i="10" s="1"/>
  <c r="A35" i="12" s="1"/>
  <c r="J37" i="11"/>
  <c r="B72" i="39" l="1"/>
  <c r="P70" i="39"/>
  <c r="B73" i="39"/>
  <c r="P71" i="39"/>
  <c r="B396" i="19"/>
  <c r="H394" i="19"/>
  <c r="A394" i="21" s="1"/>
  <c r="B397" i="19"/>
  <c r="H395" i="19"/>
  <c r="A395" i="21" s="1"/>
  <c r="B80" i="19"/>
  <c r="H78" i="19"/>
  <c r="A78" i="21" s="1"/>
  <c r="B81" i="19"/>
  <c r="H79" i="19"/>
  <c r="A79" i="21" s="1"/>
  <c r="B40" i="27"/>
  <c r="H39" i="27"/>
  <c r="B85" i="8"/>
  <c r="Z83" i="8"/>
  <c r="B84" i="8"/>
  <c r="Z82" i="8"/>
  <c r="B84" i="38"/>
  <c r="Z82" i="38"/>
  <c r="B85" i="38"/>
  <c r="Z83" i="38"/>
  <c r="B72" i="31"/>
  <c r="D70" i="31"/>
  <c r="A70" i="32" s="1"/>
  <c r="B73" i="31"/>
  <c r="D71" i="31"/>
  <c r="A71" i="32" s="1"/>
  <c r="G70" i="22"/>
  <c r="A70" i="23" s="1"/>
  <c r="B72" i="22"/>
  <c r="G71" i="22"/>
  <c r="A71" i="23" s="1"/>
  <c r="B73" i="22"/>
  <c r="P70" i="17"/>
  <c r="A70" i="20" s="1"/>
  <c r="B72" i="17"/>
  <c r="P71" i="17"/>
  <c r="A71" i="20" s="1"/>
  <c r="B73" i="17"/>
  <c r="B39" i="11"/>
  <c r="E39" i="10" s="1"/>
  <c r="A36" i="12" s="1"/>
  <c r="J38" i="11"/>
  <c r="B75" i="39" l="1"/>
  <c r="P73" i="39"/>
  <c r="B74" i="39"/>
  <c r="P72" i="39"/>
  <c r="B399" i="19"/>
  <c r="H397" i="19"/>
  <c r="A397" i="21" s="1"/>
  <c r="B398" i="19"/>
  <c r="H396" i="19"/>
  <c r="A396" i="21" s="1"/>
  <c r="B83" i="19"/>
  <c r="H81" i="19"/>
  <c r="A81" i="21" s="1"/>
  <c r="B82" i="19"/>
  <c r="H80" i="19"/>
  <c r="A80" i="21" s="1"/>
  <c r="B86" i="8"/>
  <c r="Z86" i="8" s="1"/>
  <c r="Z84" i="8"/>
  <c r="B87" i="8"/>
  <c r="Z85" i="8"/>
  <c r="B41" i="27"/>
  <c r="H40" i="27"/>
  <c r="B87" i="38"/>
  <c r="Z85" i="38"/>
  <c r="B86" i="38"/>
  <c r="Z86" i="38" s="1"/>
  <c r="Z84" i="38"/>
  <c r="B75" i="31"/>
  <c r="D73" i="31"/>
  <c r="A73" i="32" s="1"/>
  <c r="B74" i="31"/>
  <c r="D72" i="31"/>
  <c r="A72" i="32" s="1"/>
  <c r="G73" i="22"/>
  <c r="A73" i="23" s="1"/>
  <c r="B75" i="22"/>
  <c r="G72" i="22"/>
  <c r="A72" i="23" s="1"/>
  <c r="B74" i="22"/>
  <c r="P73" i="17"/>
  <c r="A73" i="20" s="1"/>
  <c r="B75" i="17"/>
  <c r="P72" i="17"/>
  <c r="A72" i="20" s="1"/>
  <c r="B74" i="17"/>
  <c r="B40" i="11"/>
  <c r="E40" i="10" s="1"/>
  <c r="A37" i="12" s="1"/>
  <c r="J39" i="11"/>
  <c r="B76" i="39" l="1"/>
  <c r="P74" i="39"/>
  <c r="B77" i="39"/>
  <c r="P75" i="39"/>
  <c r="B400" i="19"/>
  <c r="H398" i="19"/>
  <c r="A398" i="21" s="1"/>
  <c r="B401" i="19"/>
  <c r="H399" i="19"/>
  <c r="A399" i="21" s="1"/>
  <c r="B84" i="19"/>
  <c r="H82" i="19"/>
  <c r="A82" i="21" s="1"/>
  <c r="B85" i="19"/>
  <c r="H83" i="19"/>
  <c r="A83" i="21" s="1"/>
  <c r="B42" i="27"/>
  <c r="H41" i="27"/>
  <c r="B88" i="8"/>
  <c r="B90" i="8"/>
  <c r="Z87" i="8"/>
  <c r="B90" i="38"/>
  <c r="B88" i="38"/>
  <c r="Z87" i="38"/>
  <c r="B76" i="31"/>
  <c r="D74" i="31"/>
  <c r="A74" i="32" s="1"/>
  <c r="B77" i="31"/>
  <c r="D75" i="31"/>
  <c r="A75" i="32" s="1"/>
  <c r="G74" i="22"/>
  <c r="A74" i="23" s="1"/>
  <c r="B76" i="22"/>
  <c r="G75" i="22"/>
  <c r="A75" i="23" s="1"/>
  <c r="B77" i="22"/>
  <c r="P74" i="17"/>
  <c r="A74" i="20" s="1"/>
  <c r="B76" i="17"/>
  <c r="P75" i="17"/>
  <c r="A75" i="20" s="1"/>
  <c r="B77" i="17"/>
  <c r="B41" i="11"/>
  <c r="E41" i="10" s="1"/>
  <c r="A38" i="12" s="1"/>
  <c r="J40" i="11"/>
  <c r="B79" i="39" l="1"/>
  <c r="P77" i="39"/>
  <c r="B78" i="39"/>
  <c r="P76" i="39"/>
  <c r="B403" i="19"/>
  <c r="H401" i="19"/>
  <c r="A401" i="21" s="1"/>
  <c r="B402" i="19"/>
  <c r="H400" i="19"/>
  <c r="A400" i="21" s="1"/>
  <c r="B87" i="19"/>
  <c r="H85" i="19"/>
  <c r="A85" i="21" s="1"/>
  <c r="B86" i="19"/>
  <c r="H84" i="19"/>
  <c r="A84" i="21" s="1"/>
  <c r="Z88" i="8"/>
  <c r="B92" i="8"/>
  <c r="B93" i="8" s="1"/>
  <c r="B91" i="8"/>
  <c r="B89" i="8"/>
  <c r="Z89" i="8" s="1"/>
  <c r="B43" i="27"/>
  <c r="H42" i="27"/>
  <c r="B92" i="38"/>
  <c r="B91" i="38"/>
  <c r="Z91" i="38" s="1"/>
  <c r="B89" i="38"/>
  <c r="Z89" i="38" s="1"/>
  <c r="Z88" i="38"/>
  <c r="B79" i="31"/>
  <c r="D77" i="31"/>
  <c r="A77" i="32" s="1"/>
  <c r="B78" i="31"/>
  <c r="D76" i="31"/>
  <c r="A76" i="32" s="1"/>
  <c r="G77" i="22"/>
  <c r="A77" i="23" s="1"/>
  <c r="B79" i="22"/>
  <c r="G76" i="22"/>
  <c r="A76" i="23" s="1"/>
  <c r="B78" i="22"/>
  <c r="P77" i="17"/>
  <c r="A77" i="20" s="1"/>
  <c r="B79" i="17"/>
  <c r="P76" i="17"/>
  <c r="A76" i="20" s="1"/>
  <c r="B78" i="17"/>
  <c r="B42" i="11"/>
  <c r="E42" i="10" s="1"/>
  <c r="A39" i="12" s="1"/>
  <c r="J41" i="11"/>
  <c r="B80" i="39" l="1"/>
  <c r="P78" i="39"/>
  <c r="B81" i="39"/>
  <c r="P79" i="39"/>
  <c r="B404" i="19"/>
  <c r="H402" i="19"/>
  <c r="A402" i="21" s="1"/>
  <c r="B405" i="19"/>
  <c r="H403" i="19"/>
  <c r="A403" i="21" s="1"/>
  <c r="B88" i="19"/>
  <c r="H86" i="19"/>
  <c r="A86" i="21" s="1"/>
  <c r="B89" i="19"/>
  <c r="H87" i="19"/>
  <c r="A87" i="21" s="1"/>
  <c r="B44" i="27"/>
  <c r="H43" i="27"/>
  <c r="B94" i="8"/>
  <c r="B93" i="38"/>
  <c r="Z92" i="38"/>
  <c r="B80" i="31"/>
  <c r="D78" i="31"/>
  <c r="A78" i="32" s="1"/>
  <c r="B81" i="31"/>
  <c r="D79" i="31"/>
  <c r="A79" i="32" s="1"/>
  <c r="G78" i="22"/>
  <c r="A78" i="23" s="1"/>
  <c r="B80" i="22"/>
  <c r="G79" i="22"/>
  <c r="A79" i="23" s="1"/>
  <c r="B81" i="22"/>
  <c r="P78" i="17"/>
  <c r="A78" i="20" s="1"/>
  <c r="B80" i="17"/>
  <c r="P79" i="17"/>
  <c r="A79" i="20" s="1"/>
  <c r="B81" i="17"/>
  <c r="B43" i="11"/>
  <c r="E43" i="10" s="1"/>
  <c r="A40" i="12" s="1"/>
  <c r="J42" i="11"/>
  <c r="B83" i="39" l="1"/>
  <c r="P81" i="39"/>
  <c r="B82" i="39"/>
  <c r="P80" i="39"/>
  <c r="B407" i="19"/>
  <c r="H405" i="19"/>
  <c r="A405" i="21" s="1"/>
  <c r="B406" i="19"/>
  <c r="H404" i="19"/>
  <c r="A404" i="21" s="1"/>
  <c r="B91" i="19"/>
  <c r="H89" i="19"/>
  <c r="A89" i="21" s="1"/>
  <c r="B90" i="19"/>
  <c r="H88" i="19"/>
  <c r="A88" i="21" s="1"/>
  <c r="B95" i="8"/>
  <c r="B96" i="8" s="1"/>
  <c r="B97" i="8" s="1"/>
  <c r="B98" i="8" s="1"/>
  <c r="Z94" i="8"/>
  <c r="B45" i="27"/>
  <c r="H44" i="27"/>
  <c r="B94" i="38"/>
  <c r="Z93" i="38"/>
  <c r="B83" i="31"/>
  <c r="D81" i="31"/>
  <c r="A81" i="32" s="1"/>
  <c r="B82" i="31"/>
  <c r="D80" i="31"/>
  <c r="A80" i="32" s="1"/>
  <c r="G81" i="22"/>
  <c r="A81" i="23" s="1"/>
  <c r="B83" i="22"/>
  <c r="G80" i="22"/>
  <c r="A80" i="23" s="1"/>
  <c r="B82" i="22"/>
  <c r="P81" i="17"/>
  <c r="A81" i="20" s="1"/>
  <c r="B83" i="17"/>
  <c r="P80" i="17"/>
  <c r="A80" i="20" s="1"/>
  <c r="B82" i="17"/>
  <c r="B44" i="11"/>
  <c r="E44" i="10" s="1"/>
  <c r="A41" i="12" s="1"/>
  <c r="J43" i="11"/>
  <c r="B84" i="39" l="1"/>
  <c r="P82" i="39"/>
  <c r="B85" i="39"/>
  <c r="P83" i="39"/>
  <c r="B408" i="19"/>
  <c r="H406" i="19"/>
  <c r="A406" i="21" s="1"/>
  <c r="B409" i="19"/>
  <c r="H407" i="19"/>
  <c r="A407" i="21" s="1"/>
  <c r="B92" i="19"/>
  <c r="H90" i="19"/>
  <c r="A90" i="21" s="1"/>
  <c r="B93" i="19"/>
  <c r="H91" i="19"/>
  <c r="A91" i="21" s="1"/>
  <c r="B46" i="27"/>
  <c r="H45" i="27"/>
  <c r="B99" i="8"/>
  <c r="Z98" i="8"/>
  <c r="B95" i="38"/>
  <c r="B96" i="38" s="1"/>
  <c r="Z94" i="38"/>
  <c r="B84" i="31"/>
  <c r="D82" i="31"/>
  <c r="A82" i="32" s="1"/>
  <c r="B85" i="31"/>
  <c r="D83" i="31"/>
  <c r="A83" i="32" s="1"/>
  <c r="G82" i="22"/>
  <c r="A82" i="23" s="1"/>
  <c r="B84" i="22"/>
  <c r="G83" i="22"/>
  <c r="A83" i="23" s="1"/>
  <c r="B85" i="22"/>
  <c r="P82" i="17"/>
  <c r="A82" i="20" s="1"/>
  <c r="B84" i="17"/>
  <c r="P83" i="17"/>
  <c r="A83" i="20" s="1"/>
  <c r="B85" i="17"/>
  <c r="B45" i="11"/>
  <c r="E45" i="10" s="1"/>
  <c r="A42" i="12" s="1"/>
  <c r="J44" i="11"/>
  <c r="B87" i="39" l="1"/>
  <c r="P85" i="39"/>
  <c r="B86" i="39"/>
  <c r="P84" i="39"/>
  <c r="B411" i="19"/>
  <c r="H409" i="19"/>
  <c r="A409" i="21" s="1"/>
  <c r="B410" i="19"/>
  <c r="H408" i="19"/>
  <c r="A408" i="21" s="1"/>
  <c r="B95" i="19"/>
  <c r="H93" i="19"/>
  <c r="A93" i="21" s="1"/>
  <c r="B94" i="19"/>
  <c r="H92" i="19"/>
  <c r="A92" i="21" s="1"/>
  <c r="B100" i="8"/>
  <c r="Z99" i="8"/>
  <c r="B47" i="27"/>
  <c r="H47" i="27" s="1"/>
  <c r="H46" i="27"/>
  <c r="A5" i="28" s="1" a="1"/>
  <c r="A5" i="28" s="1"/>
  <c r="B97" i="38"/>
  <c r="Z96" i="38"/>
  <c r="B87" i="31"/>
  <c r="D85" i="31"/>
  <c r="A85" i="32" s="1"/>
  <c r="B86" i="31"/>
  <c r="D84" i="31"/>
  <c r="A84" i="32" s="1"/>
  <c r="G85" i="22"/>
  <c r="A85" i="23" s="1"/>
  <c r="B87" i="22"/>
  <c r="G84" i="22"/>
  <c r="A84" i="23" s="1"/>
  <c r="B86" i="22"/>
  <c r="P85" i="17"/>
  <c r="A85" i="20" s="1"/>
  <c r="B87" i="17"/>
  <c r="P84" i="17"/>
  <c r="A84" i="20" s="1"/>
  <c r="B86" i="17"/>
  <c r="B46" i="11"/>
  <c r="E46" i="10" s="1"/>
  <c r="A43" i="12" s="1"/>
  <c r="J45" i="11"/>
  <c r="B88" i="39" l="1"/>
  <c r="P86" i="39"/>
  <c r="B89" i="39"/>
  <c r="P87" i="39"/>
  <c r="B412" i="19"/>
  <c r="H410" i="19"/>
  <c r="A410" i="21" s="1"/>
  <c r="B413" i="19"/>
  <c r="H411" i="19"/>
  <c r="A411" i="21" s="1"/>
  <c r="B96" i="19"/>
  <c r="H94" i="19"/>
  <c r="A94" i="21" s="1"/>
  <c r="B97" i="19"/>
  <c r="H95" i="19"/>
  <c r="A95" i="21" s="1"/>
  <c r="B101" i="8"/>
  <c r="Z100" i="8"/>
  <c r="B98" i="38"/>
  <c r="Z97" i="38"/>
  <c r="B88" i="31"/>
  <c r="D86" i="31"/>
  <c r="A86" i="32" s="1"/>
  <c r="B89" i="31"/>
  <c r="D87" i="31"/>
  <c r="A87" i="32" s="1"/>
  <c r="G86" i="22"/>
  <c r="A86" i="23" s="1"/>
  <c r="B88" i="22"/>
  <c r="G87" i="22"/>
  <c r="A87" i="23" s="1"/>
  <c r="B89" i="22"/>
  <c r="P86" i="17"/>
  <c r="A86" i="20" s="1"/>
  <c r="B88" i="17"/>
  <c r="P87" i="17"/>
  <c r="A87" i="20" s="1"/>
  <c r="B89" i="17"/>
  <c r="B47" i="11"/>
  <c r="E47" i="10" s="1"/>
  <c r="A44" i="12" s="1"/>
  <c r="J46" i="11"/>
  <c r="B91" i="39" l="1"/>
  <c r="P89" i="39"/>
  <c r="B90" i="39"/>
  <c r="P88" i="39"/>
  <c r="B415" i="19"/>
  <c r="H413" i="19"/>
  <c r="A413" i="21" s="1"/>
  <c r="B414" i="19"/>
  <c r="H412" i="19"/>
  <c r="A412" i="21" s="1"/>
  <c r="B99" i="19"/>
  <c r="H97" i="19"/>
  <c r="A97" i="21" s="1"/>
  <c r="B98" i="19"/>
  <c r="H96" i="19"/>
  <c r="A96" i="21" s="1"/>
  <c r="B102" i="8"/>
  <c r="Z101" i="8"/>
  <c r="B99" i="38"/>
  <c r="Z98" i="38"/>
  <c r="B91" i="31"/>
  <c r="D89" i="31"/>
  <c r="A89" i="32" s="1"/>
  <c r="B90" i="31"/>
  <c r="D88" i="31"/>
  <c r="A88" i="32" s="1"/>
  <c r="G89" i="22"/>
  <c r="A89" i="23" s="1"/>
  <c r="B91" i="22"/>
  <c r="G88" i="22"/>
  <c r="A88" i="23" s="1"/>
  <c r="B90" i="22"/>
  <c r="P89" i="17"/>
  <c r="A89" i="20" s="1"/>
  <c r="B91" i="17"/>
  <c r="P88" i="17"/>
  <c r="A88" i="20" s="1"/>
  <c r="B90" i="17"/>
  <c r="B48" i="11"/>
  <c r="E48" i="10" s="1"/>
  <c r="A45" i="12" s="1"/>
  <c r="J47" i="11"/>
  <c r="B92" i="39" l="1"/>
  <c r="P90" i="39"/>
  <c r="B93" i="39"/>
  <c r="P91" i="39"/>
  <c r="B416" i="19"/>
  <c r="H414" i="19"/>
  <c r="A414" i="21" s="1"/>
  <c r="B417" i="19"/>
  <c r="H415" i="19"/>
  <c r="A415" i="21" s="1"/>
  <c r="B100" i="19"/>
  <c r="H98" i="19"/>
  <c r="A98" i="21" s="1"/>
  <c r="B101" i="19"/>
  <c r="H99" i="19"/>
  <c r="A99" i="21" s="1"/>
  <c r="B103" i="8"/>
  <c r="Z102" i="8"/>
  <c r="B100" i="38"/>
  <c r="Z99" i="38"/>
  <c r="B92" i="31"/>
  <c r="D90" i="31"/>
  <c r="A90" i="32" s="1"/>
  <c r="B93" i="31"/>
  <c r="D91" i="31"/>
  <c r="A91" i="32" s="1"/>
  <c r="G90" i="22"/>
  <c r="A90" i="23" s="1"/>
  <c r="B92" i="22"/>
  <c r="G91" i="22"/>
  <c r="A91" i="23" s="1"/>
  <c r="B93" i="22"/>
  <c r="P90" i="17"/>
  <c r="A90" i="20" s="1"/>
  <c r="B92" i="17"/>
  <c r="P91" i="17"/>
  <c r="A91" i="20" s="1"/>
  <c r="B93" i="17"/>
  <c r="B49" i="11"/>
  <c r="E49" i="10" s="1"/>
  <c r="A46" i="12" s="1"/>
  <c r="J48" i="11"/>
  <c r="B95" i="39" l="1"/>
  <c r="P93" i="39"/>
  <c r="B94" i="39"/>
  <c r="P92" i="39"/>
  <c r="B419" i="19"/>
  <c r="H417" i="19"/>
  <c r="A417" i="21" s="1"/>
  <c r="B418" i="19"/>
  <c r="H416" i="19"/>
  <c r="A416" i="21" s="1"/>
  <c r="B103" i="19"/>
  <c r="H101" i="19"/>
  <c r="A101" i="21" s="1"/>
  <c r="B102" i="19"/>
  <c r="H100" i="19"/>
  <c r="A100" i="21" s="1"/>
  <c r="B104" i="8"/>
  <c r="Z103" i="8"/>
  <c r="B101" i="38"/>
  <c r="Z100" i="38"/>
  <c r="B95" i="31"/>
  <c r="D93" i="31"/>
  <c r="A93" i="32" s="1"/>
  <c r="B94" i="31"/>
  <c r="D92" i="31"/>
  <c r="A92" i="32" s="1"/>
  <c r="G93" i="22"/>
  <c r="A93" i="23" s="1"/>
  <c r="B95" i="22"/>
  <c r="G92" i="22"/>
  <c r="A92" i="23" s="1"/>
  <c r="B94" i="22"/>
  <c r="P93" i="17"/>
  <c r="A93" i="20" s="1"/>
  <c r="B95" i="17"/>
  <c r="P92" i="17"/>
  <c r="A92" i="20" s="1"/>
  <c r="B94" i="17"/>
  <c r="B50" i="11"/>
  <c r="E50" i="10" s="1"/>
  <c r="A47" i="12" s="1"/>
  <c r="J49" i="11"/>
  <c r="B96" i="39" l="1"/>
  <c r="P94" i="39"/>
  <c r="B97" i="39"/>
  <c r="P95" i="39"/>
  <c r="B420" i="19"/>
  <c r="H418" i="19"/>
  <c r="A418" i="21" s="1"/>
  <c r="B421" i="19"/>
  <c r="H419" i="19"/>
  <c r="A419" i="21" s="1"/>
  <c r="B104" i="19"/>
  <c r="H102" i="19"/>
  <c r="A102" i="21" s="1"/>
  <c r="B105" i="19"/>
  <c r="H103" i="19"/>
  <c r="A103" i="21" s="1"/>
  <c r="B105" i="8"/>
  <c r="Z104" i="8"/>
  <c r="B102" i="38"/>
  <c r="Z101" i="38"/>
  <c r="B96" i="31"/>
  <c r="D94" i="31"/>
  <c r="A94" i="32" s="1"/>
  <c r="B97" i="31"/>
  <c r="D95" i="31"/>
  <c r="A95" i="32" s="1"/>
  <c r="G94" i="22"/>
  <c r="A94" i="23" s="1"/>
  <c r="B96" i="22"/>
  <c r="G95" i="22"/>
  <c r="A95" i="23" s="1"/>
  <c r="B97" i="22"/>
  <c r="P94" i="17"/>
  <c r="A94" i="20" s="1"/>
  <c r="B96" i="17"/>
  <c r="P95" i="17"/>
  <c r="A95" i="20" s="1"/>
  <c r="B97" i="17"/>
  <c r="B51" i="11"/>
  <c r="E51" i="10" s="1"/>
  <c r="A48" i="12" s="1"/>
  <c r="J50" i="11"/>
  <c r="B99" i="39" l="1"/>
  <c r="P97" i="39"/>
  <c r="B98" i="39"/>
  <c r="P96" i="39"/>
  <c r="B423" i="19"/>
  <c r="H421" i="19"/>
  <c r="A421" i="21" s="1"/>
  <c r="B422" i="19"/>
  <c r="H420" i="19"/>
  <c r="A420" i="21" s="1"/>
  <c r="B107" i="19"/>
  <c r="H105" i="19"/>
  <c r="A105" i="21" s="1"/>
  <c r="B106" i="19"/>
  <c r="H104" i="19"/>
  <c r="A104" i="21" s="1"/>
  <c r="B106" i="8"/>
  <c r="Z105" i="8"/>
  <c r="B103" i="38"/>
  <c r="Z102" i="38"/>
  <c r="B99" i="31"/>
  <c r="D97" i="31"/>
  <c r="A97" i="32" s="1"/>
  <c r="B98" i="31"/>
  <c r="D96" i="31"/>
  <c r="A96" i="32" s="1"/>
  <c r="G97" i="22"/>
  <c r="A97" i="23" s="1"/>
  <c r="B99" i="22"/>
  <c r="G96" i="22"/>
  <c r="A96" i="23" s="1"/>
  <c r="B98" i="22"/>
  <c r="P97" i="17"/>
  <c r="A97" i="20" s="1"/>
  <c r="B99" i="17"/>
  <c r="P96" i="17"/>
  <c r="A96" i="20" s="1"/>
  <c r="B98" i="17"/>
  <c r="B52" i="11"/>
  <c r="E52" i="10" s="1"/>
  <c r="A49" i="12" s="1"/>
  <c r="J51" i="11"/>
  <c r="B100" i="39" l="1"/>
  <c r="P98" i="39"/>
  <c r="B101" i="39"/>
  <c r="P99" i="39"/>
  <c r="B424" i="19"/>
  <c r="H422" i="19"/>
  <c r="A422" i="21" s="1"/>
  <c r="B425" i="19"/>
  <c r="H423" i="19"/>
  <c r="A423" i="21" s="1"/>
  <c r="B108" i="19"/>
  <c r="H106" i="19"/>
  <c r="A106" i="21" s="1"/>
  <c r="B109" i="19"/>
  <c r="H107" i="19"/>
  <c r="A107" i="21" s="1"/>
  <c r="B107" i="8"/>
  <c r="Z106" i="8"/>
  <c r="B104" i="38"/>
  <c r="Z103" i="38"/>
  <c r="B100" i="31"/>
  <c r="D98" i="31"/>
  <c r="A98" i="32" s="1"/>
  <c r="B101" i="31"/>
  <c r="D99" i="31"/>
  <c r="A99" i="32" s="1"/>
  <c r="G98" i="22"/>
  <c r="A98" i="23" s="1"/>
  <c r="B100" i="22"/>
  <c r="G99" i="22"/>
  <c r="A99" i="23" s="1"/>
  <c r="B101" i="22"/>
  <c r="P98" i="17"/>
  <c r="A98" i="20" s="1"/>
  <c r="B100" i="17"/>
  <c r="P99" i="17"/>
  <c r="A99" i="20" s="1"/>
  <c r="B101" i="17"/>
  <c r="B53" i="11"/>
  <c r="E53" i="10" s="1"/>
  <c r="A50" i="12" s="1"/>
  <c r="J52" i="11"/>
  <c r="B103" i="39" l="1"/>
  <c r="P101" i="39"/>
  <c r="B102" i="39"/>
  <c r="P100" i="39"/>
  <c r="B427" i="19"/>
  <c r="H425" i="19"/>
  <c r="A425" i="21" s="1"/>
  <c r="B426" i="19"/>
  <c r="H424" i="19"/>
  <c r="A424" i="21" s="1"/>
  <c r="B111" i="19"/>
  <c r="H109" i="19"/>
  <c r="A109" i="21" s="1"/>
  <c r="B110" i="19"/>
  <c r="H108" i="19"/>
  <c r="A108" i="21" s="1"/>
  <c r="B108" i="8"/>
  <c r="Z107" i="8"/>
  <c r="B105" i="38"/>
  <c r="Z104" i="38"/>
  <c r="B103" i="31"/>
  <c r="D101" i="31"/>
  <c r="A101" i="32" s="1"/>
  <c r="B102" i="31"/>
  <c r="D100" i="31"/>
  <c r="A100" i="32" s="1"/>
  <c r="G101" i="22"/>
  <c r="A101" i="23" s="1"/>
  <c r="B103" i="22"/>
  <c r="G100" i="22"/>
  <c r="A100" i="23" s="1"/>
  <c r="B102" i="22"/>
  <c r="P101" i="17"/>
  <c r="A101" i="20" s="1"/>
  <c r="B103" i="17"/>
  <c r="P100" i="17"/>
  <c r="A100" i="20" s="1"/>
  <c r="B102" i="17"/>
  <c r="B54" i="11"/>
  <c r="E54" i="10" s="1"/>
  <c r="A51" i="12" s="1"/>
  <c r="J53" i="11"/>
  <c r="B104" i="39" l="1"/>
  <c r="P102" i="39"/>
  <c r="B105" i="39"/>
  <c r="P103" i="39"/>
  <c r="B428" i="19"/>
  <c r="H426" i="19"/>
  <c r="A426" i="21" s="1"/>
  <c r="B429" i="19"/>
  <c r="H427" i="19"/>
  <c r="A427" i="21" s="1"/>
  <c r="B112" i="19"/>
  <c r="H110" i="19"/>
  <c r="A110" i="21" s="1"/>
  <c r="B113" i="19"/>
  <c r="H111" i="19"/>
  <c r="A111" i="21" s="1"/>
  <c r="Z108" i="8"/>
  <c r="B109" i="8"/>
  <c r="B106" i="38"/>
  <c r="Z105" i="38"/>
  <c r="B104" i="31"/>
  <c r="D102" i="31"/>
  <c r="A102" i="32" s="1"/>
  <c r="B105" i="31"/>
  <c r="D103" i="31"/>
  <c r="A103" i="32" s="1"/>
  <c r="G102" i="22"/>
  <c r="A102" i="23" s="1"/>
  <c r="B104" i="22"/>
  <c r="G103" i="22"/>
  <c r="A103" i="23" s="1"/>
  <c r="B105" i="22"/>
  <c r="P102" i="17"/>
  <c r="A102" i="20" s="1"/>
  <c r="B104" i="17"/>
  <c r="P103" i="17"/>
  <c r="A103" i="20" s="1"/>
  <c r="B105" i="17"/>
  <c r="B55" i="11"/>
  <c r="E55" i="10" s="1"/>
  <c r="A52" i="12" s="1"/>
  <c r="J54" i="11"/>
  <c r="B107" i="39" l="1"/>
  <c r="P105" i="39"/>
  <c r="B106" i="39"/>
  <c r="P104" i="39"/>
  <c r="B431" i="19"/>
  <c r="H429" i="19"/>
  <c r="A429" i="21" s="1"/>
  <c r="B430" i="19"/>
  <c r="H428" i="19"/>
  <c r="A428" i="21" s="1"/>
  <c r="B115" i="19"/>
  <c r="H113" i="19"/>
  <c r="A113" i="21" s="1"/>
  <c r="B114" i="19"/>
  <c r="H112" i="19"/>
  <c r="A112" i="21" s="1"/>
  <c r="Z109" i="8"/>
  <c r="B110" i="8"/>
  <c r="B107" i="38"/>
  <c r="Z106" i="38"/>
  <c r="B107" i="31"/>
  <c r="D105" i="31"/>
  <c r="A105" i="32" s="1"/>
  <c r="B106" i="31"/>
  <c r="D104" i="31"/>
  <c r="A104" i="32" s="1"/>
  <c r="G105" i="22"/>
  <c r="A105" i="23" s="1"/>
  <c r="B107" i="22"/>
  <c r="G104" i="22"/>
  <c r="A104" i="23" s="1"/>
  <c r="B106" i="22"/>
  <c r="P105" i="17"/>
  <c r="A105" i="20" s="1"/>
  <c r="B107" i="17"/>
  <c r="P104" i="17"/>
  <c r="A104" i="20" s="1"/>
  <c r="B106" i="17"/>
  <c r="B56" i="11"/>
  <c r="E56" i="10" s="1"/>
  <c r="A53" i="12" s="1"/>
  <c r="J55" i="11"/>
  <c r="B108" i="39" l="1"/>
  <c r="P106" i="39"/>
  <c r="B109" i="39"/>
  <c r="P107" i="39"/>
  <c r="B432" i="19"/>
  <c r="H430" i="19"/>
  <c r="A430" i="21" s="1"/>
  <c r="B433" i="19"/>
  <c r="H431" i="19"/>
  <c r="A431" i="21" s="1"/>
  <c r="B116" i="19"/>
  <c r="H114" i="19"/>
  <c r="A114" i="21" s="1"/>
  <c r="B117" i="19"/>
  <c r="H115" i="19"/>
  <c r="A115" i="21" s="1"/>
  <c r="Z110" i="8"/>
  <c r="B111" i="8"/>
  <c r="B108" i="38"/>
  <c r="Z107" i="38"/>
  <c r="B108" i="31"/>
  <c r="D106" i="31"/>
  <c r="A106" i="32" s="1"/>
  <c r="B109" i="31"/>
  <c r="D107" i="31"/>
  <c r="A107" i="32" s="1"/>
  <c r="G106" i="22"/>
  <c r="A106" i="23" s="1"/>
  <c r="B108" i="22"/>
  <c r="G107" i="22"/>
  <c r="A107" i="23" s="1"/>
  <c r="B109" i="22"/>
  <c r="P106" i="17"/>
  <c r="A106" i="20" s="1"/>
  <c r="B108" i="17"/>
  <c r="P107" i="17"/>
  <c r="A107" i="20" s="1"/>
  <c r="B109" i="17"/>
  <c r="B57" i="11"/>
  <c r="E57" i="10" s="1"/>
  <c r="A54" i="12" s="1"/>
  <c r="J56" i="11"/>
  <c r="B111" i="39" l="1"/>
  <c r="P109" i="39"/>
  <c r="B110" i="39"/>
  <c r="P108" i="39"/>
  <c r="B435" i="19"/>
  <c r="H433" i="19"/>
  <c r="A433" i="21" s="1"/>
  <c r="B434" i="19"/>
  <c r="H432" i="19"/>
  <c r="A432" i="21" s="1"/>
  <c r="B119" i="19"/>
  <c r="H117" i="19"/>
  <c r="A117" i="21" s="1"/>
  <c r="B118" i="19"/>
  <c r="H116" i="19"/>
  <c r="A116" i="21" s="1"/>
  <c r="Z111" i="8"/>
  <c r="B112" i="8"/>
  <c r="B109" i="38"/>
  <c r="Z108" i="38"/>
  <c r="B111" i="31"/>
  <c r="D109" i="31"/>
  <c r="A109" i="32" s="1"/>
  <c r="B110" i="31"/>
  <c r="D108" i="31"/>
  <c r="A108" i="32" s="1"/>
  <c r="G109" i="22"/>
  <c r="A109" i="23" s="1"/>
  <c r="B111" i="22"/>
  <c r="G108" i="22"/>
  <c r="A108" i="23" s="1"/>
  <c r="B110" i="22"/>
  <c r="P109" i="17"/>
  <c r="A109" i="20" s="1"/>
  <c r="B111" i="17"/>
  <c r="P108" i="17"/>
  <c r="A108" i="20" s="1"/>
  <c r="B110" i="17"/>
  <c r="B58" i="11"/>
  <c r="E58" i="10" s="1"/>
  <c r="A55" i="12" s="1"/>
  <c r="J57" i="11"/>
  <c r="B112" i="39" l="1"/>
  <c r="P110" i="39"/>
  <c r="B113" i="39"/>
  <c r="P111" i="39"/>
  <c r="B436" i="19"/>
  <c r="H434" i="19"/>
  <c r="A434" i="21" s="1"/>
  <c r="B437" i="19"/>
  <c r="H435" i="19"/>
  <c r="A435" i="21" s="1"/>
  <c r="B120" i="19"/>
  <c r="H118" i="19"/>
  <c r="A118" i="21" s="1"/>
  <c r="B121" i="19"/>
  <c r="H119" i="19"/>
  <c r="A119" i="21" s="1"/>
  <c r="Z112" i="8"/>
  <c r="B113" i="8"/>
  <c r="B110" i="38"/>
  <c r="Z109" i="38"/>
  <c r="B112" i="31"/>
  <c r="D110" i="31"/>
  <c r="A110" i="32" s="1"/>
  <c r="B113" i="31"/>
  <c r="D111" i="31"/>
  <c r="A111" i="32" s="1"/>
  <c r="G110" i="22"/>
  <c r="A110" i="23" s="1"/>
  <c r="B112" i="22"/>
  <c r="G111" i="22"/>
  <c r="A111" i="23" s="1"/>
  <c r="B113" i="22"/>
  <c r="P110" i="17"/>
  <c r="A110" i="20" s="1"/>
  <c r="B112" i="17"/>
  <c r="P111" i="17"/>
  <c r="A111" i="20" s="1"/>
  <c r="B113" i="17"/>
  <c r="B59" i="11"/>
  <c r="E59" i="10" s="1"/>
  <c r="A56" i="12" s="1"/>
  <c r="J58" i="11"/>
  <c r="B115" i="39" l="1"/>
  <c r="P113" i="39"/>
  <c r="B114" i="39"/>
  <c r="P112" i="39"/>
  <c r="B439" i="19"/>
  <c r="H437" i="19"/>
  <c r="A437" i="21" s="1"/>
  <c r="B438" i="19"/>
  <c r="H436" i="19"/>
  <c r="A436" i="21" s="1"/>
  <c r="B123" i="19"/>
  <c r="H121" i="19"/>
  <c r="A121" i="21" s="1"/>
  <c r="B122" i="19"/>
  <c r="H120" i="19"/>
  <c r="A120" i="21" s="1"/>
  <c r="Z113" i="8"/>
  <c r="B114" i="8"/>
  <c r="B111" i="38"/>
  <c r="Z110" i="38"/>
  <c r="B115" i="31"/>
  <c r="D113" i="31"/>
  <c r="A113" i="32" s="1"/>
  <c r="B114" i="31"/>
  <c r="D112" i="31"/>
  <c r="A112" i="32" s="1"/>
  <c r="G113" i="22"/>
  <c r="A113" i="23" s="1"/>
  <c r="B115" i="22"/>
  <c r="G112" i="22"/>
  <c r="A112" i="23" s="1"/>
  <c r="B114" i="22"/>
  <c r="P113" i="17"/>
  <c r="A113" i="20" s="1"/>
  <c r="B115" i="17"/>
  <c r="P112" i="17"/>
  <c r="A112" i="20" s="1"/>
  <c r="B114" i="17"/>
  <c r="B60" i="11"/>
  <c r="E60" i="10" s="1"/>
  <c r="A57" i="12" s="1"/>
  <c r="J59" i="11"/>
  <c r="B116" i="39" l="1"/>
  <c r="P114" i="39"/>
  <c r="B117" i="39"/>
  <c r="P115" i="39"/>
  <c r="B440" i="19"/>
  <c r="H438" i="19"/>
  <c r="A438" i="21" s="1"/>
  <c r="B441" i="19"/>
  <c r="H439" i="19"/>
  <c r="A439" i="21" s="1"/>
  <c r="B124" i="19"/>
  <c r="H122" i="19"/>
  <c r="A122" i="21" s="1"/>
  <c r="B125" i="19"/>
  <c r="H123" i="19"/>
  <c r="A123" i="21" s="1"/>
  <c r="Z114" i="8"/>
  <c r="B115" i="8"/>
  <c r="B112" i="38"/>
  <c r="Z111" i="38"/>
  <c r="B116" i="31"/>
  <c r="D114" i="31"/>
  <c r="A114" i="32" s="1"/>
  <c r="B117" i="31"/>
  <c r="D115" i="31"/>
  <c r="A115" i="32" s="1"/>
  <c r="G114" i="22"/>
  <c r="A114" i="23" s="1"/>
  <c r="B116" i="22"/>
  <c r="G115" i="22"/>
  <c r="A115" i="23" s="1"/>
  <c r="B117" i="22"/>
  <c r="P114" i="17"/>
  <c r="A114" i="20" s="1"/>
  <c r="B116" i="17"/>
  <c r="P115" i="17"/>
  <c r="A115" i="20" s="1"/>
  <c r="B117" i="17"/>
  <c r="B61" i="11"/>
  <c r="E61" i="10" s="1"/>
  <c r="A58" i="12" s="1"/>
  <c r="J60" i="11"/>
  <c r="B119" i="39" l="1"/>
  <c r="P117" i="39"/>
  <c r="B118" i="39"/>
  <c r="P116" i="39"/>
  <c r="B443" i="19"/>
  <c r="H441" i="19"/>
  <c r="A441" i="21" s="1"/>
  <c r="B442" i="19"/>
  <c r="H440" i="19"/>
  <c r="A440" i="21" s="1"/>
  <c r="B127" i="19"/>
  <c r="H125" i="19"/>
  <c r="A125" i="21" s="1"/>
  <c r="B126" i="19"/>
  <c r="H124" i="19"/>
  <c r="A124" i="21" s="1"/>
  <c r="Z115" i="8"/>
  <c r="B116" i="8"/>
  <c r="B113" i="38"/>
  <c r="Z112" i="38"/>
  <c r="B119" i="31"/>
  <c r="D117" i="31"/>
  <c r="A117" i="32" s="1"/>
  <c r="B118" i="31"/>
  <c r="D116" i="31"/>
  <c r="A116" i="32" s="1"/>
  <c r="G117" i="22"/>
  <c r="A117" i="23" s="1"/>
  <c r="B119" i="22"/>
  <c r="G116" i="22"/>
  <c r="A116" i="23" s="1"/>
  <c r="B118" i="22"/>
  <c r="P117" i="17"/>
  <c r="A117" i="20" s="1"/>
  <c r="B119" i="17"/>
  <c r="P116" i="17"/>
  <c r="A116" i="20" s="1"/>
  <c r="B118" i="17"/>
  <c r="B62" i="11"/>
  <c r="E62" i="10" s="1"/>
  <c r="A59" i="12" s="1"/>
  <c r="J61" i="11"/>
  <c r="B120" i="39" l="1"/>
  <c r="P118" i="39"/>
  <c r="B121" i="39"/>
  <c r="P119" i="39"/>
  <c r="B444" i="19"/>
  <c r="H442" i="19"/>
  <c r="A442" i="21" s="1"/>
  <c r="B445" i="19"/>
  <c r="H443" i="19"/>
  <c r="A443" i="21" s="1"/>
  <c r="B128" i="19"/>
  <c r="H126" i="19"/>
  <c r="A126" i="21" s="1"/>
  <c r="B129" i="19"/>
  <c r="H127" i="19"/>
  <c r="A127" i="21" s="1"/>
  <c r="Z116" i="8"/>
  <c r="B117" i="8"/>
  <c r="B114" i="38"/>
  <c r="Z113" i="38"/>
  <c r="B120" i="31"/>
  <c r="D118" i="31"/>
  <c r="A118" i="32" s="1"/>
  <c r="B121" i="31"/>
  <c r="D119" i="31"/>
  <c r="A119" i="32" s="1"/>
  <c r="G118" i="22"/>
  <c r="A118" i="23" s="1"/>
  <c r="B120" i="22"/>
  <c r="G119" i="22"/>
  <c r="A119" i="23" s="1"/>
  <c r="B121" i="22"/>
  <c r="P118" i="17"/>
  <c r="A118" i="20" s="1"/>
  <c r="B120" i="17"/>
  <c r="P119" i="17"/>
  <c r="A119" i="20" s="1"/>
  <c r="B121" i="17"/>
  <c r="B63" i="11"/>
  <c r="E63" i="10" s="1"/>
  <c r="A60" i="12" s="1"/>
  <c r="J62" i="11"/>
  <c r="B123" i="39" l="1"/>
  <c r="P121" i="39"/>
  <c r="B122" i="39"/>
  <c r="P120" i="39"/>
  <c r="B447" i="19"/>
  <c r="H445" i="19"/>
  <c r="A445" i="21" s="1"/>
  <c r="B446" i="19"/>
  <c r="H444" i="19"/>
  <c r="A444" i="21" s="1"/>
  <c r="B131" i="19"/>
  <c r="H129" i="19"/>
  <c r="A129" i="21" s="1"/>
  <c r="B130" i="19"/>
  <c r="H128" i="19"/>
  <c r="A128" i="21" s="1"/>
  <c r="Z117" i="8"/>
  <c r="B118" i="8"/>
  <c r="Z118" i="8" s="1"/>
  <c r="AB5" i="8" a="1"/>
  <c r="B115" i="38"/>
  <c r="Z114" i="38"/>
  <c r="B123" i="31"/>
  <c r="D121" i="31"/>
  <c r="A121" i="32" s="1"/>
  <c r="B122" i="31"/>
  <c r="D120" i="31"/>
  <c r="A120" i="32" s="1"/>
  <c r="G121" i="22"/>
  <c r="A121" i="23" s="1"/>
  <c r="B123" i="22"/>
  <c r="G120" i="22"/>
  <c r="A120" i="23" s="1"/>
  <c r="B122" i="22"/>
  <c r="P121" i="17"/>
  <c r="A121" i="20" s="1"/>
  <c r="B123" i="17"/>
  <c r="P120" i="17"/>
  <c r="A120" i="20" s="1"/>
  <c r="B122" i="17"/>
  <c r="B64" i="11"/>
  <c r="E64" i="10" s="1"/>
  <c r="A61" i="12" s="1"/>
  <c r="J63" i="11"/>
  <c r="B124" i="39" l="1"/>
  <c r="P122" i="39"/>
  <c r="B125" i="39"/>
  <c r="P123" i="39"/>
  <c r="B162" i="7"/>
  <c r="B163" i="7"/>
  <c r="B164" i="7"/>
  <c r="B165" i="7"/>
  <c r="B166" i="7"/>
  <c r="B167" i="7"/>
  <c r="B168" i="7"/>
  <c r="B169" i="7"/>
  <c r="B170" i="7"/>
  <c r="B171" i="7"/>
  <c r="B172" i="7"/>
  <c r="B173" i="7"/>
  <c r="B174" i="7"/>
  <c r="B175" i="7"/>
  <c r="B176" i="7"/>
  <c r="B177" i="7"/>
  <c r="B178" i="7"/>
  <c r="B179" i="7"/>
  <c r="B180" i="7"/>
  <c r="B181" i="7"/>
  <c r="B182" i="7"/>
  <c r="B183" i="7"/>
  <c r="B158" i="7"/>
  <c r="B159" i="7"/>
  <c r="B160" i="7"/>
  <c r="B161" i="7"/>
  <c r="B448" i="19"/>
  <c r="H446" i="19"/>
  <c r="A446" i="21" s="1"/>
  <c r="B449" i="19"/>
  <c r="H447" i="19"/>
  <c r="A447" i="21" s="1"/>
  <c r="B132" i="19"/>
  <c r="H130" i="19"/>
  <c r="A130" i="21" s="1"/>
  <c r="B133" i="19"/>
  <c r="H131" i="19"/>
  <c r="A131" i="21" s="1"/>
  <c r="AB5" i="8"/>
  <c r="B5" i="7" s="1"/>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16" i="38"/>
  <c r="Z115" i="38"/>
  <c r="B124" i="31"/>
  <c r="D122" i="31"/>
  <c r="A122" i="32" s="1"/>
  <c r="B125" i="31"/>
  <c r="D123" i="31"/>
  <c r="A123" i="32" s="1"/>
  <c r="G122" i="22"/>
  <c r="A122" i="23" s="1"/>
  <c r="B124" i="22"/>
  <c r="G123" i="22"/>
  <c r="A123" i="23" s="1"/>
  <c r="B125" i="22"/>
  <c r="P122" i="17"/>
  <c r="A122" i="20" s="1"/>
  <c r="B124" i="17"/>
  <c r="P123" i="17"/>
  <c r="A123" i="20" s="1"/>
  <c r="B125" i="17"/>
  <c r="B65" i="11"/>
  <c r="E65" i="10" s="1"/>
  <c r="A62" i="12" s="1"/>
  <c r="J64" i="11"/>
  <c r="B127" i="39" l="1"/>
  <c r="P125" i="39"/>
  <c r="B126" i="39"/>
  <c r="P124" i="39"/>
  <c r="B451" i="19"/>
  <c r="H449" i="19"/>
  <c r="A449" i="21" s="1"/>
  <c r="B450" i="19"/>
  <c r="H448" i="19"/>
  <c r="A448" i="21" s="1"/>
  <c r="B135" i="19"/>
  <c r="H133" i="19"/>
  <c r="A133" i="21" s="1"/>
  <c r="B134" i="19"/>
  <c r="H132" i="19"/>
  <c r="A132" i="21" s="1"/>
  <c r="B117" i="38"/>
  <c r="Z116" i="38"/>
  <c r="B127" i="31"/>
  <c r="D125" i="31"/>
  <c r="A125" i="32" s="1"/>
  <c r="B126" i="31"/>
  <c r="D124" i="31"/>
  <c r="A124" i="32" s="1"/>
  <c r="G125" i="22"/>
  <c r="A125" i="23" s="1"/>
  <c r="B127" i="22"/>
  <c r="G124" i="22"/>
  <c r="A124" i="23" s="1"/>
  <c r="B126" i="22"/>
  <c r="P125" i="17"/>
  <c r="A125" i="20" s="1"/>
  <c r="B127" i="17"/>
  <c r="P124" i="17"/>
  <c r="A124" i="20" s="1"/>
  <c r="B126" i="17"/>
  <c r="B66" i="11"/>
  <c r="J65" i="11"/>
  <c r="B128" i="39" l="1"/>
  <c r="P126" i="39"/>
  <c r="B129" i="39"/>
  <c r="P127" i="39"/>
  <c r="B452" i="19"/>
  <c r="H450" i="19"/>
  <c r="A450" i="21" s="1"/>
  <c r="B453" i="19"/>
  <c r="H451" i="19"/>
  <c r="A451" i="21" s="1"/>
  <c r="B136" i="19"/>
  <c r="H134" i="19"/>
  <c r="A134" i="21" s="1"/>
  <c r="B137" i="19"/>
  <c r="H135" i="19"/>
  <c r="A135" i="21" s="1"/>
  <c r="B118" i="38"/>
  <c r="Z118" i="38" s="1"/>
  <c r="Z117" i="38"/>
  <c r="AB5" i="38" s="1" a="1"/>
  <c r="AB5" i="38" s="1"/>
  <c r="J66" i="11"/>
  <c r="E66" i="10"/>
  <c r="A63" i="12" s="1"/>
  <c r="B128" i="31"/>
  <c r="D126" i="31"/>
  <c r="A126" i="32" s="1"/>
  <c r="B129" i="31"/>
  <c r="D127" i="31"/>
  <c r="A127" i="32" s="1"/>
  <c r="G126" i="22"/>
  <c r="A126" i="23" s="1"/>
  <c r="B128" i="22"/>
  <c r="G127" i="22"/>
  <c r="A127" i="23" s="1"/>
  <c r="B129" i="22"/>
  <c r="P126" i="17"/>
  <c r="A126" i="20" s="1"/>
  <c r="B128" i="17"/>
  <c r="P127" i="17"/>
  <c r="A127" i="20" s="1"/>
  <c r="B129" i="17"/>
  <c r="B67" i="11"/>
  <c r="B131" i="39" l="1"/>
  <c r="P129" i="39"/>
  <c r="B130" i="39"/>
  <c r="P128" i="39"/>
  <c r="B455" i="19"/>
  <c r="H453" i="19"/>
  <c r="A453" i="21" s="1"/>
  <c r="B454" i="19"/>
  <c r="H452" i="19"/>
  <c r="A452" i="21" s="1"/>
  <c r="B139" i="19"/>
  <c r="H137" i="19"/>
  <c r="A137" i="21" s="1"/>
  <c r="B138" i="19"/>
  <c r="H136" i="19"/>
  <c r="A136" i="21" s="1"/>
  <c r="J67" i="11"/>
  <c r="E67" i="10"/>
  <c r="A64" i="12" s="1"/>
  <c r="B131" i="31"/>
  <c r="D129" i="31"/>
  <c r="A129" i="32" s="1"/>
  <c r="B130" i="31"/>
  <c r="D128" i="31"/>
  <c r="A128" i="32" s="1"/>
  <c r="G129" i="22"/>
  <c r="A129" i="23" s="1"/>
  <c r="B131" i="22"/>
  <c r="G128" i="22"/>
  <c r="A128" i="23" s="1"/>
  <c r="B130" i="22"/>
  <c r="P129" i="17"/>
  <c r="A129" i="20" s="1"/>
  <c r="B131" i="17"/>
  <c r="P128" i="17"/>
  <c r="A128" i="20" s="1"/>
  <c r="B130" i="17"/>
  <c r="B68" i="11"/>
  <c r="B132" i="39" l="1"/>
  <c r="P130" i="39"/>
  <c r="B133" i="39"/>
  <c r="P131" i="39"/>
  <c r="B456" i="19"/>
  <c r="H454" i="19"/>
  <c r="A454" i="21" s="1"/>
  <c r="B457" i="19"/>
  <c r="H455" i="19"/>
  <c r="A455" i="21" s="1"/>
  <c r="B140" i="19"/>
  <c r="H138" i="19"/>
  <c r="A138" i="21" s="1"/>
  <c r="B141" i="19"/>
  <c r="H139" i="19"/>
  <c r="A139" i="21" s="1"/>
  <c r="E68" i="10"/>
  <c r="A65" i="12" s="1"/>
  <c r="B69" i="11"/>
  <c r="B132" i="31"/>
  <c r="D130" i="31"/>
  <c r="A130" i="32" s="1"/>
  <c r="B133" i="31"/>
  <c r="D131" i="31"/>
  <c r="A131" i="32" s="1"/>
  <c r="G130" i="22"/>
  <c r="A130" i="23" s="1"/>
  <c r="B132" i="22"/>
  <c r="G131" i="22"/>
  <c r="A131" i="23" s="1"/>
  <c r="B133" i="22"/>
  <c r="P130" i="17"/>
  <c r="A130" i="20" s="1"/>
  <c r="B132" i="17"/>
  <c r="P131" i="17"/>
  <c r="A131" i="20" s="1"/>
  <c r="B133" i="17"/>
  <c r="J68" i="11"/>
  <c r="G5" i="10"/>
  <c r="G6" i="10" s="1"/>
  <c r="F5" i="11"/>
  <c r="J5" i="11" s="1"/>
  <c r="B135" i="39" l="1"/>
  <c r="P133" i="39"/>
  <c r="B134" i="39"/>
  <c r="P132" i="39"/>
  <c r="B459" i="19"/>
  <c r="H457" i="19"/>
  <c r="A457" i="21" s="1"/>
  <c r="B458" i="19"/>
  <c r="H456" i="19"/>
  <c r="A456" i="21" s="1"/>
  <c r="B143" i="19"/>
  <c r="H141" i="19"/>
  <c r="A141" i="21" s="1"/>
  <c r="B142" i="19"/>
  <c r="H140" i="19"/>
  <c r="A140" i="21" s="1"/>
  <c r="E69" i="10"/>
  <c r="A66" i="12" s="1"/>
  <c r="B70" i="11"/>
  <c r="J69" i="11"/>
  <c r="B135" i="31"/>
  <c r="D133" i="31"/>
  <c r="A133" i="32" s="1"/>
  <c r="B134" i="31"/>
  <c r="D132" i="31"/>
  <c r="A132" i="32" s="1"/>
  <c r="G133" i="22"/>
  <c r="A133" i="23" s="1"/>
  <c r="B135" i="22"/>
  <c r="G132" i="22"/>
  <c r="A132" i="23" s="1"/>
  <c r="B134" i="22"/>
  <c r="P133" i="17"/>
  <c r="A133" i="20" s="1"/>
  <c r="B135" i="17"/>
  <c r="P132" i="17"/>
  <c r="A132" i="20" s="1"/>
  <c r="B134" i="17"/>
  <c r="G7" i="10"/>
  <c r="F6" i="11"/>
  <c r="J6" i="11" s="1"/>
  <c r="B136" i="39" l="1"/>
  <c r="P134" i="39"/>
  <c r="B137" i="39"/>
  <c r="P135" i="39"/>
  <c r="B460" i="19"/>
  <c r="H458" i="19"/>
  <c r="A458" i="21" s="1"/>
  <c r="B461" i="19"/>
  <c r="H459" i="19"/>
  <c r="A459" i="21" s="1"/>
  <c r="B144" i="19"/>
  <c r="H142" i="19"/>
  <c r="A142" i="21" s="1"/>
  <c r="B145" i="19"/>
  <c r="H143" i="19"/>
  <c r="A143" i="21" s="1"/>
  <c r="E70" i="10"/>
  <c r="A67" i="12" s="1"/>
  <c r="B71" i="11"/>
  <c r="B36" i="2" s="1" a="1"/>
  <c r="B36" i="2" s="1"/>
  <c r="J70" i="11"/>
  <c r="B136" i="31"/>
  <c r="D134" i="31"/>
  <c r="A134" i="32" s="1"/>
  <c r="B137" i="31"/>
  <c r="D135" i="31"/>
  <c r="A135" i="32" s="1"/>
  <c r="G134" i="22"/>
  <c r="A134" i="23" s="1"/>
  <c r="B136" i="22"/>
  <c r="G135" i="22"/>
  <c r="A135" i="23" s="1"/>
  <c r="B137" i="22"/>
  <c r="P134" i="17"/>
  <c r="A134" i="20" s="1"/>
  <c r="B136" i="17"/>
  <c r="P135" i="17"/>
  <c r="A135" i="20" s="1"/>
  <c r="B137" i="17"/>
  <c r="G8" i="10"/>
  <c r="F7" i="11"/>
  <c r="J7" i="11" s="1"/>
  <c r="B139" i="39" l="1"/>
  <c r="P137" i="39"/>
  <c r="B138" i="39"/>
  <c r="P136" i="39"/>
  <c r="B463" i="19"/>
  <c r="H461" i="19"/>
  <c r="A461" i="21" s="1"/>
  <c r="B462" i="19"/>
  <c r="H460" i="19"/>
  <c r="A460" i="21" s="1"/>
  <c r="B147" i="19"/>
  <c r="H145" i="19"/>
  <c r="A145" i="21" s="1"/>
  <c r="B146" i="19"/>
  <c r="H144" i="19"/>
  <c r="A144" i="21" s="1"/>
  <c r="E71" i="10"/>
  <c r="A68" i="12" s="1"/>
  <c r="G11" i="12" s="1" a="1"/>
  <c r="G11" i="12" s="1"/>
  <c r="J71" i="11"/>
  <c r="B139" i="31"/>
  <c r="D137" i="31"/>
  <c r="A137" i="32" s="1"/>
  <c r="B138" i="31"/>
  <c r="D136" i="31"/>
  <c r="A136" i="32" s="1"/>
  <c r="G137" i="22"/>
  <c r="A137" i="23" s="1"/>
  <c r="B139" i="22"/>
  <c r="G136" i="22"/>
  <c r="A136" i="23" s="1"/>
  <c r="B138" i="22"/>
  <c r="P137" i="17"/>
  <c r="A137" i="20" s="1"/>
  <c r="B139" i="17"/>
  <c r="P136" i="17"/>
  <c r="A136" i="20" s="1"/>
  <c r="B138" i="17"/>
  <c r="G9" i="10"/>
  <c r="G10" i="10" s="1"/>
  <c r="G11" i="10" s="1"/>
  <c r="G12" i="10" s="1"/>
  <c r="F8" i="11"/>
  <c r="J8" i="11" s="1"/>
  <c r="B140" i="39" l="1"/>
  <c r="P138" i="39"/>
  <c r="B141" i="39"/>
  <c r="P139" i="39"/>
  <c r="B464" i="19"/>
  <c r="H462" i="19"/>
  <c r="A462" i="21" s="1"/>
  <c r="B465" i="19"/>
  <c r="H463" i="19"/>
  <c r="A463" i="21" s="1"/>
  <c r="B148" i="19"/>
  <c r="H146" i="19"/>
  <c r="A146" i="21" s="1"/>
  <c r="B149" i="19"/>
  <c r="H147" i="19"/>
  <c r="A147" i="21" s="1"/>
  <c r="B140" i="31"/>
  <c r="D138" i="31"/>
  <c r="A138" i="32" s="1"/>
  <c r="B141" i="31"/>
  <c r="D139" i="31"/>
  <c r="A139" i="32" s="1"/>
  <c r="G138" i="22"/>
  <c r="A138" i="23" s="1"/>
  <c r="B140" i="22"/>
  <c r="G139" i="22"/>
  <c r="A139" i="23" s="1"/>
  <c r="B141" i="22"/>
  <c r="P138" i="17"/>
  <c r="A138" i="20" s="1"/>
  <c r="B140" i="17"/>
  <c r="P139" i="17"/>
  <c r="A139" i="20" s="1"/>
  <c r="B141" i="17"/>
  <c r="G13" i="10"/>
  <c r="F10" i="11" s="1"/>
  <c r="J10" i="11" s="1"/>
  <c r="F9" i="11"/>
  <c r="J9" i="11" s="1"/>
  <c r="L11" i="12"/>
  <c r="B143" i="39" l="1"/>
  <c r="P141" i="39"/>
  <c r="B142" i="39"/>
  <c r="P140" i="39"/>
  <c r="B467" i="19"/>
  <c r="H465" i="19"/>
  <c r="A465" i="21" s="1"/>
  <c r="B466" i="19"/>
  <c r="H464" i="19"/>
  <c r="A464" i="21" s="1"/>
  <c r="B151" i="19"/>
  <c r="H149" i="19"/>
  <c r="A149" i="21" s="1"/>
  <c r="B150" i="19"/>
  <c r="H148" i="19"/>
  <c r="A148" i="21" s="1"/>
  <c r="B143" i="31"/>
  <c r="D141" i="31"/>
  <c r="A141" i="32" s="1"/>
  <c r="B142" i="31"/>
  <c r="D140" i="31"/>
  <c r="A140" i="32" s="1"/>
  <c r="G141" i="22"/>
  <c r="A141" i="23" s="1"/>
  <c r="B143" i="22"/>
  <c r="G140" i="22"/>
  <c r="A140" i="23" s="1"/>
  <c r="B142" i="22"/>
  <c r="P141" i="17"/>
  <c r="A141" i="20" s="1"/>
  <c r="B143" i="17"/>
  <c r="P140" i="17"/>
  <c r="A140" i="20" s="1"/>
  <c r="B142" i="17"/>
  <c r="B144" i="39" l="1"/>
  <c r="P142" i="39"/>
  <c r="B145" i="39"/>
  <c r="P143" i="39"/>
  <c r="B468" i="19"/>
  <c r="H466" i="19"/>
  <c r="A466" i="21" s="1"/>
  <c r="B469" i="19"/>
  <c r="H467" i="19"/>
  <c r="A467" i="21" s="1"/>
  <c r="B152" i="19"/>
  <c r="H150" i="19"/>
  <c r="A150" i="21" s="1"/>
  <c r="B153" i="19"/>
  <c r="H151" i="19"/>
  <c r="A151" i="21" s="1"/>
  <c r="B144" i="31"/>
  <c r="D142" i="31"/>
  <c r="A142" i="32" s="1"/>
  <c r="B145" i="31"/>
  <c r="D143" i="31"/>
  <c r="A143" i="32" s="1"/>
  <c r="G142" i="22"/>
  <c r="A142" i="23" s="1"/>
  <c r="B144" i="22"/>
  <c r="G143" i="22"/>
  <c r="A143" i="23" s="1"/>
  <c r="B145" i="22"/>
  <c r="P142" i="17"/>
  <c r="A142" i="20" s="1"/>
  <c r="B144" i="17"/>
  <c r="P143" i="17"/>
  <c r="A143" i="20" s="1"/>
  <c r="B145" i="17"/>
  <c r="B147" i="39" l="1"/>
  <c r="P145" i="39"/>
  <c r="B146" i="39"/>
  <c r="P144" i="39"/>
  <c r="B471" i="19"/>
  <c r="H469" i="19"/>
  <c r="A469" i="21" s="1"/>
  <c r="B470" i="19"/>
  <c r="H468" i="19"/>
  <c r="A468" i="21" s="1"/>
  <c r="B155" i="19"/>
  <c r="H153" i="19"/>
  <c r="A153" i="21" s="1"/>
  <c r="B154" i="19"/>
  <c r="H152" i="19"/>
  <c r="A152" i="21" s="1"/>
  <c r="B147" i="31"/>
  <c r="D145" i="31"/>
  <c r="A145" i="32" s="1"/>
  <c r="B146" i="31"/>
  <c r="D144" i="31"/>
  <c r="A144" i="32" s="1"/>
  <c r="G145" i="22"/>
  <c r="A145" i="23" s="1"/>
  <c r="B147" i="22"/>
  <c r="G144" i="22"/>
  <c r="A144" i="23" s="1"/>
  <c r="B146" i="22"/>
  <c r="P145" i="17"/>
  <c r="A145" i="20" s="1"/>
  <c r="B147" i="17"/>
  <c r="P144" i="17"/>
  <c r="A144" i="20" s="1"/>
  <c r="B146" i="17"/>
  <c r="B148" i="39" l="1"/>
  <c r="P146" i="39"/>
  <c r="B149" i="39"/>
  <c r="P147" i="39"/>
  <c r="B472" i="19"/>
  <c r="H470" i="19"/>
  <c r="A470" i="21" s="1"/>
  <c r="B473" i="19"/>
  <c r="H471" i="19"/>
  <c r="A471" i="21" s="1"/>
  <c r="B156" i="19"/>
  <c r="H154" i="19"/>
  <c r="A154" i="21" s="1"/>
  <c r="B157" i="19"/>
  <c r="H155" i="19"/>
  <c r="A155" i="21" s="1"/>
  <c r="B148" i="31"/>
  <c r="D146" i="31"/>
  <c r="A146" i="32" s="1"/>
  <c r="B149" i="31"/>
  <c r="D147" i="31"/>
  <c r="A147" i="32" s="1"/>
  <c r="G146" i="22"/>
  <c r="A146" i="23" s="1"/>
  <c r="B148" i="22"/>
  <c r="G147" i="22"/>
  <c r="A147" i="23" s="1"/>
  <c r="B149" i="22"/>
  <c r="P146" i="17"/>
  <c r="A146" i="20" s="1"/>
  <c r="B148" i="17"/>
  <c r="P147" i="17"/>
  <c r="A147" i="20" s="1"/>
  <c r="B149" i="17"/>
  <c r="B151" i="39" l="1"/>
  <c r="P149" i="39"/>
  <c r="B150" i="39"/>
  <c r="P148" i="39"/>
  <c r="B475" i="19"/>
  <c r="H473" i="19"/>
  <c r="A473" i="21" s="1"/>
  <c r="B474" i="19"/>
  <c r="H472" i="19"/>
  <c r="A472" i="21" s="1"/>
  <c r="B159" i="19"/>
  <c r="H157" i="19"/>
  <c r="A157" i="21" s="1"/>
  <c r="B158" i="19"/>
  <c r="H156" i="19"/>
  <c r="A156" i="21" s="1"/>
  <c r="B151" i="31"/>
  <c r="D149" i="31"/>
  <c r="A149" i="32" s="1"/>
  <c r="B150" i="31"/>
  <c r="D148" i="31"/>
  <c r="A148" i="32" s="1"/>
  <c r="G149" i="22"/>
  <c r="A149" i="23" s="1"/>
  <c r="B151" i="22"/>
  <c r="G148" i="22"/>
  <c r="A148" i="23" s="1"/>
  <c r="B150" i="22"/>
  <c r="P149" i="17"/>
  <c r="A149" i="20" s="1"/>
  <c r="B151" i="17"/>
  <c r="P148" i="17"/>
  <c r="A148" i="20" s="1"/>
  <c r="B150" i="17"/>
  <c r="B152" i="39" l="1"/>
  <c r="P150" i="39"/>
  <c r="B153" i="39"/>
  <c r="P151" i="39"/>
  <c r="B476" i="19"/>
  <c r="H474" i="19"/>
  <c r="A474" i="21" s="1"/>
  <c r="B477" i="19"/>
  <c r="H475" i="19"/>
  <c r="A475" i="21" s="1"/>
  <c r="B160" i="19"/>
  <c r="H158" i="19"/>
  <c r="A158" i="21" s="1"/>
  <c r="B161" i="19"/>
  <c r="H159" i="19"/>
  <c r="A159" i="21" s="1"/>
  <c r="B152" i="31"/>
  <c r="D150" i="31"/>
  <c r="A150" i="32" s="1"/>
  <c r="B153" i="31"/>
  <c r="D151" i="31"/>
  <c r="A151" i="32" s="1"/>
  <c r="G150" i="22"/>
  <c r="A150" i="23" s="1"/>
  <c r="B152" i="22"/>
  <c r="G151" i="22"/>
  <c r="A151" i="23" s="1"/>
  <c r="B153" i="22"/>
  <c r="P150" i="17"/>
  <c r="A150" i="20" s="1"/>
  <c r="B152" i="17"/>
  <c r="P151" i="17"/>
  <c r="A151" i="20" s="1"/>
  <c r="B153" i="17"/>
  <c r="B155" i="39" l="1"/>
  <c r="P153" i="39"/>
  <c r="B154" i="39"/>
  <c r="P152" i="39"/>
  <c r="B479" i="19"/>
  <c r="H477" i="19"/>
  <c r="A477" i="21" s="1"/>
  <c r="B478" i="19"/>
  <c r="H476" i="19"/>
  <c r="A476" i="21" s="1"/>
  <c r="B163" i="19"/>
  <c r="H161" i="19"/>
  <c r="A161" i="21" s="1"/>
  <c r="B162" i="19"/>
  <c r="H160" i="19"/>
  <c r="A160" i="21" s="1"/>
  <c r="B155" i="31"/>
  <c r="D153" i="31"/>
  <c r="A153" i="32" s="1"/>
  <c r="B154" i="31"/>
  <c r="D152" i="31"/>
  <c r="A152" i="32" s="1"/>
  <c r="G153" i="22"/>
  <c r="A153" i="23" s="1"/>
  <c r="B155" i="22"/>
  <c r="G152" i="22"/>
  <c r="A152" i="23" s="1"/>
  <c r="B154" i="22"/>
  <c r="P153" i="17"/>
  <c r="A153" i="20" s="1"/>
  <c r="B155" i="17"/>
  <c r="P152" i="17"/>
  <c r="A152" i="20" s="1"/>
  <c r="B154" i="17"/>
  <c r="B156" i="39" l="1"/>
  <c r="P154" i="39"/>
  <c r="B157" i="39"/>
  <c r="P155" i="39"/>
  <c r="B480" i="19"/>
  <c r="H478" i="19"/>
  <c r="A478" i="21" s="1"/>
  <c r="B481" i="19"/>
  <c r="H479" i="19"/>
  <c r="A479" i="21" s="1"/>
  <c r="B164" i="19"/>
  <c r="H162" i="19"/>
  <c r="A162" i="21" s="1"/>
  <c r="B165" i="19"/>
  <c r="H163" i="19"/>
  <c r="A163" i="21" s="1"/>
  <c r="B156" i="31"/>
  <c r="D154" i="31"/>
  <c r="A154" i="32" s="1"/>
  <c r="B157" i="31"/>
  <c r="D155" i="31"/>
  <c r="A155" i="32" s="1"/>
  <c r="G154" i="22"/>
  <c r="A154" i="23" s="1"/>
  <c r="B156" i="22"/>
  <c r="G155" i="22"/>
  <c r="A155" i="23" s="1"/>
  <c r="B157" i="22"/>
  <c r="P154" i="17"/>
  <c r="A154" i="20" s="1"/>
  <c r="B156" i="17"/>
  <c r="P155" i="17"/>
  <c r="A155" i="20" s="1"/>
  <c r="B157" i="17"/>
  <c r="B159" i="39" l="1"/>
  <c r="P157" i="39"/>
  <c r="B158" i="39"/>
  <c r="P156" i="39"/>
  <c r="B483" i="19"/>
  <c r="H481" i="19"/>
  <c r="A481" i="21" s="1"/>
  <c r="B482" i="19"/>
  <c r="H480" i="19"/>
  <c r="A480" i="21" s="1"/>
  <c r="B167" i="19"/>
  <c r="H165" i="19"/>
  <c r="A165" i="21" s="1"/>
  <c r="B166" i="19"/>
  <c r="H164" i="19"/>
  <c r="A164" i="21" s="1"/>
  <c r="B159" i="31"/>
  <c r="D157" i="31"/>
  <c r="A157" i="32" s="1"/>
  <c r="B158" i="31"/>
  <c r="D156" i="31"/>
  <c r="A156" i="32" s="1"/>
  <c r="G157" i="22"/>
  <c r="A157" i="23" s="1"/>
  <c r="B159" i="22"/>
  <c r="G156" i="22"/>
  <c r="A156" i="23" s="1"/>
  <c r="B158" i="22"/>
  <c r="P157" i="17"/>
  <c r="A157" i="20" s="1"/>
  <c r="B159" i="17"/>
  <c r="P156" i="17"/>
  <c r="A156" i="20" s="1"/>
  <c r="B158" i="17"/>
  <c r="B160" i="39" l="1"/>
  <c r="P158" i="39"/>
  <c r="B161" i="39"/>
  <c r="P159" i="39"/>
  <c r="B484" i="19"/>
  <c r="H482" i="19"/>
  <c r="A482" i="21" s="1"/>
  <c r="B485" i="19"/>
  <c r="H483" i="19"/>
  <c r="A483" i="21" s="1"/>
  <c r="B168" i="19"/>
  <c r="H166" i="19"/>
  <c r="A166" i="21" s="1"/>
  <c r="B169" i="19"/>
  <c r="H167" i="19"/>
  <c r="A167" i="21" s="1"/>
  <c r="B160" i="31"/>
  <c r="D158" i="31"/>
  <c r="A158" i="32" s="1"/>
  <c r="B161" i="31"/>
  <c r="D159" i="31"/>
  <c r="A159" i="32" s="1"/>
  <c r="G158" i="22"/>
  <c r="A158" i="23" s="1"/>
  <c r="B160" i="22"/>
  <c r="G159" i="22"/>
  <c r="A159" i="23" s="1"/>
  <c r="B161" i="22"/>
  <c r="P158" i="17"/>
  <c r="A158" i="20" s="1"/>
  <c r="B160" i="17"/>
  <c r="P159" i="17"/>
  <c r="A159" i="20" s="1"/>
  <c r="B161" i="17"/>
  <c r="B163" i="39" l="1"/>
  <c r="P161" i="39"/>
  <c r="B162" i="39"/>
  <c r="P160" i="39"/>
  <c r="B487" i="19"/>
  <c r="H485" i="19"/>
  <c r="A485" i="21" s="1"/>
  <c r="B486" i="19"/>
  <c r="H484" i="19"/>
  <c r="A484" i="21" s="1"/>
  <c r="B171" i="19"/>
  <c r="H169" i="19"/>
  <c r="A169" i="21" s="1"/>
  <c r="B170" i="19"/>
  <c r="H168" i="19"/>
  <c r="A168" i="21" s="1"/>
  <c r="B163" i="31"/>
  <c r="D161" i="31"/>
  <c r="A161" i="32" s="1"/>
  <c r="B162" i="31"/>
  <c r="D160" i="31"/>
  <c r="A160" i="32" s="1"/>
  <c r="G161" i="22"/>
  <c r="A161" i="23" s="1"/>
  <c r="B163" i="22"/>
  <c r="G160" i="22"/>
  <c r="A160" i="23" s="1"/>
  <c r="B162" i="22"/>
  <c r="P161" i="17"/>
  <c r="A161" i="20" s="1"/>
  <c r="B163" i="17"/>
  <c r="P160" i="17"/>
  <c r="A160" i="20" s="1"/>
  <c r="B162" i="17"/>
  <c r="B164" i="39" l="1"/>
  <c r="P162" i="39"/>
  <c r="B165" i="39"/>
  <c r="P163" i="39"/>
  <c r="B488" i="19"/>
  <c r="H486" i="19"/>
  <c r="A486" i="21" s="1"/>
  <c r="B489" i="19"/>
  <c r="H487" i="19"/>
  <c r="A487" i="21" s="1"/>
  <c r="B172" i="19"/>
  <c r="H170" i="19"/>
  <c r="A170" i="21" s="1"/>
  <c r="B173" i="19"/>
  <c r="H171" i="19"/>
  <c r="A171" i="21" s="1"/>
  <c r="B164" i="31"/>
  <c r="D162" i="31"/>
  <c r="A162" i="32" s="1"/>
  <c r="B165" i="31"/>
  <c r="D163" i="31"/>
  <c r="A163" i="32" s="1"/>
  <c r="G162" i="22"/>
  <c r="A162" i="23" s="1"/>
  <c r="B164" i="22"/>
  <c r="G163" i="22"/>
  <c r="A163" i="23" s="1"/>
  <c r="B165" i="22"/>
  <c r="P162" i="17"/>
  <c r="A162" i="20" s="1"/>
  <c r="B164" i="17"/>
  <c r="P163" i="17"/>
  <c r="A163" i="20" s="1"/>
  <c r="B165" i="17"/>
  <c r="B167" i="39" l="1"/>
  <c r="P165" i="39"/>
  <c r="B166" i="39"/>
  <c r="P164" i="39"/>
  <c r="B491" i="19"/>
  <c r="H489" i="19"/>
  <c r="A489" i="21" s="1"/>
  <c r="B490" i="19"/>
  <c r="H488" i="19"/>
  <c r="A488" i="21" s="1"/>
  <c r="B175" i="19"/>
  <c r="H173" i="19"/>
  <c r="A173" i="21" s="1"/>
  <c r="B174" i="19"/>
  <c r="H172" i="19"/>
  <c r="A172" i="21" s="1"/>
  <c r="B167" i="31"/>
  <c r="D165" i="31"/>
  <c r="A165" i="32" s="1"/>
  <c r="B166" i="31"/>
  <c r="D164" i="31"/>
  <c r="A164" i="32" s="1"/>
  <c r="G165" i="22"/>
  <c r="A165" i="23" s="1"/>
  <c r="B167" i="22"/>
  <c r="G164" i="22"/>
  <c r="A164" i="23" s="1"/>
  <c r="B166" i="22"/>
  <c r="P165" i="17"/>
  <c r="A165" i="20" s="1"/>
  <c r="B167" i="17"/>
  <c r="P164" i="17"/>
  <c r="A164" i="20" s="1"/>
  <c r="B166" i="17"/>
  <c r="B168" i="39" l="1"/>
  <c r="P166" i="39"/>
  <c r="B169" i="39"/>
  <c r="P167" i="39"/>
  <c r="B492" i="19"/>
  <c r="H490" i="19"/>
  <c r="A490" i="21" s="1"/>
  <c r="B493" i="19"/>
  <c r="H491" i="19"/>
  <c r="A491" i="21" s="1"/>
  <c r="B176" i="19"/>
  <c r="H174" i="19"/>
  <c r="A174" i="21" s="1"/>
  <c r="B177" i="19"/>
  <c r="H175" i="19"/>
  <c r="A175" i="21" s="1"/>
  <c r="B168" i="31"/>
  <c r="D166" i="31"/>
  <c r="A166" i="32" s="1"/>
  <c r="B169" i="31"/>
  <c r="D167" i="31"/>
  <c r="A167" i="32" s="1"/>
  <c r="G166" i="22"/>
  <c r="A166" i="23" s="1"/>
  <c r="B168" i="22"/>
  <c r="G167" i="22"/>
  <c r="A167" i="23" s="1"/>
  <c r="B169" i="22"/>
  <c r="P166" i="17"/>
  <c r="A166" i="20" s="1"/>
  <c r="B168" i="17"/>
  <c r="P167" i="17"/>
  <c r="A167" i="20" s="1"/>
  <c r="B169" i="17"/>
  <c r="B171" i="39" l="1"/>
  <c r="P169" i="39"/>
  <c r="B170" i="39"/>
  <c r="P168" i="39"/>
  <c r="B495" i="19"/>
  <c r="H493" i="19"/>
  <c r="A493" i="21" s="1"/>
  <c r="B494" i="19"/>
  <c r="H492" i="19"/>
  <c r="A492" i="21" s="1"/>
  <c r="B179" i="19"/>
  <c r="H177" i="19"/>
  <c r="A177" i="21" s="1"/>
  <c r="B178" i="19"/>
  <c r="H176" i="19"/>
  <c r="A176" i="21" s="1"/>
  <c r="B171" i="31"/>
  <c r="D169" i="31"/>
  <c r="A169" i="32" s="1"/>
  <c r="B170" i="31"/>
  <c r="D168" i="31"/>
  <c r="A168" i="32" s="1"/>
  <c r="G169" i="22"/>
  <c r="A169" i="23" s="1"/>
  <c r="B171" i="22"/>
  <c r="G168" i="22"/>
  <c r="A168" i="23" s="1"/>
  <c r="B170" i="22"/>
  <c r="P169" i="17"/>
  <c r="A169" i="20" s="1"/>
  <c r="B171" i="17"/>
  <c r="P168" i="17"/>
  <c r="A168" i="20" s="1"/>
  <c r="B170" i="17"/>
  <c r="B172" i="39" l="1"/>
  <c r="P170" i="39"/>
  <c r="B173" i="39"/>
  <c r="P171" i="39"/>
  <c r="B496" i="19"/>
  <c r="H494" i="19"/>
  <c r="A494" i="21" s="1"/>
  <c r="B497" i="19"/>
  <c r="H495" i="19"/>
  <c r="A495" i="21" s="1"/>
  <c r="B180" i="19"/>
  <c r="H178" i="19"/>
  <c r="A178" i="21" s="1"/>
  <c r="B181" i="19"/>
  <c r="H179" i="19"/>
  <c r="A179" i="21" s="1"/>
  <c r="B172" i="31"/>
  <c r="D170" i="31"/>
  <c r="A170" i="32" s="1"/>
  <c r="B173" i="31"/>
  <c r="D171" i="31"/>
  <c r="A171" i="32" s="1"/>
  <c r="G170" i="22"/>
  <c r="A170" i="23" s="1"/>
  <c r="B172" i="22"/>
  <c r="G171" i="22"/>
  <c r="A171" i="23" s="1"/>
  <c r="B173" i="22"/>
  <c r="P170" i="17"/>
  <c r="A170" i="20" s="1"/>
  <c r="B172" i="17"/>
  <c r="P171" i="17"/>
  <c r="A171" i="20" s="1"/>
  <c r="B173" i="17"/>
  <c r="B175" i="39" l="1"/>
  <c r="P173" i="39"/>
  <c r="B174" i="39"/>
  <c r="P172" i="39"/>
  <c r="B499" i="19"/>
  <c r="H497" i="19"/>
  <c r="A497" i="21" s="1"/>
  <c r="B498" i="19"/>
  <c r="H496" i="19"/>
  <c r="A496" i="21" s="1"/>
  <c r="B183" i="19"/>
  <c r="H181" i="19"/>
  <c r="A181" i="21" s="1"/>
  <c r="B182" i="19"/>
  <c r="H180" i="19"/>
  <c r="A180" i="21" s="1"/>
  <c r="B175" i="31"/>
  <c r="D173" i="31"/>
  <c r="A173" i="32" s="1"/>
  <c r="B174" i="31"/>
  <c r="D172" i="31"/>
  <c r="A172" i="32" s="1"/>
  <c r="G173" i="22"/>
  <c r="A173" i="23" s="1"/>
  <c r="B175" i="22"/>
  <c r="G172" i="22"/>
  <c r="A172" i="23" s="1"/>
  <c r="B174" i="22"/>
  <c r="P173" i="17"/>
  <c r="A173" i="20" s="1"/>
  <c r="B175" i="17"/>
  <c r="P172" i="17"/>
  <c r="A172" i="20" s="1"/>
  <c r="B174" i="17"/>
  <c r="B176" i="39" l="1"/>
  <c r="P174" i="39"/>
  <c r="B177" i="39"/>
  <c r="P175" i="39"/>
  <c r="B500" i="19"/>
  <c r="H498" i="19"/>
  <c r="A498" i="21" s="1"/>
  <c r="B501" i="19"/>
  <c r="H499" i="19"/>
  <c r="A499" i="21" s="1"/>
  <c r="B184" i="19"/>
  <c r="H182" i="19"/>
  <c r="A182" i="21" s="1"/>
  <c r="B185" i="19"/>
  <c r="H183" i="19"/>
  <c r="A183" i="21" s="1"/>
  <c r="B176" i="31"/>
  <c r="D174" i="31"/>
  <c r="A174" i="32" s="1"/>
  <c r="B177" i="31"/>
  <c r="D175" i="31"/>
  <c r="A175" i="32" s="1"/>
  <c r="G174" i="22"/>
  <c r="A174" i="23" s="1"/>
  <c r="B176" i="22"/>
  <c r="G175" i="22"/>
  <c r="A175" i="23" s="1"/>
  <c r="B177" i="22"/>
  <c r="P174" i="17"/>
  <c r="A174" i="20" s="1"/>
  <c r="B176" i="17"/>
  <c r="P175" i="17"/>
  <c r="A175" i="20" s="1"/>
  <c r="B177" i="17"/>
  <c r="B179" i="39" l="1"/>
  <c r="P177" i="39"/>
  <c r="B178" i="39"/>
  <c r="P176" i="39"/>
  <c r="B503" i="19"/>
  <c r="H501" i="19"/>
  <c r="A501" i="21" s="1"/>
  <c r="B502" i="19"/>
  <c r="H500" i="19"/>
  <c r="A500" i="21" s="1"/>
  <c r="B187" i="19"/>
  <c r="H185" i="19"/>
  <c r="A185" i="21" s="1"/>
  <c r="B186" i="19"/>
  <c r="H184" i="19"/>
  <c r="A184" i="21" s="1"/>
  <c r="B179" i="31"/>
  <c r="D177" i="31"/>
  <c r="A177" i="32" s="1"/>
  <c r="B178" i="31"/>
  <c r="D176" i="31"/>
  <c r="A176" i="32" s="1"/>
  <c r="G177" i="22"/>
  <c r="A177" i="23" s="1"/>
  <c r="B179" i="22"/>
  <c r="G176" i="22"/>
  <c r="A176" i="23" s="1"/>
  <c r="B178" i="22"/>
  <c r="P177" i="17"/>
  <c r="A177" i="20" s="1"/>
  <c r="B179" i="17"/>
  <c r="P176" i="17"/>
  <c r="A176" i="20" s="1"/>
  <c r="B178" i="17"/>
  <c r="B180" i="39" l="1"/>
  <c r="P178" i="39"/>
  <c r="B181" i="39"/>
  <c r="P179" i="39"/>
  <c r="B504" i="19"/>
  <c r="H502" i="19"/>
  <c r="A502" i="21" s="1"/>
  <c r="B505" i="19"/>
  <c r="H503" i="19"/>
  <c r="A503" i="21" s="1"/>
  <c r="B188" i="19"/>
  <c r="H186" i="19"/>
  <c r="A186" i="21" s="1"/>
  <c r="B189" i="19"/>
  <c r="H187" i="19"/>
  <c r="A187" i="21" s="1"/>
  <c r="B180" i="31"/>
  <c r="D178" i="31"/>
  <c r="A178" i="32" s="1"/>
  <c r="B181" i="31"/>
  <c r="D179" i="31"/>
  <c r="A179" i="32" s="1"/>
  <c r="G178" i="22"/>
  <c r="A178" i="23" s="1"/>
  <c r="B180" i="22"/>
  <c r="G179" i="22"/>
  <c r="A179" i="23" s="1"/>
  <c r="B181" i="22"/>
  <c r="P178" i="17"/>
  <c r="A178" i="20" s="1"/>
  <c r="B180" i="17"/>
  <c r="P179" i="17"/>
  <c r="A179" i="20" s="1"/>
  <c r="B181" i="17"/>
  <c r="B183" i="39" l="1"/>
  <c r="P181" i="39"/>
  <c r="B182" i="39"/>
  <c r="P180" i="39"/>
  <c r="B507" i="19"/>
  <c r="H505" i="19"/>
  <c r="A505" i="21" s="1"/>
  <c r="B506" i="19"/>
  <c r="H504" i="19"/>
  <c r="A504" i="21" s="1"/>
  <c r="B191" i="19"/>
  <c r="H189" i="19"/>
  <c r="A189" i="21" s="1"/>
  <c r="B190" i="19"/>
  <c r="H188" i="19"/>
  <c r="A188" i="21" s="1"/>
  <c r="B183" i="31"/>
  <c r="D181" i="31"/>
  <c r="A181" i="32" s="1"/>
  <c r="B182" i="31"/>
  <c r="D180" i="31"/>
  <c r="A180" i="32" s="1"/>
  <c r="G181" i="22"/>
  <c r="A181" i="23" s="1"/>
  <c r="B183" i="22"/>
  <c r="G180" i="22"/>
  <c r="A180" i="23" s="1"/>
  <c r="B182" i="22"/>
  <c r="P181" i="17"/>
  <c r="A181" i="20" s="1"/>
  <c r="B183" i="17"/>
  <c r="P180" i="17"/>
  <c r="A180" i="20" s="1"/>
  <c r="B182" i="17"/>
  <c r="B184" i="39" l="1"/>
  <c r="P182" i="39"/>
  <c r="B185" i="39"/>
  <c r="P183" i="39"/>
  <c r="B508" i="19"/>
  <c r="H506" i="19"/>
  <c r="A506" i="21" s="1"/>
  <c r="B509" i="19"/>
  <c r="H507" i="19"/>
  <c r="A507" i="21" s="1"/>
  <c r="B192" i="19"/>
  <c r="H190" i="19"/>
  <c r="A190" i="21" s="1"/>
  <c r="B193" i="19"/>
  <c r="H191" i="19"/>
  <c r="A191" i="21" s="1"/>
  <c r="B184" i="31"/>
  <c r="D182" i="31"/>
  <c r="A182" i="32" s="1"/>
  <c r="B185" i="31"/>
  <c r="D183" i="31"/>
  <c r="A183" i="32" s="1"/>
  <c r="G182" i="22"/>
  <c r="A182" i="23" s="1"/>
  <c r="B184" i="22"/>
  <c r="G183" i="22"/>
  <c r="A183" i="23" s="1"/>
  <c r="B185" i="22"/>
  <c r="P182" i="17"/>
  <c r="A182" i="20" s="1"/>
  <c r="B184" i="17"/>
  <c r="P183" i="17"/>
  <c r="A183" i="20" s="1"/>
  <c r="B185" i="17"/>
  <c r="B187" i="39" l="1"/>
  <c r="P185" i="39"/>
  <c r="B186" i="39"/>
  <c r="P184" i="39"/>
  <c r="B511" i="19"/>
  <c r="H509" i="19"/>
  <c r="A509" i="21" s="1"/>
  <c r="B510" i="19"/>
  <c r="H508" i="19"/>
  <c r="A508" i="21" s="1"/>
  <c r="B195" i="19"/>
  <c r="H193" i="19"/>
  <c r="A193" i="21" s="1"/>
  <c r="B194" i="19"/>
  <c r="H192" i="19"/>
  <c r="A192" i="21" s="1"/>
  <c r="B187" i="31"/>
  <c r="D185" i="31"/>
  <c r="A185" i="32" s="1"/>
  <c r="B186" i="31"/>
  <c r="D184" i="31"/>
  <c r="A184" i="32" s="1"/>
  <c r="G185" i="22"/>
  <c r="A185" i="23" s="1"/>
  <c r="B187" i="22"/>
  <c r="G184" i="22"/>
  <c r="A184" i="23" s="1"/>
  <c r="B186" i="22"/>
  <c r="P185" i="17"/>
  <c r="A185" i="20" s="1"/>
  <c r="B187" i="17"/>
  <c r="P184" i="17"/>
  <c r="A184" i="20" s="1"/>
  <c r="B186" i="17"/>
  <c r="B188" i="39" l="1"/>
  <c r="P186" i="39"/>
  <c r="B189" i="39"/>
  <c r="P187" i="39"/>
  <c r="B512" i="19"/>
  <c r="H510" i="19"/>
  <c r="A510" i="21" s="1"/>
  <c r="B513" i="19"/>
  <c r="H511" i="19"/>
  <c r="A511" i="21" s="1"/>
  <c r="B196" i="19"/>
  <c r="H194" i="19"/>
  <c r="A194" i="21" s="1"/>
  <c r="B197" i="19"/>
  <c r="H195" i="19"/>
  <c r="A195" i="21" s="1"/>
  <c r="B188" i="31"/>
  <c r="D186" i="31"/>
  <c r="A186" i="32" s="1"/>
  <c r="B189" i="31"/>
  <c r="D187" i="31"/>
  <c r="A187" i="32" s="1"/>
  <c r="G186" i="22"/>
  <c r="A186" i="23" s="1"/>
  <c r="B188" i="22"/>
  <c r="G187" i="22"/>
  <c r="A187" i="23" s="1"/>
  <c r="B189" i="22"/>
  <c r="P186" i="17"/>
  <c r="A186" i="20" s="1"/>
  <c r="B188" i="17"/>
  <c r="P187" i="17"/>
  <c r="A187" i="20" s="1"/>
  <c r="B189" i="17"/>
  <c r="B191" i="39" l="1"/>
  <c r="P189" i="39"/>
  <c r="B190" i="39"/>
  <c r="P188" i="39"/>
  <c r="B515" i="19"/>
  <c r="H513" i="19"/>
  <c r="A513" i="21" s="1"/>
  <c r="B514" i="19"/>
  <c r="H512" i="19"/>
  <c r="A512" i="21" s="1"/>
  <c r="B199" i="19"/>
  <c r="H197" i="19"/>
  <c r="A197" i="21" s="1"/>
  <c r="B198" i="19"/>
  <c r="H196" i="19"/>
  <c r="A196" i="21" s="1"/>
  <c r="B191" i="31"/>
  <c r="D189" i="31"/>
  <c r="A189" i="32" s="1"/>
  <c r="B190" i="31"/>
  <c r="D188" i="31"/>
  <c r="A188" i="32" s="1"/>
  <c r="G189" i="22"/>
  <c r="A189" i="23" s="1"/>
  <c r="B191" i="22"/>
  <c r="G188" i="22"/>
  <c r="A188" i="23" s="1"/>
  <c r="B190" i="22"/>
  <c r="P189" i="17"/>
  <c r="A189" i="20" s="1"/>
  <c r="B191" i="17"/>
  <c r="P188" i="17"/>
  <c r="A188" i="20" s="1"/>
  <c r="B190" i="17"/>
  <c r="B192" i="39" l="1"/>
  <c r="P190" i="39"/>
  <c r="B193" i="39"/>
  <c r="P191" i="39"/>
  <c r="B516" i="19"/>
  <c r="H514" i="19"/>
  <c r="A514" i="21" s="1"/>
  <c r="B517" i="19"/>
  <c r="H515" i="19"/>
  <c r="A515" i="21" s="1"/>
  <c r="B200" i="19"/>
  <c r="H198" i="19"/>
  <c r="A198" i="21" s="1"/>
  <c r="B201" i="19"/>
  <c r="H199" i="19"/>
  <c r="A199" i="21" s="1"/>
  <c r="B192" i="31"/>
  <c r="D190" i="31"/>
  <c r="A190" i="32" s="1"/>
  <c r="B193" i="31"/>
  <c r="D191" i="31"/>
  <c r="A191" i="32" s="1"/>
  <c r="G190" i="22"/>
  <c r="A190" i="23" s="1"/>
  <c r="B192" i="22"/>
  <c r="G191" i="22"/>
  <c r="A191" i="23" s="1"/>
  <c r="B193" i="22"/>
  <c r="P190" i="17"/>
  <c r="A190" i="20" s="1"/>
  <c r="B192" i="17"/>
  <c r="P191" i="17"/>
  <c r="A191" i="20" s="1"/>
  <c r="B193" i="17"/>
  <c r="B195" i="39" l="1"/>
  <c r="P193" i="39"/>
  <c r="B194" i="39"/>
  <c r="P192" i="39"/>
  <c r="B519" i="19"/>
  <c r="H517" i="19"/>
  <c r="A517" i="21" s="1"/>
  <c r="B518" i="19"/>
  <c r="H516" i="19"/>
  <c r="A516" i="21" s="1"/>
  <c r="B203" i="19"/>
  <c r="H201" i="19"/>
  <c r="A201" i="21" s="1"/>
  <c r="B202" i="19"/>
  <c r="H200" i="19"/>
  <c r="A200" i="21" s="1"/>
  <c r="B195" i="31"/>
  <c r="D193" i="31"/>
  <c r="A193" i="32" s="1"/>
  <c r="B194" i="31"/>
  <c r="D192" i="31"/>
  <c r="A192" i="32" s="1"/>
  <c r="G193" i="22"/>
  <c r="A193" i="23" s="1"/>
  <c r="B195" i="22"/>
  <c r="G192" i="22"/>
  <c r="A192" i="23" s="1"/>
  <c r="B194" i="22"/>
  <c r="P193" i="17"/>
  <c r="A193" i="20" s="1"/>
  <c r="B195" i="17"/>
  <c r="P192" i="17"/>
  <c r="A192" i="20" s="1"/>
  <c r="B194" i="17"/>
  <c r="B196" i="39" l="1"/>
  <c r="P194" i="39"/>
  <c r="B197" i="39"/>
  <c r="P195" i="39"/>
  <c r="B520" i="19"/>
  <c r="H518" i="19"/>
  <c r="A518" i="21" s="1"/>
  <c r="B521" i="19"/>
  <c r="H519" i="19"/>
  <c r="A519" i="21" s="1"/>
  <c r="B204" i="19"/>
  <c r="H202" i="19"/>
  <c r="A202" i="21" s="1"/>
  <c r="B205" i="19"/>
  <c r="H203" i="19"/>
  <c r="A203" i="21" s="1"/>
  <c r="B196" i="31"/>
  <c r="D194" i="31"/>
  <c r="A194" i="32" s="1"/>
  <c r="B197" i="31"/>
  <c r="D195" i="31"/>
  <c r="A195" i="32" s="1"/>
  <c r="G194" i="22"/>
  <c r="A194" i="23" s="1"/>
  <c r="B196" i="22"/>
  <c r="G195" i="22"/>
  <c r="A195" i="23" s="1"/>
  <c r="B197" i="22"/>
  <c r="P194" i="17"/>
  <c r="A194" i="20" s="1"/>
  <c r="B196" i="17"/>
  <c r="P195" i="17"/>
  <c r="A195" i="20" s="1"/>
  <c r="B197" i="17"/>
  <c r="B199" i="39" l="1"/>
  <c r="P197" i="39"/>
  <c r="B198" i="39"/>
  <c r="P196" i="39"/>
  <c r="B523" i="19"/>
  <c r="H521" i="19"/>
  <c r="A521" i="21" s="1"/>
  <c r="B522" i="19"/>
  <c r="H520" i="19"/>
  <c r="A520" i="21" s="1"/>
  <c r="B207" i="19"/>
  <c r="H205" i="19"/>
  <c r="A205" i="21" s="1"/>
  <c r="B206" i="19"/>
  <c r="H204" i="19"/>
  <c r="A204" i="21" s="1"/>
  <c r="B199" i="31"/>
  <c r="D197" i="31"/>
  <c r="A197" i="32" s="1"/>
  <c r="B198" i="31"/>
  <c r="D196" i="31"/>
  <c r="A196" i="32" s="1"/>
  <c r="G197" i="22"/>
  <c r="A197" i="23" s="1"/>
  <c r="B199" i="22"/>
  <c r="G196" i="22"/>
  <c r="A196" i="23" s="1"/>
  <c r="B198" i="22"/>
  <c r="P197" i="17"/>
  <c r="A197" i="20" s="1"/>
  <c r="B199" i="17"/>
  <c r="P196" i="17"/>
  <c r="A196" i="20" s="1"/>
  <c r="B198" i="17"/>
  <c r="B200" i="39" l="1"/>
  <c r="P198" i="39"/>
  <c r="B201" i="39"/>
  <c r="P199" i="39"/>
  <c r="B524" i="19"/>
  <c r="H522" i="19"/>
  <c r="A522" i="21" s="1"/>
  <c r="B525" i="19"/>
  <c r="H523" i="19"/>
  <c r="A523" i="21" s="1"/>
  <c r="B208" i="19"/>
  <c r="H206" i="19"/>
  <c r="A206" i="21" s="1"/>
  <c r="B209" i="19"/>
  <c r="H207" i="19"/>
  <c r="A207" i="21" s="1"/>
  <c r="B200" i="31"/>
  <c r="D198" i="31"/>
  <c r="A198" i="32" s="1"/>
  <c r="B201" i="31"/>
  <c r="D199" i="31"/>
  <c r="A199" i="32" s="1"/>
  <c r="G198" i="22"/>
  <c r="A198" i="23" s="1"/>
  <c r="B200" i="22"/>
  <c r="G199" i="22"/>
  <c r="A199" i="23" s="1"/>
  <c r="B201" i="22"/>
  <c r="P198" i="17"/>
  <c r="A198" i="20" s="1"/>
  <c r="B200" i="17"/>
  <c r="P199" i="17"/>
  <c r="A199" i="20" s="1"/>
  <c r="B201" i="17"/>
  <c r="B203" i="39" l="1"/>
  <c r="P201" i="39"/>
  <c r="B202" i="39"/>
  <c r="P200" i="39"/>
  <c r="B527" i="19"/>
  <c r="H525" i="19"/>
  <c r="A525" i="21" s="1"/>
  <c r="B526" i="19"/>
  <c r="H524" i="19"/>
  <c r="A524" i="21" s="1"/>
  <c r="B211" i="19"/>
  <c r="H209" i="19"/>
  <c r="A209" i="21" s="1"/>
  <c r="B210" i="19"/>
  <c r="H208" i="19"/>
  <c r="A208" i="21" s="1"/>
  <c r="B203" i="31"/>
  <c r="D201" i="31"/>
  <c r="A201" i="32" s="1"/>
  <c r="B202" i="31"/>
  <c r="D200" i="31"/>
  <c r="A200" i="32" s="1"/>
  <c r="G201" i="22"/>
  <c r="A201" i="23" s="1"/>
  <c r="B203" i="22"/>
  <c r="G200" i="22"/>
  <c r="A200" i="23" s="1"/>
  <c r="B202" i="22"/>
  <c r="P201" i="17"/>
  <c r="A201" i="20" s="1"/>
  <c r="B203" i="17"/>
  <c r="P200" i="17"/>
  <c r="A200" i="20" s="1"/>
  <c r="B202" i="17"/>
  <c r="B204" i="39" l="1"/>
  <c r="P202" i="39"/>
  <c r="B205" i="39"/>
  <c r="P203" i="39"/>
  <c r="B528" i="19"/>
  <c r="H526" i="19"/>
  <c r="A526" i="21" s="1"/>
  <c r="B529" i="19"/>
  <c r="H527" i="19"/>
  <c r="A527" i="21" s="1"/>
  <c r="B212" i="19"/>
  <c r="H210" i="19"/>
  <c r="A210" i="21" s="1"/>
  <c r="B213" i="19"/>
  <c r="H211" i="19"/>
  <c r="A211" i="21" s="1"/>
  <c r="B204" i="31"/>
  <c r="D202" i="31"/>
  <c r="A202" i="32" s="1"/>
  <c r="B205" i="31"/>
  <c r="D203" i="31"/>
  <c r="A203" i="32" s="1"/>
  <c r="G202" i="22"/>
  <c r="A202" i="23" s="1"/>
  <c r="B204" i="22"/>
  <c r="G203" i="22"/>
  <c r="A203" i="23" s="1"/>
  <c r="B205" i="22"/>
  <c r="P202" i="17"/>
  <c r="A202" i="20" s="1"/>
  <c r="B204" i="17"/>
  <c r="P203" i="17"/>
  <c r="A203" i="20" s="1"/>
  <c r="B205" i="17"/>
  <c r="B207" i="39" l="1"/>
  <c r="P205" i="39"/>
  <c r="B206" i="39"/>
  <c r="P204" i="39"/>
  <c r="B531" i="19"/>
  <c r="H529" i="19"/>
  <c r="A529" i="21" s="1"/>
  <c r="B530" i="19"/>
  <c r="H528" i="19"/>
  <c r="A528" i="21" s="1"/>
  <c r="B215" i="19"/>
  <c r="H213" i="19"/>
  <c r="A213" i="21" s="1"/>
  <c r="B214" i="19"/>
  <c r="H212" i="19"/>
  <c r="A212" i="21" s="1"/>
  <c r="B207" i="31"/>
  <c r="D205" i="31"/>
  <c r="A205" i="32" s="1"/>
  <c r="B206" i="31"/>
  <c r="D204" i="31"/>
  <c r="A204" i="32" s="1"/>
  <c r="G205" i="22"/>
  <c r="A205" i="23" s="1"/>
  <c r="B207" i="22"/>
  <c r="G204" i="22"/>
  <c r="A204" i="23" s="1"/>
  <c r="B206" i="22"/>
  <c r="P205" i="17"/>
  <c r="A205" i="20" s="1"/>
  <c r="B207" i="17"/>
  <c r="P204" i="17"/>
  <c r="A204" i="20" s="1"/>
  <c r="B206" i="17"/>
  <c r="B208" i="39" l="1"/>
  <c r="P206" i="39"/>
  <c r="B209" i="39"/>
  <c r="P207" i="39"/>
  <c r="B532" i="19"/>
  <c r="H530" i="19"/>
  <c r="A530" i="21" s="1"/>
  <c r="B533" i="19"/>
  <c r="H531" i="19"/>
  <c r="A531" i="21" s="1"/>
  <c r="B216" i="19"/>
  <c r="H214" i="19"/>
  <c r="A214" i="21" s="1"/>
  <c r="B217" i="19"/>
  <c r="H215" i="19"/>
  <c r="A215" i="21" s="1"/>
  <c r="B208" i="31"/>
  <c r="D206" i="31"/>
  <c r="A206" i="32" s="1"/>
  <c r="B209" i="31"/>
  <c r="D207" i="31"/>
  <c r="A207" i="32" s="1"/>
  <c r="G206" i="22"/>
  <c r="A206" i="23" s="1"/>
  <c r="B208" i="22"/>
  <c r="G207" i="22"/>
  <c r="A207" i="23" s="1"/>
  <c r="B209" i="22"/>
  <c r="P206" i="17"/>
  <c r="A206" i="20" s="1"/>
  <c r="B208" i="17"/>
  <c r="P207" i="17"/>
  <c r="A207" i="20" s="1"/>
  <c r="B209" i="17"/>
  <c r="B211" i="39" l="1"/>
  <c r="P209" i="39"/>
  <c r="B210" i="39"/>
  <c r="P208" i="39"/>
  <c r="B535" i="19"/>
  <c r="H533" i="19"/>
  <c r="A533" i="21" s="1"/>
  <c r="B534" i="19"/>
  <c r="H532" i="19"/>
  <c r="A532" i="21" s="1"/>
  <c r="B219" i="19"/>
  <c r="H217" i="19"/>
  <c r="A217" i="21" s="1"/>
  <c r="B218" i="19"/>
  <c r="H216" i="19"/>
  <c r="A216" i="21" s="1"/>
  <c r="B211" i="31"/>
  <c r="D209" i="31"/>
  <c r="A209" i="32" s="1"/>
  <c r="B210" i="31"/>
  <c r="D208" i="31"/>
  <c r="A208" i="32" s="1"/>
  <c r="G209" i="22"/>
  <c r="A209" i="23" s="1"/>
  <c r="B211" i="22"/>
  <c r="G208" i="22"/>
  <c r="A208" i="23" s="1"/>
  <c r="B210" i="22"/>
  <c r="P209" i="17"/>
  <c r="A209" i="20" s="1"/>
  <c r="B211" i="17"/>
  <c r="P208" i="17"/>
  <c r="A208" i="20" s="1"/>
  <c r="B210" i="17"/>
  <c r="B212" i="39" l="1"/>
  <c r="P210" i="39"/>
  <c r="B213" i="39"/>
  <c r="P211" i="39"/>
  <c r="B536" i="19"/>
  <c r="H534" i="19"/>
  <c r="A534" i="21" s="1"/>
  <c r="B537" i="19"/>
  <c r="H535" i="19"/>
  <c r="A535" i="21" s="1"/>
  <c r="B220" i="19"/>
  <c r="H218" i="19"/>
  <c r="A218" i="21" s="1"/>
  <c r="B221" i="19"/>
  <c r="H219" i="19"/>
  <c r="A219" i="21" s="1"/>
  <c r="B212" i="31"/>
  <c r="D210" i="31"/>
  <c r="A210" i="32" s="1"/>
  <c r="B213" i="31"/>
  <c r="D211" i="31"/>
  <c r="A211" i="32" s="1"/>
  <c r="G210" i="22"/>
  <c r="A210" i="23" s="1"/>
  <c r="B212" i="22"/>
  <c r="G211" i="22"/>
  <c r="A211" i="23" s="1"/>
  <c r="B213" i="22"/>
  <c r="P210" i="17"/>
  <c r="A210" i="20" s="1"/>
  <c r="B212" i="17"/>
  <c r="P211" i="17"/>
  <c r="A211" i="20" s="1"/>
  <c r="B213" i="17"/>
  <c r="B215" i="39" l="1"/>
  <c r="P213" i="39"/>
  <c r="B214" i="39"/>
  <c r="P212" i="39"/>
  <c r="B539" i="19"/>
  <c r="H537" i="19"/>
  <c r="A537" i="21" s="1"/>
  <c r="B538" i="19"/>
  <c r="H536" i="19"/>
  <c r="A536" i="21" s="1"/>
  <c r="B223" i="19"/>
  <c r="H221" i="19"/>
  <c r="A221" i="21" s="1"/>
  <c r="B222" i="19"/>
  <c r="H220" i="19"/>
  <c r="A220" i="21" s="1"/>
  <c r="B215" i="31"/>
  <c r="D213" i="31"/>
  <c r="A213" i="32" s="1"/>
  <c r="B214" i="31"/>
  <c r="D212" i="31"/>
  <c r="A212" i="32" s="1"/>
  <c r="G213" i="22"/>
  <c r="A213" i="23" s="1"/>
  <c r="B215" i="22"/>
  <c r="G212" i="22"/>
  <c r="A212" i="23" s="1"/>
  <c r="B214" i="22"/>
  <c r="P213" i="17"/>
  <c r="A213" i="20" s="1"/>
  <c r="B215" i="17"/>
  <c r="P212" i="17"/>
  <c r="A212" i="20" s="1"/>
  <c r="B214" i="17"/>
  <c r="B216" i="39" l="1"/>
  <c r="P214" i="39"/>
  <c r="B217" i="39"/>
  <c r="P215" i="39"/>
  <c r="B540" i="19"/>
  <c r="H538" i="19"/>
  <c r="A538" i="21" s="1"/>
  <c r="B541" i="19"/>
  <c r="H539" i="19"/>
  <c r="A539" i="21" s="1"/>
  <c r="B224" i="19"/>
  <c r="H222" i="19"/>
  <c r="A222" i="21" s="1"/>
  <c r="B225" i="19"/>
  <c r="H223" i="19"/>
  <c r="A223" i="21" s="1"/>
  <c r="B216" i="31"/>
  <c r="D214" i="31"/>
  <c r="A214" i="32" s="1"/>
  <c r="B217" i="31"/>
  <c r="D215" i="31"/>
  <c r="A215" i="32" s="1"/>
  <c r="G214" i="22"/>
  <c r="A214" i="23" s="1"/>
  <c r="B216" i="22"/>
  <c r="G215" i="22"/>
  <c r="A215" i="23" s="1"/>
  <c r="B217" i="22"/>
  <c r="P214" i="17"/>
  <c r="A214" i="20" s="1"/>
  <c r="B216" i="17"/>
  <c r="P215" i="17"/>
  <c r="A215" i="20" s="1"/>
  <c r="B217" i="17"/>
  <c r="B219" i="39" l="1"/>
  <c r="P217" i="39"/>
  <c r="B218" i="39"/>
  <c r="P216" i="39"/>
  <c r="B543" i="19"/>
  <c r="H541" i="19"/>
  <c r="A541" i="21" s="1"/>
  <c r="B542" i="19"/>
  <c r="H540" i="19"/>
  <c r="A540" i="21" s="1"/>
  <c r="B227" i="19"/>
  <c r="H225" i="19"/>
  <c r="A225" i="21" s="1"/>
  <c r="B226" i="19"/>
  <c r="H224" i="19"/>
  <c r="A224" i="21" s="1"/>
  <c r="B219" i="31"/>
  <c r="D217" i="31"/>
  <c r="A217" i="32" s="1"/>
  <c r="B218" i="31"/>
  <c r="D216" i="31"/>
  <c r="A216" i="32" s="1"/>
  <c r="G217" i="22"/>
  <c r="A217" i="23" s="1"/>
  <c r="B219" i="22"/>
  <c r="G216" i="22"/>
  <c r="A216" i="23" s="1"/>
  <c r="B218" i="22"/>
  <c r="P217" i="17"/>
  <c r="A217" i="20" s="1"/>
  <c r="B219" i="17"/>
  <c r="P216" i="17"/>
  <c r="A216" i="20" s="1"/>
  <c r="B218" i="17"/>
  <c r="B220" i="39" l="1"/>
  <c r="P218" i="39"/>
  <c r="B221" i="39"/>
  <c r="P219" i="39"/>
  <c r="B544" i="19"/>
  <c r="H542" i="19"/>
  <c r="A542" i="21" s="1"/>
  <c r="B545" i="19"/>
  <c r="H543" i="19"/>
  <c r="A543" i="21" s="1"/>
  <c r="B228" i="19"/>
  <c r="H226" i="19"/>
  <c r="A226" i="21" s="1"/>
  <c r="B229" i="19"/>
  <c r="H227" i="19"/>
  <c r="A227" i="21" s="1"/>
  <c r="B220" i="31"/>
  <c r="D218" i="31"/>
  <c r="A218" i="32" s="1"/>
  <c r="B221" i="31"/>
  <c r="D219" i="31"/>
  <c r="A219" i="32" s="1"/>
  <c r="G218" i="22"/>
  <c r="A218" i="23" s="1"/>
  <c r="B220" i="22"/>
  <c r="G219" i="22"/>
  <c r="A219" i="23" s="1"/>
  <c r="B221" i="22"/>
  <c r="P218" i="17"/>
  <c r="A218" i="20" s="1"/>
  <c r="B220" i="17"/>
  <c r="P219" i="17"/>
  <c r="A219" i="20" s="1"/>
  <c r="B221" i="17"/>
  <c r="B223" i="39" l="1"/>
  <c r="P221" i="39"/>
  <c r="B222" i="39"/>
  <c r="P220" i="39"/>
  <c r="B547" i="19"/>
  <c r="H545" i="19"/>
  <c r="A545" i="21" s="1"/>
  <c r="B546" i="19"/>
  <c r="H544" i="19"/>
  <c r="A544" i="21" s="1"/>
  <c r="B231" i="19"/>
  <c r="H229" i="19"/>
  <c r="A229" i="21" s="1"/>
  <c r="B230" i="19"/>
  <c r="H228" i="19"/>
  <c r="A228" i="21" s="1"/>
  <c r="B223" i="31"/>
  <c r="D221" i="31"/>
  <c r="A221" i="32" s="1"/>
  <c r="B222" i="31"/>
  <c r="D220" i="31"/>
  <c r="A220" i="32" s="1"/>
  <c r="G221" i="22"/>
  <c r="A221" i="23" s="1"/>
  <c r="B223" i="22"/>
  <c r="G220" i="22"/>
  <c r="A220" i="23" s="1"/>
  <c r="B222" i="22"/>
  <c r="P221" i="17"/>
  <c r="A221" i="20" s="1"/>
  <c r="B223" i="17"/>
  <c r="P220" i="17"/>
  <c r="A220" i="20" s="1"/>
  <c r="B222" i="17"/>
  <c r="B224" i="39" l="1"/>
  <c r="P222" i="39"/>
  <c r="B225" i="39"/>
  <c r="P223" i="39"/>
  <c r="B548" i="19"/>
  <c r="H546" i="19"/>
  <c r="A546" i="21" s="1"/>
  <c r="B549" i="19"/>
  <c r="H547" i="19"/>
  <c r="A547" i="21" s="1"/>
  <c r="B232" i="19"/>
  <c r="H230" i="19"/>
  <c r="A230" i="21" s="1"/>
  <c r="B233" i="19"/>
  <c r="H231" i="19"/>
  <c r="A231" i="21" s="1"/>
  <c r="B224" i="31"/>
  <c r="D222" i="31"/>
  <c r="A222" i="32" s="1"/>
  <c r="B225" i="31"/>
  <c r="D223" i="31"/>
  <c r="A223" i="32" s="1"/>
  <c r="G222" i="22"/>
  <c r="A222" i="23" s="1"/>
  <c r="B224" i="22"/>
  <c r="G223" i="22"/>
  <c r="A223" i="23" s="1"/>
  <c r="B225" i="22"/>
  <c r="P222" i="17"/>
  <c r="A222" i="20" s="1"/>
  <c r="B224" i="17"/>
  <c r="P223" i="17"/>
  <c r="A223" i="20" s="1"/>
  <c r="B225" i="17"/>
  <c r="B227" i="39" l="1"/>
  <c r="P225" i="39"/>
  <c r="B226" i="39"/>
  <c r="P224" i="39"/>
  <c r="B551" i="19"/>
  <c r="H549" i="19"/>
  <c r="A549" i="21" s="1"/>
  <c r="B550" i="19"/>
  <c r="H548" i="19"/>
  <c r="A548" i="21" s="1"/>
  <c r="B235" i="19"/>
  <c r="H233" i="19"/>
  <c r="A233" i="21" s="1"/>
  <c r="B234" i="19"/>
  <c r="H232" i="19"/>
  <c r="A232" i="21" s="1"/>
  <c r="B227" i="31"/>
  <c r="D225" i="31"/>
  <c r="A225" i="32" s="1"/>
  <c r="B226" i="31"/>
  <c r="D224" i="31"/>
  <c r="A224" i="32" s="1"/>
  <c r="G225" i="22"/>
  <c r="A225" i="23" s="1"/>
  <c r="B227" i="22"/>
  <c r="G224" i="22"/>
  <c r="A224" i="23" s="1"/>
  <c r="B226" i="22"/>
  <c r="P225" i="17"/>
  <c r="A225" i="20" s="1"/>
  <c r="B227" i="17"/>
  <c r="P224" i="17"/>
  <c r="A224" i="20" s="1"/>
  <c r="B226" i="17"/>
  <c r="B228" i="39" l="1"/>
  <c r="P226" i="39"/>
  <c r="B229" i="39"/>
  <c r="P227" i="39"/>
  <c r="B552" i="19"/>
  <c r="H550" i="19"/>
  <c r="A550" i="21" s="1"/>
  <c r="B553" i="19"/>
  <c r="H551" i="19"/>
  <c r="A551" i="21" s="1"/>
  <c r="B236" i="19"/>
  <c r="H234" i="19"/>
  <c r="A234" i="21" s="1"/>
  <c r="B237" i="19"/>
  <c r="H235" i="19"/>
  <c r="A235" i="21" s="1"/>
  <c r="B228" i="31"/>
  <c r="D226" i="31"/>
  <c r="A226" i="32" s="1"/>
  <c r="B229" i="31"/>
  <c r="D227" i="31"/>
  <c r="A227" i="32" s="1"/>
  <c r="G226" i="22"/>
  <c r="A226" i="23" s="1"/>
  <c r="B228" i="22"/>
  <c r="G227" i="22"/>
  <c r="A227" i="23" s="1"/>
  <c r="B229" i="22"/>
  <c r="P226" i="17"/>
  <c r="A226" i="20" s="1"/>
  <c r="B228" i="17"/>
  <c r="P227" i="17"/>
  <c r="A227" i="20" s="1"/>
  <c r="B229" i="17"/>
  <c r="B231" i="39" l="1"/>
  <c r="P229" i="39"/>
  <c r="B230" i="39"/>
  <c r="P228" i="39"/>
  <c r="B555" i="19"/>
  <c r="H553" i="19"/>
  <c r="A553" i="21" s="1"/>
  <c r="B554" i="19"/>
  <c r="H552" i="19"/>
  <c r="A552" i="21" s="1"/>
  <c r="B239" i="19"/>
  <c r="H237" i="19"/>
  <c r="A237" i="21" s="1"/>
  <c r="B238" i="19"/>
  <c r="H236" i="19"/>
  <c r="A236" i="21" s="1"/>
  <c r="B231" i="31"/>
  <c r="D229" i="31"/>
  <c r="A229" i="32" s="1"/>
  <c r="B230" i="31"/>
  <c r="D228" i="31"/>
  <c r="A228" i="32" s="1"/>
  <c r="G229" i="22"/>
  <c r="A229" i="23" s="1"/>
  <c r="B231" i="22"/>
  <c r="G228" i="22"/>
  <c r="A228" i="23" s="1"/>
  <c r="B230" i="22"/>
  <c r="P229" i="17"/>
  <c r="A229" i="20" s="1"/>
  <c r="B231" i="17"/>
  <c r="P228" i="17"/>
  <c r="A228" i="20" s="1"/>
  <c r="B230" i="17"/>
  <c r="B232" i="39" l="1"/>
  <c r="P230" i="39"/>
  <c r="B233" i="39"/>
  <c r="P231" i="39"/>
  <c r="B556" i="19"/>
  <c r="H554" i="19"/>
  <c r="A554" i="21" s="1"/>
  <c r="B557" i="19"/>
  <c r="H555" i="19"/>
  <c r="A555" i="21" s="1"/>
  <c r="B240" i="19"/>
  <c r="H238" i="19"/>
  <c r="A238" i="21" s="1"/>
  <c r="B241" i="19"/>
  <c r="H239" i="19"/>
  <c r="A239" i="21" s="1"/>
  <c r="B232" i="31"/>
  <c r="D230" i="31"/>
  <c r="A230" i="32" s="1"/>
  <c r="B233" i="31"/>
  <c r="D231" i="31"/>
  <c r="A231" i="32" s="1"/>
  <c r="G230" i="22"/>
  <c r="A230" i="23" s="1"/>
  <c r="B232" i="22"/>
  <c r="G231" i="22"/>
  <c r="A231" i="23" s="1"/>
  <c r="B233" i="22"/>
  <c r="P230" i="17"/>
  <c r="A230" i="20" s="1"/>
  <c r="B232" i="17"/>
  <c r="P231" i="17"/>
  <c r="A231" i="20" s="1"/>
  <c r="B233" i="17"/>
  <c r="B235" i="39" l="1"/>
  <c r="P233" i="39"/>
  <c r="B234" i="39"/>
  <c r="P232" i="39"/>
  <c r="B559" i="19"/>
  <c r="H557" i="19"/>
  <c r="A557" i="21" s="1"/>
  <c r="B558" i="19"/>
  <c r="H556" i="19"/>
  <c r="A556" i="21" s="1"/>
  <c r="B243" i="19"/>
  <c r="H241" i="19"/>
  <c r="A241" i="21" s="1"/>
  <c r="B242" i="19"/>
  <c r="H240" i="19"/>
  <c r="A240" i="21" s="1"/>
  <c r="B235" i="31"/>
  <c r="D233" i="31"/>
  <c r="A233" i="32" s="1"/>
  <c r="B234" i="31"/>
  <c r="D232" i="31"/>
  <c r="A232" i="32" s="1"/>
  <c r="G233" i="22"/>
  <c r="A233" i="23" s="1"/>
  <c r="B235" i="22"/>
  <c r="G232" i="22"/>
  <c r="A232" i="23" s="1"/>
  <c r="B234" i="22"/>
  <c r="P233" i="17"/>
  <c r="A233" i="20" s="1"/>
  <c r="B235" i="17"/>
  <c r="P232" i="17"/>
  <c r="A232" i="20" s="1"/>
  <c r="B234" i="17"/>
  <c r="B236" i="39" l="1"/>
  <c r="P234" i="39"/>
  <c r="B237" i="39"/>
  <c r="P235" i="39"/>
  <c r="B560" i="19"/>
  <c r="H558" i="19"/>
  <c r="A558" i="21" s="1"/>
  <c r="B561" i="19"/>
  <c r="H559" i="19"/>
  <c r="A559" i="21" s="1"/>
  <c r="B244" i="19"/>
  <c r="H242" i="19"/>
  <c r="A242" i="21" s="1"/>
  <c r="B245" i="19"/>
  <c r="H243" i="19"/>
  <c r="A243" i="21" s="1"/>
  <c r="B236" i="31"/>
  <c r="D234" i="31"/>
  <c r="A234" i="32" s="1"/>
  <c r="B237" i="31"/>
  <c r="D235" i="31"/>
  <c r="A235" i="32" s="1"/>
  <c r="G234" i="22"/>
  <c r="A234" i="23" s="1"/>
  <c r="B236" i="22"/>
  <c r="G235" i="22"/>
  <c r="A235" i="23" s="1"/>
  <c r="B237" i="22"/>
  <c r="P234" i="17"/>
  <c r="A234" i="20" s="1"/>
  <c r="B236" i="17"/>
  <c r="P235" i="17"/>
  <c r="A235" i="20" s="1"/>
  <c r="B237" i="17"/>
  <c r="B239" i="39" l="1"/>
  <c r="P237" i="39"/>
  <c r="B238" i="39"/>
  <c r="P236" i="39"/>
  <c r="B563" i="19"/>
  <c r="H561" i="19"/>
  <c r="A561" i="21" s="1"/>
  <c r="B562" i="19"/>
  <c r="H560" i="19"/>
  <c r="A560" i="21" s="1"/>
  <c r="B247" i="19"/>
  <c r="H245" i="19"/>
  <c r="A245" i="21" s="1"/>
  <c r="B246" i="19"/>
  <c r="H244" i="19"/>
  <c r="A244" i="21" s="1"/>
  <c r="B239" i="31"/>
  <c r="D237" i="31"/>
  <c r="A237" i="32" s="1"/>
  <c r="B238" i="31"/>
  <c r="D236" i="31"/>
  <c r="A236" i="32" s="1"/>
  <c r="G237" i="22"/>
  <c r="A237" i="23" s="1"/>
  <c r="B239" i="22"/>
  <c r="G236" i="22"/>
  <c r="A236" i="23" s="1"/>
  <c r="B238" i="22"/>
  <c r="P237" i="17"/>
  <c r="A237" i="20" s="1"/>
  <c r="B239" i="17"/>
  <c r="P236" i="17"/>
  <c r="A236" i="20" s="1"/>
  <c r="B238" i="17"/>
  <c r="B240" i="39" l="1"/>
  <c r="P238" i="39"/>
  <c r="B241" i="39"/>
  <c r="P239" i="39"/>
  <c r="B564" i="19"/>
  <c r="H562" i="19"/>
  <c r="A562" i="21" s="1"/>
  <c r="B565" i="19"/>
  <c r="H563" i="19"/>
  <c r="A563" i="21" s="1"/>
  <c r="B248" i="19"/>
  <c r="H246" i="19"/>
  <c r="A246" i="21" s="1"/>
  <c r="B249" i="19"/>
  <c r="H247" i="19"/>
  <c r="A247" i="21" s="1"/>
  <c r="B240" i="31"/>
  <c r="D238" i="31"/>
  <c r="A238" i="32" s="1"/>
  <c r="B241" i="31"/>
  <c r="D239" i="31"/>
  <c r="A239" i="32" s="1"/>
  <c r="G238" i="22"/>
  <c r="A238" i="23" s="1"/>
  <c r="B240" i="22"/>
  <c r="G239" i="22"/>
  <c r="A239" i="23" s="1"/>
  <c r="B241" i="22"/>
  <c r="P238" i="17"/>
  <c r="A238" i="20" s="1"/>
  <c r="B240" i="17"/>
  <c r="P239" i="17"/>
  <c r="A239" i="20" s="1"/>
  <c r="B241" i="17"/>
  <c r="B243" i="39" l="1"/>
  <c r="P241" i="39"/>
  <c r="B242" i="39"/>
  <c r="P240" i="39"/>
  <c r="B567" i="19"/>
  <c r="H565" i="19"/>
  <c r="A565" i="21" s="1"/>
  <c r="B566" i="19"/>
  <c r="H564" i="19"/>
  <c r="A564" i="21" s="1"/>
  <c r="B251" i="19"/>
  <c r="H249" i="19"/>
  <c r="A249" i="21" s="1"/>
  <c r="B250" i="19"/>
  <c r="H248" i="19"/>
  <c r="A248" i="21" s="1"/>
  <c r="B243" i="31"/>
  <c r="D241" i="31"/>
  <c r="A241" i="32" s="1"/>
  <c r="B242" i="31"/>
  <c r="D240" i="31"/>
  <c r="A240" i="32" s="1"/>
  <c r="G241" i="22"/>
  <c r="A241" i="23" s="1"/>
  <c r="B243" i="22"/>
  <c r="G240" i="22"/>
  <c r="A240" i="23" s="1"/>
  <c r="B242" i="22"/>
  <c r="P241" i="17"/>
  <c r="A241" i="20" s="1"/>
  <c r="B243" i="17"/>
  <c r="P240" i="17"/>
  <c r="A240" i="20" s="1"/>
  <c r="B242" i="17"/>
  <c r="B244" i="39" l="1"/>
  <c r="P242" i="39"/>
  <c r="B245" i="39"/>
  <c r="P243" i="39"/>
  <c r="B568" i="19"/>
  <c r="H566" i="19"/>
  <c r="A566" i="21" s="1"/>
  <c r="B569" i="19"/>
  <c r="H567" i="19"/>
  <c r="A567" i="21" s="1"/>
  <c r="B252" i="19"/>
  <c r="H250" i="19"/>
  <c r="A250" i="21" s="1"/>
  <c r="B253" i="19"/>
  <c r="H251" i="19"/>
  <c r="A251" i="21" s="1"/>
  <c r="B244" i="31"/>
  <c r="D242" i="31"/>
  <c r="A242" i="32" s="1"/>
  <c r="B245" i="31"/>
  <c r="D243" i="31"/>
  <c r="A243" i="32" s="1"/>
  <c r="G242" i="22"/>
  <c r="A242" i="23" s="1"/>
  <c r="B244" i="22"/>
  <c r="G243" i="22"/>
  <c r="A243" i="23" s="1"/>
  <c r="B245" i="22"/>
  <c r="P242" i="17"/>
  <c r="A242" i="20" s="1"/>
  <c r="B244" i="17"/>
  <c r="P243" i="17"/>
  <c r="A243" i="20" s="1"/>
  <c r="B245" i="17"/>
  <c r="B247" i="39" l="1"/>
  <c r="P245" i="39"/>
  <c r="B246" i="39"/>
  <c r="P244" i="39"/>
  <c r="B571" i="19"/>
  <c r="H569" i="19"/>
  <c r="A569" i="21" s="1"/>
  <c r="B570" i="19"/>
  <c r="H568" i="19"/>
  <c r="A568" i="21" s="1"/>
  <c r="B255" i="19"/>
  <c r="H253" i="19"/>
  <c r="A253" i="21" s="1"/>
  <c r="B254" i="19"/>
  <c r="H252" i="19"/>
  <c r="A252" i="21" s="1"/>
  <c r="B247" i="31"/>
  <c r="D247" i="31" s="1"/>
  <c r="A247" i="32" s="1"/>
  <c r="D245" i="31"/>
  <c r="A245" i="32" s="1"/>
  <c r="B246" i="31"/>
  <c r="D246" i="31" s="1"/>
  <c r="A246" i="32" s="1"/>
  <c r="D244" i="31"/>
  <c r="A244" i="32" s="1"/>
  <c r="G245" i="22"/>
  <c r="A245" i="23" s="1"/>
  <c r="B247" i="22"/>
  <c r="G244" i="22"/>
  <c r="A244" i="23" s="1"/>
  <c r="B246" i="22"/>
  <c r="P245" i="17"/>
  <c r="A245" i="20" s="1"/>
  <c r="B247" i="17"/>
  <c r="P244" i="17"/>
  <c r="A244" i="20" s="1"/>
  <c r="B246" i="17"/>
  <c r="B248" i="39" l="1"/>
  <c r="P246" i="39"/>
  <c r="B249" i="39"/>
  <c r="P247" i="39"/>
  <c r="B572" i="19"/>
  <c r="H570" i="19"/>
  <c r="A570" i="21" s="1"/>
  <c r="B573" i="19"/>
  <c r="H571" i="19"/>
  <c r="A571" i="21" s="1"/>
  <c r="B256" i="19"/>
  <c r="H254" i="19"/>
  <c r="A254" i="21" s="1"/>
  <c r="B257" i="19"/>
  <c r="H255" i="19"/>
  <c r="A255" i="21" s="1"/>
  <c r="G246" i="22"/>
  <c r="A246" i="23" s="1"/>
  <c r="B248" i="22"/>
  <c r="G247" i="22"/>
  <c r="A247" i="23" s="1"/>
  <c r="B249" i="22"/>
  <c r="P246" i="17"/>
  <c r="A246" i="20" s="1"/>
  <c r="B248" i="17"/>
  <c r="P247" i="17"/>
  <c r="A247" i="20" s="1"/>
  <c r="B249" i="17"/>
  <c r="B251" i="39" l="1"/>
  <c r="P249" i="39"/>
  <c r="B250" i="39"/>
  <c r="P248" i="39"/>
  <c r="B575" i="19"/>
  <c r="H573" i="19"/>
  <c r="A573" i="21" s="1"/>
  <c r="B574" i="19"/>
  <c r="H572" i="19"/>
  <c r="A572" i="21" s="1"/>
  <c r="B259" i="19"/>
  <c r="H257" i="19"/>
  <c r="A257" i="21" s="1"/>
  <c r="B258" i="19"/>
  <c r="H256" i="19"/>
  <c r="A256" i="21" s="1"/>
  <c r="G249" i="22"/>
  <c r="A249" i="23" s="1"/>
  <c r="B251" i="22"/>
  <c r="G248" i="22"/>
  <c r="A248" i="23" s="1"/>
  <c r="B250" i="22"/>
  <c r="P249" i="17"/>
  <c r="A249" i="20" s="1"/>
  <c r="B251" i="17"/>
  <c r="P248" i="17"/>
  <c r="A248" i="20" s="1"/>
  <c r="B250" i="17"/>
  <c r="B252" i="39" l="1"/>
  <c r="P250" i="39"/>
  <c r="B253" i="39"/>
  <c r="P251" i="39"/>
  <c r="B576" i="19"/>
  <c r="H574" i="19"/>
  <c r="A574" i="21" s="1"/>
  <c r="B577" i="19"/>
  <c r="H575" i="19"/>
  <c r="A575" i="21" s="1"/>
  <c r="B260" i="19"/>
  <c r="H258" i="19"/>
  <c r="A258" i="21" s="1"/>
  <c r="B261" i="19"/>
  <c r="H259" i="19"/>
  <c r="A259" i="21" s="1"/>
  <c r="G250" i="22"/>
  <c r="A250" i="23" s="1"/>
  <c r="B252" i="22"/>
  <c r="G251" i="22"/>
  <c r="A251" i="23" s="1"/>
  <c r="B253" i="22"/>
  <c r="P250" i="17"/>
  <c r="A250" i="20" s="1"/>
  <c r="B252" i="17"/>
  <c r="P251" i="17"/>
  <c r="A251" i="20" s="1"/>
  <c r="B253" i="17"/>
  <c r="B255" i="39" l="1"/>
  <c r="P253" i="39"/>
  <c r="B254" i="39"/>
  <c r="P252" i="39"/>
  <c r="B579" i="19"/>
  <c r="H577" i="19"/>
  <c r="A577" i="21" s="1"/>
  <c r="B578" i="19"/>
  <c r="H576" i="19"/>
  <c r="A576" i="21" s="1"/>
  <c r="B263" i="19"/>
  <c r="H261" i="19"/>
  <c r="A261" i="21" s="1"/>
  <c r="B262" i="19"/>
  <c r="H260" i="19"/>
  <c r="A260" i="21" s="1"/>
  <c r="G253" i="22"/>
  <c r="A253" i="23" s="1"/>
  <c r="B255" i="22"/>
  <c r="G252" i="22"/>
  <c r="A252" i="23" s="1"/>
  <c r="B254" i="22"/>
  <c r="P253" i="17"/>
  <c r="A253" i="20" s="1"/>
  <c r="B255" i="17"/>
  <c r="P252" i="17"/>
  <c r="A252" i="20" s="1"/>
  <c r="B254" i="17"/>
  <c r="B256" i="39" l="1"/>
  <c r="P254" i="39"/>
  <c r="B257" i="39"/>
  <c r="P255" i="39"/>
  <c r="B580" i="19"/>
  <c r="H578" i="19"/>
  <c r="A578" i="21" s="1"/>
  <c r="B581" i="19"/>
  <c r="H579" i="19"/>
  <c r="A579" i="21" s="1"/>
  <c r="B264" i="19"/>
  <c r="H262" i="19"/>
  <c r="A262" i="21" s="1"/>
  <c r="B265" i="19"/>
  <c r="H263" i="19"/>
  <c r="A263" i="21" s="1"/>
  <c r="G254" i="22"/>
  <c r="A254" i="23" s="1"/>
  <c r="B256" i="22"/>
  <c r="G255" i="22"/>
  <c r="A255" i="23" s="1"/>
  <c r="B257" i="22"/>
  <c r="P254" i="17"/>
  <c r="A254" i="20" s="1"/>
  <c r="B256" i="17"/>
  <c r="P255" i="17"/>
  <c r="A255" i="20" s="1"/>
  <c r="B257" i="17"/>
  <c r="B259" i="39" l="1"/>
  <c r="P257" i="39"/>
  <c r="B258" i="39"/>
  <c r="P256" i="39"/>
  <c r="B583" i="19"/>
  <c r="H581" i="19"/>
  <c r="A581" i="21" s="1"/>
  <c r="B582" i="19"/>
  <c r="H580" i="19"/>
  <c r="A580" i="21" s="1"/>
  <c r="B267" i="19"/>
  <c r="H265" i="19"/>
  <c r="A265" i="21" s="1"/>
  <c r="B266" i="19"/>
  <c r="H264" i="19"/>
  <c r="A264" i="21" s="1"/>
  <c r="G257" i="22"/>
  <c r="A257" i="23" s="1"/>
  <c r="B259" i="22"/>
  <c r="G256" i="22"/>
  <c r="A256" i="23" s="1"/>
  <c r="B258" i="22"/>
  <c r="P257" i="17"/>
  <c r="A257" i="20" s="1"/>
  <c r="B259" i="17"/>
  <c r="P256" i="17"/>
  <c r="A256" i="20" s="1"/>
  <c r="B258" i="17"/>
  <c r="B260" i="39" l="1"/>
  <c r="P258" i="39"/>
  <c r="B261" i="39"/>
  <c r="P259" i="39"/>
  <c r="B584" i="19"/>
  <c r="H582" i="19"/>
  <c r="A582" i="21" s="1"/>
  <c r="B585" i="19"/>
  <c r="H583" i="19"/>
  <c r="A583" i="21" s="1"/>
  <c r="B268" i="19"/>
  <c r="H266" i="19"/>
  <c r="A266" i="21" s="1"/>
  <c r="B269" i="19"/>
  <c r="H267" i="19"/>
  <c r="A267" i="21" s="1"/>
  <c r="G258" i="22"/>
  <c r="A258" i="23" s="1"/>
  <c r="B260" i="22"/>
  <c r="G259" i="22"/>
  <c r="A259" i="23" s="1"/>
  <c r="B261" i="22"/>
  <c r="P258" i="17"/>
  <c r="A258" i="20" s="1"/>
  <c r="B260" i="17"/>
  <c r="P259" i="17"/>
  <c r="A259" i="20" s="1"/>
  <c r="B261" i="17"/>
  <c r="B263" i="39" l="1"/>
  <c r="P261" i="39"/>
  <c r="B262" i="39"/>
  <c r="P260" i="39"/>
  <c r="B587" i="19"/>
  <c r="H585" i="19"/>
  <c r="A585" i="21" s="1"/>
  <c r="B586" i="19"/>
  <c r="H584" i="19"/>
  <c r="A584" i="21" s="1"/>
  <c r="B271" i="19"/>
  <c r="H269" i="19"/>
  <c r="A269" i="21" s="1"/>
  <c r="B270" i="19"/>
  <c r="H268" i="19"/>
  <c r="A268" i="21" s="1"/>
  <c r="G261" i="22"/>
  <c r="A261" i="23" s="1"/>
  <c r="B263" i="22"/>
  <c r="G260" i="22"/>
  <c r="A260" i="23" s="1"/>
  <c r="B262" i="22"/>
  <c r="P261" i="17"/>
  <c r="A261" i="20" s="1"/>
  <c r="B263" i="17"/>
  <c r="P260" i="17"/>
  <c r="A260" i="20" s="1"/>
  <c r="B262" i="17"/>
  <c r="B264" i="39" l="1"/>
  <c r="P262" i="39"/>
  <c r="B265" i="39"/>
  <c r="P263" i="39"/>
  <c r="B588" i="19"/>
  <c r="H586" i="19"/>
  <c r="A586" i="21" s="1"/>
  <c r="B589" i="19"/>
  <c r="H587" i="19"/>
  <c r="A587" i="21" s="1"/>
  <c r="B272" i="19"/>
  <c r="H270" i="19"/>
  <c r="A270" i="21" s="1"/>
  <c r="B273" i="19"/>
  <c r="H271" i="19"/>
  <c r="A271" i="21" s="1"/>
  <c r="G262" i="22"/>
  <c r="A262" i="23" s="1"/>
  <c r="B264" i="22"/>
  <c r="G263" i="22"/>
  <c r="A263" i="23" s="1"/>
  <c r="B265" i="22"/>
  <c r="P262" i="17"/>
  <c r="A262" i="20" s="1"/>
  <c r="B264" i="17"/>
  <c r="P263" i="17"/>
  <c r="A263" i="20" s="1"/>
  <c r="B265" i="17"/>
  <c r="B267" i="39" l="1"/>
  <c r="P265" i="39"/>
  <c r="B266" i="39"/>
  <c r="P264" i="39"/>
  <c r="B591" i="19"/>
  <c r="H589" i="19"/>
  <c r="A589" i="21" s="1"/>
  <c r="B590" i="19"/>
  <c r="H588" i="19"/>
  <c r="A588" i="21" s="1"/>
  <c r="B275" i="19"/>
  <c r="H273" i="19"/>
  <c r="A273" i="21" s="1"/>
  <c r="B274" i="19"/>
  <c r="H272" i="19"/>
  <c r="A272" i="21" s="1"/>
  <c r="G265" i="22"/>
  <c r="A265" i="23" s="1"/>
  <c r="B267" i="22"/>
  <c r="G264" i="22"/>
  <c r="A264" i="23" s="1"/>
  <c r="B266" i="22"/>
  <c r="P265" i="17"/>
  <c r="A265" i="20" s="1"/>
  <c r="B267" i="17"/>
  <c r="P264" i="17"/>
  <c r="A264" i="20" s="1"/>
  <c r="B266" i="17"/>
  <c r="B268" i="39" l="1"/>
  <c r="P266" i="39"/>
  <c r="B269" i="39"/>
  <c r="P267" i="39"/>
  <c r="B592" i="19"/>
  <c r="H590" i="19"/>
  <c r="A590" i="21" s="1"/>
  <c r="B593" i="19"/>
  <c r="H591" i="19"/>
  <c r="A591" i="21" s="1"/>
  <c r="B276" i="19"/>
  <c r="H274" i="19"/>
  <c r="A274" i="21" s="1"/>
  <c r="B277" i="19"/>
  <c r="H275" i="19"/>
  <c r="A275" i="21" s="1"/>
  <c r="G266" i="22"/>
  <c r="A266" i="23" s="1"/>
  <c r="B268" i="22"/>
  <c r="G267" i="22"/>
  <c r="A267" i="23" s="1"/>
  <c r="B269" i="22"/>
  <c r="P266" i="17"/>
  <c r="A266" i="20" s="1"/>
  <c r="B268" i="17"/>
  <c r="P267" i="17"/>
  <c r="A267" i="20" s="1"/>
  <c r="B269" i="17"/>
  <c r="B271" i="39" l="1"/>
  <c r="P269" i="39"/>
  <c r="B270" i="39"/>
  <c r="P268" i="39"/>
  <c r="B595" i="19"/>
  <c r="H593" i="19"/>
  <c r="A593" i="21" s="1"/>
  <c r="B594" i="19"/>
  <c r="H592" i="19"/>
  <c r="A592" i="21" s="1"/>
  <c r="B279" i="19"/>
  <c r="H277" i="19"/>
  <c r="A277" i="21" s="1"/>
  <c r="B278" i="19"/>
  <c r="H276" i="19"/>
  <c r="A276" i="21" s="1"/>
  <c r="G269" i="22"/>
  <c r="A269" i="23" s="1"/>
  <c r="B271" i="22"/>
  <c r="G268" i="22"/>
  <c r="A268" i="23" s="1"/>
  <c r="B270" i="22"/>
  <c r="P269" i="17"/>
  <c r="A269" i="20" s="1"/>
  <c r="B271" i="17"/>
  <c r="P268" i="17"/>
  <c r="A268" i="20" s="1"/>
  <c r="B270" i="17"/>
  <c r="B272" i="39" l="1"/>
  <c r="P270" i="39"/>
  <c r="B273" i="39"/>
  <c r="P271" i="39"/>
  <c r="B596" i="19"/>
  <c r="H594" i="19"/>
  <c r="A594" i="21" s="1"/>
  <c r="B597" i="19"/>
  <c r="H595" i="19"/>
  <c r="A595" i="21" s="1"/>
  <c r="B280" i="19"/>
  <c r="H278" i="19"/>
  <c r="A278" i="21" s="1"/>
  <c r="B281" i="19"/>
  <c r="H279" i="19"/>
  <c r="A279" i="21" s="1"/>
  <c r="G270" i="22"/>
  <c r="A270" i="23" s="1"/>
  <c r="B272" i="22"/>
  <c r="G271" i="22"/>
  <c r="A271" i="23" s="1"/>
  <c r="B273" i="22"/>
  <c r="P270" i="17"/>
  <c r="A270" i="20" s="1"/>
  <c r="B272" i="17"/>
  <c r="P271" i="17"/>
  <c r="A271" i="20" s="1"/>
  <c r="B273" i="17"/>
  <c r="B275" i="39" l="1"/>
  <c r="P273" i="39"/>
  <c r="B274" i="39"/>
  <c r="P272" i="39"/>
  <c r="B599" i="19"/>
  <c r="H597" i="19"/>
  <c r="A597" i="21" s="1"/>
  <c r="B598" i="19"/>
  <c r="H596" i="19"/>
  <c r="A596" i="21" s="1"/>
  <c r="B283" i="19"/>
  <c r="H281" i="19"/>
  <c r="A281" i="21" s="1"/>
  <c r="B282" i="19"/>
  <c r="H280" i="19"/>
  <c r="A280" i="21" s="1"/>
  <c r="G273" i="22"/>
  <c r="A273" i="23" s="1"/>
  <c r="B275" i="22"/>
  <c r="G272" i="22"/>
  <c r="A272" i="23" s="1"/>
  <c r="B274" i="22"/>
  <c r="P273" i="17"/>
  <c r="A273" i="20" s="1"/>
  <c r="B275" i="17"/>
  <c r="P272" i="17"/>
  <c r="A272" i="20" s="1"/>
  <c r="B274" i="17"/>
  <c r="B276" i="39" l="1"/>
  <c r="P274" i="39"/>
  <c r="B277" i="39"/>
  <c r="P275" i="39"/>
  <c r="B600" i="19"/>
  <c r="H598" i="19"/>
  <c r="A598" i="21" s="1"/>
  <c r="B601" i="19"/>
  <c r="H599" i="19"/>
  <c r="A599" i="21" s="1"/>
  <c r="B284" i="19"/>
  <c r="H282" i="19"/>
  <c r="A282" i="21" s="1"/>
  <c r="B285" i="19"/>
  <c r="H283" i="19"/>
  <c r="A283" i="21" s="1"/>
  <c r="G274" i="22"/>
  <c r="A274" i="23" s="1"/>
  <c r="B276" i="22"/>
  <c r="G275" i="22"/>
  <c r="A275" i="23" s="1"/>
  <c r="B277" i="22"/>
  <c r="P274" i="17"/>
  <c r="A274" i="20" s="1"/>
  <c r="B276" i="17"/>
  <c r="P275" i="17"/>
  <c r="A275" i="20" s="1"/>
  <c r="B277" i="17"/>
  <c r="B279" i="39" l="1"/>
  <c r="P277" i="39"/>
  <c r="B278" i="39"/>
  <c r="P276" i="39"/>
  <c r="B603" i="19"/>
  <c r="H601" i="19"/>
  <c r="A601" i="21" s="1"/>
  <c r="B602" i="19"/>
  <c r="H600" i="19"/>
  <c r="A600" i="21" s="1"/>
  <c r="B287" i="19"/>
  <c r="H285" i="19"/>
  <c r="A285" i="21" s="1"/>
  <c r="B286" i="19"/>
  <c r="H284" i="19"/>
  <c r="A284" i="21" s="1"/>
  <c r="G277" i="22"/>
  <c r="A277" i="23" s="1"/>
  <c r="B279" i="22"/>
  <c r="G276" i="22"/>
  <c r="A276" i="23" s="1"/>
  <c r="B278" i="22"/>
  <c r="P277" i="17"/>
  <c r="A277" i="20" s="1"/>
  <c r="B279" i="17"/>
  <c r="P276" i="17"/>
  <c r="A276" i="20" s="1"/>
  <c r="B278" i="17"/>
  <c r="B280" i="39" l="1"/>
  <c r="P278" i="39"/>
  <c r="B281" i="39"/>
  <c r="P279" i="39"/>
  <c r="B604" i="19"/>
  <c r="H602" i="19"/>
  <c r="A602" i="21" s="1"/>
  <c r="B605" i="19"/>
  <c r="H603" i="19"/>
  <c r="A603" i="21" s="1"/>
  <c r="B288" i="19"/>
  <c r="H286" i="19"/>
  <c r="A286" i="21" s="1"/>
  <c r="B289" i="19"/>
  <c r="H287" i="19"/>
  <c r="A287" i="21" s="1"/>
  <c r="G278" i="22"/>
  <c r="A278" i="23" s="1"/>
  <c r="B280" i="22"/>
  <c r="G279" i="22"/>
  <c r="A279" i="23" s="1"/>
  <c r="B281" i="22"/>
  <c r="P278" i="17"/>
  <c r="A278" i="20" s="1"/>
  <c r="B280" i="17"/>
  <c r="P279" i="17"/>
  <c r="A279" i="20" s="1"/>
  <c r="B281" i="17"/>
  <c r="B283" i="39" l="1"/>
  <c r="P281" i="39"/>
  <c r="B282" i="39"/>
  <c r="P280" i="39"/>
  <c r="B607" i="19"/>
  <c r="H605" i="19"/>
  <c r="A605" i="21" s="1"/>
  <c r="B606" i="19"/>
  <c r="H604" i="19"/>
  <c r="A604" i="21" s="1"/>
  <c r="B291" i="19"/>
  <c r="H289" i="19"/>
  <c r="A289" i="21" s="1"/>
  <c r="B290" i="19"/>
  <c r="H288" i="19"/>
  <c r="A288" i="21" s="1"/>
  <c r="G281" i="22"/>
  <c r="A281" i="23" s="1"/>
  <c r="B283" i="22"/>
  <c r="G280" i="22"/>
  <c r="A280" i="23" s="1"/>
  <c r="B282" i="22"/>
  <c r="P281" i="17"/>
  <c r="A281" i="20" s="1"/>
  <c r="B283" i="17"/>
  <c r="P280" i="17"/>
  <c r="A280" i="20" s="1"/>
  <c r="B282" i="17"/>
  <c r="B284" i="39" l="1"/>
  <c r="P282" i="39"/>
  <c r="B285" i="39"/>
  <c r="P283" i="39"/>
  <c r="B608" i="19"/>
  <c r="H606" i="19"/>
  <c r="A606" i="21" s="1"/>
  <c r="B609" i="19"/>
  <c r="H607" i="19"/>
  <c r="A607" i="21" s="1"/>
  <c r="B292" i="19"/>
  <c r="H290" i="19"/>
  <c r="A290" i="21" s="1"/>
  <c r="B293" i="19"/>
  <c r="H291" i="19"/>
  <c r="A291" i="21" s="1"/>
  <c r="G282" i="22"/>
  <c r="A282" i="23" s="1"/>
  <c r="B284" i="22"/>
  <c r="G283" i="22"/>
  <c r="A283" i="23" s="1"/>
  <c r="B285" i="22"/>
  <c r="P282" i="17"/>
  <c r="A282" i="20" s="1"/>
  <c r="B284" i="17"/>
  <c r="P283" i="17"/>
  <c r="A283" i="20" s="1"/>
  <c r="B285" i="17"/>
  <c r="B287" i="39" l="1"/>
  <c r="P285" i="39"/>
  <c r="B286" i="39"/>
  <c r="P284" i="39"/>
  <c r="B611" i="19"/>
  <c r="H611" i="19" s="1"/>
  <c r="A611" i="21" s="1"/>
  <c r="H609" i="19"/>
  <c r="A609" i="21" s="1"/>
  <c r="B610" i="19"/>
  <c r="H608" i="19"/>
  <c r="A608" i="21" s="1"/>
  <c r="B295" i="19"/>
  <c r="H293" i="19"/>
  <c r="A293" i="21" s="1"/>
  <c r="B294" i="19"/>
  <c r="H292" i="19"/>
  <c r="A292" i="21" s="1"/>
  <c r="G285" i="22"/>
  <c r="A285" i="23" s="1"/>
  <c r="B287" i="22"/>
  <c r="G284" i="22"/>
  <c r="A284" i="23" s="1"/>
  <c r="B286" i="22"/>
  <c r="P285" i="17"/>
  <c r="A285" i="20" s="1"/>
  <c r="B287" i="17"/>
  <c r="P284" i="17"/>
  <c r="A284" i="20" s="1"/>
  <c r="B286" i="17"/>
  <c r="B288" i="39" l="1"/>
  <c r="P286" i="39"/>
  <c r="B289" i="39"/>
  <c r="P287" i="39"/>
  <c r="B612" i="19"/>
  <c r="H612" i="19" s="1"/>
  <c r="A612" i="21" s="1"/>
  <c r="B5" i="21" s="1" a="1"/>
  <c r="B5" i="21" s="1"/>
  <c r="H610" i="19"/>
  <c r="A610" i="21" s="1"/>
  <c r="B296" i="19"/>
  <c r="H294" i="19"/>
  <c r="A294" i="21" s="1"/>
  <c r="B297" i="19"/>
  <c r="H295" i="19"/>
  <c r="A295" i="21" s="1"/>
  <c r="G286" i="22"/>
  <c r="A286" i="23" s="1"/>
  <c r="B288" i="22"/>
  <c r="G287" i="22"/>
  <c r="A287" i="23" s="1"/>
  <c r="B289" i="22"/>
  <c r="P286" i="17"/>
  <c r="A286" i="20" s="1"/>
  <c r="B288" i="17"/>
  <c r="P287" i="17"/>
  <c r="A287" i="20" s="1"/>
  <c r="B289" i="17"/>
  <c r="B291" i="39" l="1"/>
  <c r="P289" i="39"/>
  <c r="B290" i="39"/>
  <c r="P288" i="39"/>
  <c r="B299" i="19"/>
  <c r="H297" i="19"/>
  <c r="A297" i="21" s="1"/>
  <c r="B298" i="19"/>
  <c r="H296" i="19"/>
  <c r="A296" i="21" s="1"/>
  <c r="G289" i="22"/>
  <c r="A289" i="23" s="1"/>
  <c r="B291" i="22"/>
  <c r="G288" i="22"/>
  <c r="A288" i="23" s="1"/>
  <c r="B290" i="22"/>
  <c r="P289" i="17"/>
  <c r="A289" i="20" s="1"/>
  <c r="B291" i="17"/>
  <c r="P288" i="17"/>
  <c r="A288" i="20" s="1"/>
  <c r="B290" i="17"/>
  <c r="B292" i="39" l="1"/>
  <c r="P290" i="39"/>
  <c r="B293" i="39"/>
  <c r="P291" i="39"/>
  <c r="B300" i="19"/>
  <c r="H298" i="19"/>
  <c r="A298" i="21" s="1"/>
  <c r="B301" i="19"/>
  <c r="H299" i="19"/>
  <c r="A299" i="21" s="1"/>
  <c r="G290" i="22"/>
  <c r="A290" i="23" s="1"/>
  <c r="B292" i="22"/>
  <c r="G291" i="22"/>
  <c r="A291" i="23" s="1"/>
  <c r="B293" i="22"/>
  <c r="P290" i="17"/>
  <c r="A290" i="20" s="1"/>
  <c r="B292" i="17"/>
  <c r="P291" i="17"/>
  <c r="A291" i="20" s="1"/>
  <c r="B293" i="17"/>
  <c r="B295" i="39" l="1"/>
  <c r="P293" i="39"/>
  <c r="B294" i="39"/>
  <c r="P292" i="39"/>
  <c r="B303" i="19"/>
  <c r="H301" i="19"/>
  <c r="A301" i="21" s="1"/>
  <c r="B302" i="19"/>
  <c r="H300" i="19"/>
  <c r="A300" i="21" s="1"/>
  <c r="G293" i="22"/>
  <c r="A293" i="23" s="1"/>
  <c r="B295" i="22"/>
  <c r="G292" i="22"/>
  <c r="A292" i="23" s="1"/>
  <c r="B294" i="22"/>
  <c r="P293" i="17"/>
  <c r="A293" i="20" s="1"/>
  <c r="B295" i="17"/>
  <c r="P292" i="17"/>
  <c r="A292" i="20" s="1"/>
  <c r="B294" i="17"/>
  <c r="B296" i="39" l="1"/>
  <c r="P294" i="39"/>
  <c r="B297" i="39"/>
  <c r="P295" i="39"/>
  <c r="B304" i="19"/>
  <c r="H302" i="19"/>
  <c r="A302" i="21" s="1"/>
  <c r="B305" i="19"/>
  <c r="H303" i="19"/>
  <c r="A303" i="21" s="1"/>
  <c r="G294" i="22"/>
  <c r="A294" i="23" s="1"/>
  <c r="B296" i="22"/>
  <c r="G295" i="22"/>
  <c r="A295" i="23" s="1"/>
  <c r="B297" i="22"/>
  <c r="P294" i="17"/>
  <c r="A294" i="20" s="1"/>
  <c r="B296" i="17"/>
  <c r="P295" i="17"/>
  <c r="A295" i="20" s="1"/>
  <c r="B297" i="17"/>
  <c r="B299" i="39" l="1"/>
  <c r="P297" i="39"/>
  <c r="B298" i="39"/>
  <c r="P296" i="39"/>
  <c r="B307" i="19"/>
  <c r="H305" i="19"/>
  <c r="A305" i="21" s="1"/>
  <c r="B306" i="19"/>
  <c r="H304" i="19"/>
  <c r="A304" i="21" s="1"/>
  <c r="G297" i="22"/>
  <c r="A297" i="23" s="1"/>
  <c r="B299" i="22"/>
  <c r="G296" i="22"/>
  <c r="A296" i="23" s="1"/>
  <c r="B298" i="22"/>
  <c r="P297" i="17"/>
  <c r="A297" i="20" s="1"/>
  <c r="B299" i="17"/>
  <c r="P296" i="17"/>
  <c r="A296" i="20" s="1"/>
  <c r="B298" i="17"/>
  <c r="B300" i="39" l="1"/>
  <c r="P298" i="39"/>
  <c r="B301" i="39"/>
  <c r="P299" i="39"/>
  <c r="B308" i="19"/>
  <c r="H306" i="19"/>
  <c r="A306" i="21" s="1"/>
  <c r="B309" i="19"/>
  <c r="H307" i="19"/>
  <c r="A307" i="21" s="1"/>
  <c r="G298" i="22"/>
  <c r="A298" i="23" s="1"/>
  <c r="B300" i="22"/>
  <c r="G299" i="22"/>
  <c r="A299" i="23" s="1"/>
  <c r="B301" i="22"/>
  <c r="P298" i="17"/>
  <c r="A298" i="20" s="1"/>
  <c r="B300" i="17"/>
  <c r="P299" i="17"/>
  <c r="A299" i="20" s="1"/>
  <c r="B301" i="17"/>
  <c r="B303" i="39" l="1"/>
  <c r="P301" i="39"/>
  <c r="B302" i="39"/>
  <c r="P300" i="39"/>
  <c r="B311" i="19"/>
  <c r="H309" i="19"/>
  <c r="A309" i="21" s="1"/>
  <c r="B310" i="19"/>
  <c r="H308" i="19"/>
  <c r="A308" i="21" s="1"/>
  <c r="G301" i="22"/>
  <c r="A301" i="23" s="1"/>
  <c r="B303" i="22"/>
  <c r="G300" i="22"/>
  <c r="A300" i="23" s="1"/>
  <c r="B302" i="22"/>
  <c r="P301" i="17"/>
  <c r="A301" i="20" s="1"/>
  <c r="B303" i="17"/>
  <c r="P300" i="17"/>
  <c r="A300" i="20" s="1"/>
  <c r="B302" i="17"/>
  <c r="B304" i="39" l="1"/>
  <c r="P302" i="39"/>
  <c r="B305" i="39"/>
  <c r="P303" i="39"/>
  <c r="B312" i="19"/>
  <c r="H310" i="19"/>
  <c r="A310" i="21" s="1"/>
  <c r="B313" i="19"/>
  <c r="H311" i="19"/>
  <c r="A311" i="21" s="1"/>
  <c r="G302" i="22"/>
  <c r="A302" i="23" s="1"/>
  <c r="B304" i="22"/>
  <c r="G303" i="22"/>
  <c r="A303" i="23" s="1"/>
  <c r="B305" i="22"/>
  <c r="P302" i="17"/>
  <c r="A302" i="20" s="1"/>
  <c r="B304" i="17"/>
  <c r="P303" i="17"/>
  <c r="A303" i="20" s="1"/>
  <c r="B305" i="17"/>
  <c r="B307" i="39" l="1"/>
  <c r="P305" i="39"/>
  <c r="B306" i="39"/>
  <c r="P304" i="39"/>
  <c r="B315" i="19"/>
  <c r="H313" i="19"/>
  <c r="A313" i="21" s="1"/>
  <c r="B314" i="19"/>
  <c r="H312" i="19"/>
  <c r="A312" i="21" s="1"/>
  <c r="G305" i="22"/>
  <c r="A305" i="23" s="1"/>
  <c r="B307" i="22"/>
  <c r="G304" i="22"/>
  <c r="A304" i="23" s="1"/>
  <c r="B306" i="22"/>
  <c r="P305" i="17"/>
  <c r="A305" i="20" s="1"/>
  <c r="B307" i="17"/>
  <c r="P304" i="17"/>
  <c r="A304" i="20" s="1"/>
  <c r="B306" i="17"/>
  <c r="B308" i="39" l="1"/>
  <c r="P306" i="39"/>
  <c r="B309" i="39"/>
  <c r="P307" i="39"/>
  <c r="B316" i="19"/>
  <c r="H314" i="19"/>
  <c r="A314" i="21" s="1"/>
  <c r="B317" i="19"/>
  <c r="H315" i="19"/>
  <c r="A315" i="21" s="1"/>
  <c r="G306" i="22"/>
  <c r="A306" i="23" s="1"/>
  <c r="B308" i="22"/>
  <c r="G307" i="22"/>
  <c r="A307" i="23" s="1"/>
  <c r="B309" i="22"/>
  <c r="P306" i="17"/>
  <c r="A306" i="20" s="1"/>
  <c r="B308" i="17"/>
  <c r="P307" i="17"/>
  <c r="A307" i="20" s="1"/>
  <c r="B309" i="17"/>
  <c r="B311" i="39" l="1"/>
  <c r="P309" i="39"/>
  <c r="B310" i="39"/>
  <c r="P308" i="39"/>
  <c r="B319" i="19"/>
  <c r="H317" i="19"/>
  <c r="A317" i="21" s="1"/>
  <c r="B318" i="19"/>
  <c r="H316" i="19"/>
  <c r="A316" i="21" s="1"/>
  <c r="G309" i="22"/>
  <c r="A309" i="23" s="1"/>
  <c r="B311" i="22"/>
  <c r="G308" i="22"/>
  <c r="A308" i="23" s="1"/>
  <c r="B310" i="22"/>
  <c r="P309" i="17"/>
  <c r="A309" i="20" s="1"/>
  <c r="B311" i="17"/>
  <c r="P308" i="17"/>
  <c r="A308" i="20" s="1"/>
  <c r="B310" i="17"/>
  <c r="B312" i="39" l="1"/>
  <c r="P310" i="39"/>
  <c r="B313" i="39"/>
  <c r="P311" i="39"/>
  <c r="B320" i="19"/>
  <c r="H318" i="19"/>
  <c r="A318" i="21" s="1"/>
  <c r="B321" i="19"/>
  <c r="H319" i="19"/>
  <c r="A319" i="21" s="1"/>
  <c r="G310" i="22"/>
  <c r="A310" i="23" s="1"/>
  <c r="B312" i="22"/>
  <c r="G311" i="22"/>
  <c r="A311" i="23" s="1"/>
  <c r="B313" i="22"/>
  <c r="P310" i="17"/>
  <c r="A310" i="20" s="1"/>
  <c r="B312" i="17"/>
  <c r="P311" i="17"/>
  <c r="A311" i="20" s="1"/>
  <c r="B313" i="17"/>
  <c r="B315" i="39" l="1"/>
  <c r="P313" i="39"/>
  <c r="B314" i="39"/>
  <c r="P312" i="39"/>
  <c r="B323" i="19"/>
  <c r="H321" i="19"/>
  <c r="A321" i="21" s="1"/>
  <c r="B322" i="19"/>
  <c r="H320" i="19"/>
  <c r="A320" i="21" s="1"/>
  <c r="G313" i="22"/>
  <c r="A313" i="23" s="1"/>
  <c r="B315" i="22"/>
  <c r="G312" i="22"/>
  <c r="A312" i="23" s="1"/>
  <c r="B314" i="22"/>
  <c r="P313" i="17"/>
  <c r="A313" i="20" s="1"/>
  <c r="B315" i="17"/>
  <c r="P312" i="17"/>
  <c r="A312" i="20" s="1"/>
  <c r="B314" i="17"/>
  <c r="B316" i="39" l="1"/>
  <c r="P314" i="39"/>
  <c r="B317" i="39"/>
  <c r="P315" i="39"/>
  <c r="B324" i="19"/>
  <c r="H322" i="19"/>
  <c r="A322" i="21" s="1"/>
  <c r="B325" i="19"/>
  <c r="H323" i="19"/>
  <c r="A323" i="21" s="1"/>
  <c r="G314" i="22"/>
  <c r="A314" i="23" s="1"/>
  <c r="B316" i="22"/>
  <c r="G315" i="22"/>
  <c r="A315" i="23" s="1"/>
  <c r="B317" i="22"/>
  <c r="P314" i="17"/>
  <c r="A314" i="20" s="1"/>
  <c r="B316" i="17"/>
  <c r="P315" i="17"/>
  <c r="A315" i="20" s="1"/>
  <c r="B317" i="17"/>
  <c r="B319" i="39" l="1"/>
  <c r="P317" i="39"/>
  <c r="B318" i="39"/>
  <c r="P316" i="39"/>
  <c r="B327" i="19"/>
  <c r="H325" i="19"/>
  <c r="A325" i="21" s="1"/>
  <c r="B326" i="19"/>
  <c r="H324" i="19"/>
  <c r="A324" i="21" s="1"/>
  <c r="G317" i="22"/>
  <c r="A317" i="23" s="1"/>
  <c r="B319" i="22"/>
  <c r="G316" i="22"/>
  <c r="A316" i="23" s="1"/>
  <c r="B318" i="22"/>
  <c r="P317" i="17"/>
  <c r="A317" i="20" s="1"/>
  <c r="B319" i="17"/>
  <c r="P316" i="17"/>
  <c r="A316" i="20" s="1"/>
  <c r="B318" i="17"/>
  <c r="B320" i="39" l="1"/>
  <c r="P318" i="39"/>
  <c r="B321" i="39"/>
  <c r="P319" i="39"/>
  <c r="B328" i="19"/>
  <c r="H326" i="19"/>
  <c r="A326" i="21" s="1"/>
  <c r="B329" i="19"/>
  <c r="H327" i="19"/>
  <c r="A327" i="21" s="1"/>
  <c r="G318" i="22"/>
  <c r="A318" i="23" s="1"/>
  <c r="B320" i="22"/>
  <c r="G319" i="22"/>
  <c r="A319" i="23" s="1"/>
  <c r="B321" i="22"/>
  <c r="P318" i="17"/>
  <c r="A318" i="20" s="1"/>
  <c r="B320" i="17"/>
  <c r="P319" i="17"/>
  <c r="A319" i="20" s="1"/>
  <c r="B321" i="17"/>
  <c r="B323" i="39" l="1"/>
  <c r="P321" i="39"/>
  <c r="B322" i="39"/>
  <c r="P320" i="39"/>
  <c r="G321" i="22"/>
  <c r="A321" i="23" s="1"/>
  <c r="B323" i="22"/>
  <c r="G320" i="22"/>
  <c r="A320" i="23" s="1"/>
  <c r="B322" i="22"/>
  <c r="P321" i="17"/>
  <c r="A321" i="20" s="1"/>
  <c r="B323" i="17"/>
  <c r="P320" i="17"/>
  <c r="A320" i="20" s="1"/>
  <c r="B322" i="17"/>
  <c r="B324" i="39" l="1"/>
  <c r="P322" i="39"/>
  <c r="B325" i="39"/>
  <c r="P323" i="39"/>
  <c r="G322" i="22"/>
  <c r="A322" i="23" s="1"/>
  <c r="B324" i="22"/>
  <c r="G323" i="22"/>
  <c r="A323" i="23" s="1"/>
  <c r="B325" i="22"/>
  <c r="P322" i="17"/>
  <c r="A322" i="20" s="1"/>
  <c r="B324" i="17"/>
  <c r="P323" i="17"/>
  <c r="A323" i="20" s="1"/>
  <c r="B325" i="17"/>
  <c r="B327" i="39" l="1"/>
  <c r="P325" i="39"/>
  <c r="B326" i="39"/>
  <c r="P324" i="39"/>
  <c r="G325" i="22"/>
  <c r="A325" i="23" s="1"/>
  <c r="B327" i="22"/>
  <c r="G324" i="22"/>
  <c r="A324" i="23" s="1"/>
  <c r="B326" i="22"/>
  <c r="P325" i="17"/>
  <c r="A325" i="20" s="1"/>
  <c r="B327" i="17"/>
  <c r="P324" i="17"/>
  <c r="A324" i="20" s="1"/>
  <c r="B326" i="17"/>
  <c r="B328" i="39" l="1"/>
  <c r="P326" i="39"/>
  <c r="B329" i="39"/>
  <c r="P327" i="39"/>
  <c r="G326" i="22"/>
  <c r="A326" i="23" s="1"/>
  <c r="B328" i="22"/>
  <c r="G327" i="22"/>
  <c r="A327" i="23" s="1"/>
  <c r="B329" i="22"/>
  <c r="P326" i="17"/>
  <c r="A326" i="20" s="1"/>
  <c r="B328" i="17"/>
  <c r="P327" i="17"/>
  <c r="A327" i="20" s="1"/>
  <c r="B329" i="17"/>
  <c r="B331" i="39" l="1"/>
  <c r="P329" i="39"/>
  <c r="B330" i="39"/>
  <c r="P328" i="39"/>
  <c r="G329" i="22"/>
  <c r="A329" i="23" s="1"/>
  <c r="B331" i="22"/>
  <c r="G328" i="22"/>
  <c r="A328" i="23" s="1"/>
  <c r="B330" i="22"/>
  <c r="P329" i="17"/>
  <c r="A329" i="20" s="1"/>
  <c r="B331" i="17"/>
  <c r="P328" i="17"/>
  <c r="A328" i="20" s="1"/>
  <c r="B330" i="17"/>
  <c r="B332" i="39" l="1"/>
  <c r="P330" i="39"/>
  <c r="B333" i="39"/>
  <c r="P331" i="39"/>
  <c r="G330" i="22"/>
  <c r="A330" i="23" s="1"/>
  <c r="B332" i="22"/>
  <c r="G331" i="22"/>
  <c r="A331" i="23" s="1"/>
  <c r="B333" i="22"/>
  <c r="P330" i="17"/>
  <c r="A330" i="20" s="1"/>
  <c r="B332" i="17"/>
  <c r="P331" i="17"/>
  <c r="A331" i="20" s="1"/>
  <c r="B333" i="17"/>
  <c r="B335" i="39" l="1"/>
  <c r="P333" i="39"/>
  <c r="B334" i="39"/>
  <c r="P332" i="39"/>
  <c r="G333" i="22"/>
  <c r="A333" i="23" s="1"/>
  <c r="B335" i="22"/>
  <c r="G332" i="22"/>
  <c r="A332" i="23" s="1"/>
  <c r="B334" i="22"/>
  <c r="P333" i="17"/>
  <c r="A333" i="20" s="1"/>
  <c r="B335" i="17"/>
  <c r="P332" i="17"/>
  <c r="A332" i="20" s="1"/>
  <c r="B334" i="17"/>
  <c r="B336" i="39" l="1"/>
  <c r="P334" i="39"/>
  <c r="B337" i="39"/>
  <c r="P335" i="39"/>
  <c r="G334" i="22"/>
  <c r="A334" i="23" s="1"/>
  <c r="B336" i="22"/>
  <c r="G335" i="22"/>
  <c r="A335" i="23" s="1"/>
  <c r="B337" i="22"/>
  <c r="P334" i="17"/>
  <c r="A334" i="20" s="1"/>
  <c r="B336" i="17"/>
  <c r="P335" i="17"/>
  <c r="A335" i="20" s="1"/>
  <c r="B337" i="17"/>
  <c r="B339" i="39" l="1"/>
  <c r="P337" i="39"/>
  <c r="B338" i="39"/>
  <c r="P336" i="39"/>
  <c r="G337" i="22"/>
  <c r="A337" i="23" s="1"/>
  <c r="B339" i="22"/>
  <c r="G336" i="22"/>
  <c r="A336" i="23" s="1"/>
  <c r="B338" i="22"/>
  <c r="P337" i="17"/>
  <c r="A337" i="20" s="1"/>
  <c r="B339" i="17"/>
  <c r="P336" i="17"/>
  <c r="A336" i="20" s="1"/>
  <c r="B338" i="17"/>
  <c r="B340" i="39" l="1"/>
  <c r="P338" i="39"/>
  <c r="B341" i="39"/>
  <c r="P339" i="39"/>
  <c r="G338" i="22"/>
  <c r="A338" i="23" s="1"/>
  <c r="B340" i="22"/>
  <c r="G339" i="22"/>
  <c r="A339" i="23" s="1"/>
  <c r="B341" i="22"/>
  <c r="P338" i="17"/>
  <c r="A338" i="20" s="1"/>
  <c r="B340" i="17"/>
  <c r="P339" i="17"/>
  <c r="A339" i="20" s="1"/>
  <c r="B341" i="17"/>
  <c r="B343" i="39" l="1"/>
  <c r="P341" i="39"/>
  <c r="B342" i="39"/>
  <c r="P340" i="39"/>
  <c r="G341" i="22"/>
  <c r="A341" i="23" s="1"/>
  <c r="B343" i="22"/>
  <c r="G340" i="22"/>
  <c r="A340" i="23" s="1"/>
  <c r="B342" i="22"/>
  <c r="P341" i="17"/>
  <c r="A341" i="20" s="1"/>
  <c r="B343" i="17"/>
  <c r="P340" i="17"/>
  <c r="A340" i="20" s="1"/>
  <c r="B342" i="17"/>
  <c r="B344" i="39" l="1"/>
  <c r="P342" i="39"/>
  <c r="B345" i="39"/>
  <c r="P343" i="39"/>
  <c r="G342" i="22"/>
  <c r="A342" i="23" s="1"/>
  <c r="B344" i="22"/>
  <c r="G343" i="22"/>
  <c r="A343" i="23" s="1"/>
  <c r="B345" i="22"/>
  <c r="P342" i="17"/>
  <c r="A342" i="20" s="1"/>
  <c r="B344" i="17"/>
  <c r="P343" i="17"/>
  <c r="A343" i="20" s="1"/>
  <c r="B345" i="17"/>
  <c r="B347" i="39" l="1"/>
  <c r="P345" i="39"/>
  <c r="B346" i="39"/>
  <c r="P344" i="39"/>
  <c r="G345" i="22"/>
  <c r="A345" i="23" s="1"/>
  <c r="B347" i="22"/>
  <c r="G344" i="22"/>
  <c r="A344" i="23" s="1"/>
  <c r="B346" i="22"/>
  <c r="P345" i="17"/>
  <c r="A345" i="20" s="1"/>
  <c r="B347" i="17"/>
  <c r="P344" i="17"/>
  <c r="A344" i="20" s="1"/>
  <c r="B346" i="17"/>
  <c r="B348" i="39" l="1"/>
  <c r="P346" i="39"/>
  <c r="B349" i="39"/>
  <c r="P347" i="39"/>
  <c r="G346" i="22"/>
  <c r="A346" i="23" s="1"/>
  <c r="B348" i="22"/>
  <c r="G347" i="22"/>
  <c r="A347" i="23" s="1"/>
  <c r="B349" i="22"/>
  <c r="P346" i="17"/>
  <c r="A346" i="20" s="1"/>
  <c r="B348" i="17"/>
  <c r="P347" i="17"/>
  <c r="A347" i="20" s="1"/>
  <c r="B349" i="17"/>
  <c r="B351" i="39" l="1"/>
  <c r="P349" i="39"/>
  <c r="B350" i="39"/>
  <c r="P348" i="39"/>
  <c r="G349" i="22"/>
  <c r="A349" i="23" s="1"/>
  <c r="B351" i="22"/>
  <c r="G348" i="22"/>
  <c r="A348" i="23" s="1"/>
  <c r="B350" i="22"/>
  <c r="P349" i="17"/>
  <c r="A349" i="20" s="1"/>
  <c r="B351" i="17"/>
  <c r="P348" i="17"/>
  <c r="A348" i="20" s="1"/>
  <c r="B350" i="17"/>
  <c r="B352" i="39" l="1"/>
  <c r="P350" i="39"/>
  <c r="B353" i="39"/>
  <c r="P351" i="39"/>
  <c r="G350" i="22"/>
  <c r="A350" i="23" s="1"/>
  <c r="B352" i="22"/>
  <c r="G351" i="22"/>
  <c r="A351" i="23" s="1"/>
  <c r="B353" i="22"/>
  <c r="P350" i="17"/>
  <c r="A350" i="20" s="1"/>
  <c r="B352" i="17"/>
  <c r="P351" i="17"/>
  <c r="A351" i="20" s="1"/>
  <c r="B353" i="17"/>
  <c r="B355" i="39" l="1"/>
  <c r="P353" i="39"/>
  <c r="B354" i="39"/>
  <c r="P352" i="39"/>
  <c r="G353" i="22"/>
  <c r="A353" i="23" s="1"/>
  <c r="B355" i="22"/>
  <c r="G352" i="22"/>
  <c r="A352" i="23" s="1"/>
  <c r="B354" i="22"/>
  <c r="P353" i="17"/>
  <c r="A353" i="20" s="1"/>
  <c r="B355" i="17"/>
  <c r="P352" i="17"/>
  <c r="A352" i="20" s="1"/>
  <c r="B354" i="17"/>
  <c r="B356" i="39" l="1"/>
  <c r="P354" i="39"/>
  <c r="B357" i="39"/>
  <c r="P355" i="39"/>
  <c r="G354" i="22"/>
  <c r="A354" i="23" s="1"/>
  <c r="B356" i="22"/>
  <c r="G355" i="22"/>
  <c r="A355" i="23" s="1"/>
  <c r="B357" i="22"/>
  <c r="P354" i="17"/>
  <c r="A354" i="20" s="1"/>
  <c r="B356" i="17"/>
  <c r="P355" i="17"/>
  <c r="A355" i="20" s="1"/>
  <c r="B357" i="17"/>
  <c r="B359" i="39" l="1"/>
  <c r="P357" i="39"/>
  <c r="B358" i="39"/>
  <c r="P356" i="39"/>
  <c r="G357" i="22"/>
  <c r="A357" i="23" s="1"/>
  <c r="B359" i="22"/>
  <c r="G356" i="22"/>
  <c r="A356" i="23" s="1"/>
  <c r="B358" i="22"/>
  <c r="P357" i="17"/>
  <c r="A357" i="20" s="1"/>
  <c r="B359" i="17"/>
  <c r="P356" i="17"/>
  <c r="A356" i="20" s="1"/>
  <c r="B358" i="17"/>
  <c r="B360" i="39" l="1"/>
  <c r="P358" i="39"/>
  <c r="B361" i="39"/>
  <c r="P359" i="39"/>
  <c r="G358" i="22"/>
  <c r="A358" i="23" s="1"/>
  <c r="B360" i="22"/>
  <c r="G359" i="22"/>
  <c r="A359" i="23" s="1"/>
  <c r="B361" i="22"/>
  <c r="P358" i="17"/>
  <c r="A358" i="20" s="1"/>
  <c r="B360" i="17"/>
  <c r="P359" i="17"/>
  <c r="A359" i="20" s="1"/>
  <c r="B361" i="17"/>
  <c r="B363" i="39" l="1"/>
  <c r="P361" i="39"/>
  <c r="B362" i="39"/>
  <c r="P360" i="39"/>
  <c r="G361" i="22"/>
  <c r="A361" i="23" s="1"/>
  <c r="B363" i="22"/>
  <c r="G360" i="22"/>
  <c r="A360" i="23" s="1"/>
  <c r="B362" i="22"/>
  <c r="P361" i="17"/>
  <c r="A361" i="20" s="1"/>
  <c r="B363" i="17"/>
  <c r="P360" i="17"/>
  <c r="A360" i="20" s="1"/>
  <c r="B362" i="17"/>
  <c r="B364" i="39" l="1"/>
  <c r="P362" i="39"/>
  <c r="B365" i="39"/>
  <c r="P363" i="39"/>
  <c r="G362" i="22"/>
  <c r="A362" i="23" s="1"/>
  <c r="B364" i="22"/>
  <c r="G363" i="22"/>
  <c r="A363" i="23" s="1"/>
  <c r="B365" i="22"/>
  <c r="P362" i="17"/>
  <c r="A362" i="20" s="1"/>
  <c r="B364" i="17"/>
  <c r="P363" i="17"/>
  <c r="A363" i="20" s="1"/>
  <c r="B365" i="17"/>
  <c r="B367" i="39" l="1"/>
  <c r="P365" i="39"/>
  <c r="B366" i="39"/>
  <c r="P364" i="39"/>
  <c r="G365" i="22"/>
  <c r="A365" i="23" s="1"/>
  <c r="B367" i="22"/>
  <c r="G364" i="22"/>
  <c r="A364" i="23" s="1"/>
  <c r="B366" i="22"/>
  <c r="P365" i="17"/>
  <c r="A365" i="20" s="1"/>
  <c r="B367" i="17"/>
  <c r="P364" i="17"/>
  <c r="A364" i="20" s="1"/>
  <c r="B366" i="17"/>
  <c r="B368" i="39" l="1"/>
  <c r="P366" i="39"/>
  <c r="B369" i="39"/>
  <c r="P367" i="39"/>
  <c r="G366" i="22"/>
  <c r="A366" i="23" s="1"/>
  <c r="B368" i="22"/>
  <c r="G367" i="22"/>
  <c r="A367" i="23" s="1"/>
  <c r="B369" i="22"/>
  <c r="P366" i="17"/>
  <c r="A366" i="20" s="1"/>
  <c r="B368" i="17"/>
  <c r="P367" i="17"/>
  <c r="A367" i="20" s="1"/>
  <c r="B369" i="17"/>
  <c r="B371" i="39" l="1"/>
  <c r="P369" i="39"/>
  <c r="B370" i="39"/>
  <c r="P368" i="39"/>
  <c r="G369" i="22"/>
  <c r="A369" i="23" s="1"/>
  <c r="B371" i="22"/>
  <c r="G368" i="22"/>
  <c r="A368" i="23" s="1"/>
  <c r="B370" i="22"/>
  <c r="P369" i="17"/>
  <c r="A369" i="20" s="1"/>
  <c r="B371" i="17"/>
  <c r="P368" i="17"/>
  <c r="A368" i="20" s="1"/>
  <c r="B370" i="17"/>
  <c r="B372" i="39" l="1"/>
  <c r="P370" i="39"/>
  <c r="B373" i="39"/>
  <c r="P371" i="39"/>
  <c r="G370" i="22"/>
  <c r="A370" i="23" s="1"/>
  <c r="B372" i="22"/>
  <c r="G371" i="22"/>
  <c r="A371" i="23" s="1"/>
  <c r="B373" i="22"/>
  <c r="G373" i="22" s="1"/>
  <c r="A373" i="23" s="1"/>
  <c r="P370" i="17"/>
  <c r="A370" i="20" s="1"/>
  <c r="B372" i="17"/>
  <c r="P371" i="17"/>
  <c r="A371" i="20" s="1"/>
  <c r="B373" i="17"/>
  <c r="P373" i="39" l="1"/>
  <c r="B374" i="39"/>
  <c r="P372" i="39"/>
  <c r="G372" i="22"/>
  <c r="A372" i="23" s="1"/>
  <c r="B5" i="23" s="1" a="1"/>
  <c r="B5" i="23" s="1"/>
  <c r="B374" i="22"/>
  <c r="G374" i="22" s="1"/>
  <c r="P373" i="17"/>
  <c r="A373" i="20" s="1"/>
  <c r="B375" i="17"/>
  <c r="P372" i="17"/>
  <c r="A372" i="20" s="1"/>
  <c r="B374" i="17"/>
  <c r="P374" i="39" l="1"/>
  <c r="P374" i="17"/>
  <c r="A374" i="20" s="1"/>
  <c r="B376" i="17"/>
  <c r="P375" i="17"/>
  <c r="A375" i="20" s="1"/>
  <c r="B377" i="17"/>
  <c r="P377" i="17" l="1"/>
  <c r="A377" i="20" s="1"/>
  <c r="B379" i="17"/>
  <c r="P376" i="17"/>
  <c r="A376" i="20" s="1"/>
  <c r="B378" i="17"/>
  <c r="P378" i="17" l="1"/>
  <c r="A378" i="20" s="1"/>
  <c r="B380" i="17"/>
  <c r="P379" i="17"/>
  <c r="A379" i="20" s="1"/>
  <c r="B381" i="17"/>
  <c r="P381" i="17" l="1"/>
  <c r="A381" i="20" s="1"/>
  <c r="B383" i="17"/>
  <c r="P380" i="17"/>
  <c r="A380" i="20" s="1"/>
  <c r="B382" i="17"/>
  <c r="P382" i="17" l="1"/>
  <c r="A382" i="20" s="1"/>
  <c r="B384" i="17"/>
  <c r="P383" i="17"/>
  <c r="A383" i="20" s="1"/>
  <c r="B385" i="17"/>
  <c r="P385" i="17" l="1"/>
  <c r="A385" i="20" s="1"/>
  <c r="B387" i="17"/>
  <c r="P384" i="17"/>
  <c r="A384" i="20" s="1"/>
  <c r="B386" i="17"/>
  <c r="P386" i="17" l="1"/>
  <c r="A386" i="20" s="1"/>
  <c r="B388" i="17"/>
  <c r="P387" i="17"/>
  <c r="A387" i="20" s="1"/>
  <c r="B389" i="17"/>
  <c r="P389" i="17" l="1"/>
  <c r="A389" i="20" s="1"/>
  <c r="B391" i="17"/>
  <c r="P388" i="17"/>
  <c r="A388" i="20" s="1"/>
  <c r="B390" i="17"/>
  <c r="P390" i="17" l="1"/>
  <c r="A390" i="20" s="1"/>
  <c r="B392" i="17"/>
  <c r="P391" i="17"/>
  <c r="A391" i="20" s="1"/>
  <c r="B393" i="17"/>
  <c r="P393" i="17" l="1"/>
  <c r="A393" i="20" s="1"/>
  <c r="B395" i="17"/>
  <c r="P392" i="17"/>
  <c r="A392" i="20" s="1"/>
  <c r="B394" i="17"/>
  <c r="P394" i="17" l="1"/>
  <c r="A394" i="20" s="1"/>
  <c r="B396" i="17"/>
  <c r="P395" i="17"/>
  <c r="A395" i="20" s="1"/>
  <c r="B397" i="17"/>
  <c r="P397" i="17" l="1"/>
  <c r="A397" i="20" s="1"/>
  <c r="B399" i="17"/>
  <c r="P396" i="17"/>
  <c r="A396" i="20" s="1"/>
  <c r="B398" i="17"/>
  <c r="P398" i="17" l="1"/>
  <c r="A398" i="20" s="1"/>
  <c r="B400" i="17"/>
  <c r="P399" i="17"/>
  <c r="A399" i="20" s="1"/>
  <c r="B401" i="17"/>
  <c r="P401" i="17" l="1"/>
  <c r="A401" i="20" s="1"/>
  <c r="B403" i="17"/>
  <c r="P400" i="17"/>
  <c r="A400" i="20" s="1"/>
  <c r="B402" i="17"/>
  <c r="B404" i="17" l="1"/>
  <c r="P402" i="17"/>
  <c r="A402" i="20" s="1"/>
  <c r="B405" i="17"/>
  <c r="P403" i="17"/>
  <c r="A403" i="20" s="1"/>
  <c r="P405" i="17" l="1"/>
  <c r="A405" i="20" s="1"/>
  <c r="B407" i="17"/>
  <c r="P404" i="17"/>
  <c r="A404" i="20" s="1"/>
  <c r="B406" i="17"/>
  <c r="P406" i="17" l="1"/>
  <c r="A406" i="20" s="1"/>
  <c r="B408" i="17"/>
  <c r="P407" i="17"/>
  <c r="A407" i="20" s="1"/>
  <c r="B409" i="17"/>
  <c r="P409" i="17" l="1"/>
  <c r="A409" i="20" s="1"/>
  <c r="B411" i="17"/>
  <c r="P408" i="17"/>
  <c r="A408" i="20" s="1"/>
  <c r="B410" i="17"/>
  <c r="P410" i="17" l="1"/>
  <c r="A410" i="20" s="1"/>
  <c r="B412" i="17"/>
  <c r="P411" i="17"/>
  <c r="A411" i="20" s="1"/>
  <c r="B413" i="17"/>
  <c r="P413" i="17" l="1"/>
  <c r="A413" i="20" s="1"/>
  <c r="B415" i="17"/>
  <c r="P412" i="17"/>
  <c r="A412" i="20" s="1"/>
  <c r="B414" i="17"/>
  <c r="P414" i="17" l="1"/>
  <c r="A414" i="20" s="1"/>
  <c r="B416" i="17"/>
  <c r="P415" i="17"/>
  <c r="A415" i="20" s="1"/>
  <c r="B417" i="17"/>
  <c r="P417" i="17" l="1"/>
  <c r="A417" i="20" s="1"/>
  <c r="B419" i="17"/>
  <c r="P416" i="17"/>
  <c r="A416" i="20" s="1"/>
  <c r="B418" i="17"/>
  <c r="P418" i="17" l="1"/>
  <c r="A418" i="20" s="1"/>
  <c r="B420" i="17"/>
  <c r="P419" i="17"/>
  <c r="A419" i="20" s="1"/>
  <c r="B421" i="17"/>
  <c r="P421" i="17" l="1"/>
  <c r="A421" i="20" s="1"/>
  <c r="B423" i="17"/>
  <c r="P420" i="17"/>
  <c r="A420" i="20" s="1"/>
  <c r="B422" i="17"/>
  <c r="P422" i="17" l="1"/>
  <c r="A422" i="20" s="1"/>
  <c r="B424" i="17"/>
  <c r="P423" i="17"/>
  <c r="A423" i="20" s="1"/>
  <c r="B425" i="17"/>
  <c r="P425" i="17" l="1"/>
  <c r="A425" i="20" s="1"/>
  <c r="B427" i="17"/>
  <c r="P424" i="17"/>
  <c r="A424" i="20" s="1"/>
  <c r="B426" i="17"/>
  <c r="P426" i="17" l="1"/>
  <c r="A426" i="20" s="1"/>
  <c r="B428" i="17"/>
  <c r="P427" i="17"/>
  <c r="A427" i="20" s="1"/>
  <c r="B429" i="17"/>
  <c r="P429" i="17" l="1"/>
  <c r="A429" i="20" s="1"/>
  <c r="B431" i="17"/>
  <c r="P428" i="17"/>
  <c r="A428" i="20" s="1"/>
  <c r="B430" i="17"/>
  <c r="P430" i="17" l="1"/>
  <c r="A430" i="20" s="1"/>
  <c r="B432" i="17"/>
  <c r="P431" i="17"/>
  <c r="A431" i="20" s="1"/>
  <c r="B433" i="17"/>
  <c r="P433" i="17" l="1"/>
  <c r="A433" i="20" s="1"/>
  <c r="B435" i="17"/>
  <c r="P432" i="17"/>
  <c r="A432" i="20" s="1"/>
  <c r="B434" i="17"/>
  <c r="P434" i="17" l="1"/>
  <c r="A434" i="20" s="1"/>
  <c r="B436" i="17"/>
  <c r="P435" i="17"/>
  <c r="A435" i="20" s="1"/>
  <c r="B437" i="17"/>
  <c r="P437" i="17" l="1"/>
  <c r="A437" i="20" s="1"/>
  <c r="B439" i="17"/>
  <c r="P436" i="17"/>
  <c r="A436" i="20" s="1"/>
  <c r="B438" i="17"/>
  <c r="P438" i="17" l="1"/>
  <c r="A438" i="20" s="1"/>
  <c r="B440" i="17"/>
  <c r="P439" i="17"/>
  <c r="A439" i="20" s="1"/>
  <c r="B441" i="17"/>
  <c r="P441" i="17" l="1"/>
  <c r="A441" i="20" s="1"/>
  <c r="B443" i="17"/>
  <c r="P440" i="17"/>
  <c r="A440" i="20" s="1"/>
  <c r="B442" i="17"/>
  <c r="P442" i="17" l="1"/>
  <c r="A442" i="20" s="1"/>
  <c r="B444" i="17"/>
  <c r="P443" i="17"/>
  <c r="A443" i="20" s="1"/>
  <c r="B445" i="17"/>
  <c r="P445" i="17" l="1"/>
  <c r="A445" i="20" s="1"/>
  <c r="B447" i="17"/>
  <c r="P444" i="17"/>
  <c r="A444" i="20" s="1"/>
  <c r="B446" i="17"/>
  <c r="P446" i="17" l="1"/>
  <c r="A446" i="20" s="1"/>
  <c r="B448" i="17"/>
  <c r="P447" i="17"/>
  <c r="A447" i="20" s="1"/>
  <c r="B449" i="17"/>
  <c r="P449" i="17" l="1"/>
  <c r="A449" i="20" s="1"/>
  <c r="B451" i="17"/>
  <c r="P448" i="17"/>
  <c r="A448" i="20" s="1"/>
  <c r="B450" i="17"/>
  <c r="P450" i="17" l="1"/>
  <c r="A450" i="20" s="1"/>
  <c r="B452" i="17"/>
  <c r="P451" i="17"/>
  <c r="A451" i="20" s="1"/>
  <c r="B453" i="17"/>
  <c r="P453" i="17" l="1"/>
  <c r="A453" i="20" s="1"/>
  <c r="B455" i="17"/>
  <c r="P452" i="17"/>
  <c r="A452" i="20" s="1"/>
  <c r="B454" i="17"/>
  <c r="P454" i="17" l="1"/>
  <c r="A454" i="20" s="1"/>
  <c r="B456" i="17"/>
  <c r="P455" i="17"/>
  <c r="A455" i="20" s="1"/>
  <c r="B457" i="17"/>
  <c r="P457" i="17" l="1"/>
  <c r="A457" i="20" s="1"/>
  <c r="B459" i="17"/>
  <c r="P456" i="17"/>
  <c r="A456" i="20" s="1"/>
  <c r="B458" i="17"/>
  <c r="P458" i="17" l="1"/>
  <c r="A458" i="20" s="1"/>
  <c r="B460" i="17"/>
  <c r="P459" i="17"/>
  <c r="A459" i="20" s="1"/>
  <c r="B461" i="17"/>
  <c r="P461" i="17" l="1"/>
  <c r="A461" i="20" s="1"/>
  <c r="B463" i="17"/>
  <c r="P460" i="17"/>
  <c r="A460" i="20" s="1"/>
  <c r="B462" i="17"/>
  <c r="P462" i="17" l="1"/>
  <c r="A462" i="20" s="1"/>
  <c r="B464" i="17"/>
  <c r="P463" i="17"/>
  <c r="A463" i="20" s="1"/>
  <c r="B465" i="17"/>
  <c r="P465" i="17" l="1"/>
  <c r="A465" i="20" s="1"/>
  <c r="B467" i="17"/>
  <c r="P464" i="17"/>
  <c r="A464" i="20" s="1"/>
  <c r="B466" i="17"/>
  <c r="P466" i="17" l="1"/>
  <c r="A466" i="20" s="1"/>
  <c r="B468" i="17"/>
  <c r="P467" i="17"/>
  <c r="A467" i="20" s="1"/>
  <c r="B469" i="17"/>
  <c r="P469" i="17" l="1"/>
  <c r="A469" i="20" s="1"/>
  <c r="B471" i="17"/>
  <c r="P468" i="17"/>
  <c r="A468" i="20" s="1"/>
  <c r="B470" i="17"/>
  <c r="P470" i="17" l="1"/>
  <c r="A470" i="20" s="1"/>
  <c r="B472" i="17"/>
  <c r="P471" i="17"/>
  <c r="A471" i="20" s="1"/>
  <c r="B473" i="17"/>
  <c r="P473" i="17" l="1"/>
  <c r="A473" i="20" s="1"/>
  <c r="B475" i="17"/>
  <c r="P472" i="17"/>
  <c r="A472" i="20" s="1"/>
  <c r="B474" i="17"/>
  <c r="P474" i="17" l="1"/>
  <c r="A474" i="20" s="1"/>
  <c r="B476" i="17"/>
  <c r="P475" i="17"/>
  <c r="A475" i="20" s="1"/>
  <c r="B477" i="17"/>
  <c r="P477" i="17" l="1"/>
  <c r="A477" i="20" s="1"/>
  <c r="B479" i="17"/>
  <c r="P476" i="17"/>
  <c r="A476" i="20" s="1"/>
  <c r="B478" i="17"/>
  <c r="P478" i="17" l="1"/>
  <c r="A478" i="20" s="1"/>
  <c r="B480" i="17"/>
  <c r="P479" i="17"/>
  <c r="A479" i="20" s="1"/>
  <c r="B481" i="17"/>
  <c r="P481" i="17" l="1"/>
  <c r="A481" i="20" s="1"/>
  <c r="B483" i="17"/>
  <c r="P480" i="17"/>
  <c r="A480" i="20" s="1"/>
  <c r="B482" i="17"/>
  <c r="P482" i="17" l="1"/>
  <c r="A482" i="20" s="1"/>
  <c r="B484" i="17"/>
  <c r="P483" i="17"/>
  <c r="A483" i="20" s="1"/>
  <c r="B485" i="17"/>
  <c r="P485" i="17" l="1"/>
  <c r="A485" i="20" s="1"/>
  <c r="B487" i="17"/>
  <c r="P484" i="17"/>
  <c r="A484" i="20" s="1"/>
  <c r="B486" i="17"/>
  <c r="P486" i="17" l="1"/>
  <c r="A486" i="20" s="1"/>
  <c r="B488" i="17"/>
  <c r="P487" i="17"/>
  <c r="A487" i="20" s="1"/>
  <c r="B489" i="17"/>
  <c r="P489" i="17" l="1"/>
  <c r="A489" i="20" s="1"/>
  <c r="B491" i="17"/>
  <c r="P488" i="17"/>
  <c r="A488" i="20" s="1"/>
  <c r="B490" i="17"/>
  <c r="P490" i="17" l="1"/>
  <c r="A490" i="20" s="1"/>
  <c r="B492" i="17"/>
  <c r="P491" i="17"/>
  <c r="A491" i="20" s="1"/>
  <c r="B493" i="17"/>
  <c r="P493" i="17" l="1"/>
  <c r="A493" i="20" s="1"/>
  <c r="B495" i="17"/>
  <c r="P492" i="17"/>
  <c r="A492" i="20" s="1"/>
  <c r="B494" i="17"/>
  <c r="P494" i="17" l="1"/>
  <c r="A494" i="20" s="1"/>
  <c r="B496" i="17"/>
  <c r="P495" i="17"/>
  <c r="A495" i="20" s="1"/>
  <c r="B497" i="17"/>
  <c r="P497" i="17" l="1"/>
  <c r="A497" i="20" s="1"/>
  <c r="B499" i="17"/>
  <c r="P496" i="17"/>
  <c r="A496" i="20" s="1"/>
  <c r="B498" i="17"/>
  <c r="P498" i="17" l="1"/>
  <c r="A498" i="20" s="1"/>
  <c r="B500" i="17"/>
  <c r="P499" i="17"/>
  <c r="A499" i="20" s="1"/>
  <c r="B501" i="17"/>
  <c r="P501" i="17" l="1"/>
  <c r="A501" i="20" s="1"/>
  <c r="B503" i="17"/>
  <c r="P500" i="17"/>
  <c r="A500" i="20" s="1"/>
  <c r="B502" i="17"/>
  <c r="P502" i="17" l="1"/>
  <c r="A502" i="20" s="1"/>
  <c r="B504" i="17"/>
  <c r="P503" i="17"/>
  <c r="A503" i="20" s="1"/>
  <c r="B505" i="17"/>
  <c r="P505" i="17" l="1"/>
  <c r="A505" i="20" s="1"/>
  <c r="B507" i="17"/>
  <c r="P504" i="17"/>
  <c r="A504" i="20" s="1"/>
  <c r="B506" i="17"/>
  <c r="P506" i="17" l="1"/>
  <c r="A506" i="20" s="1"/>
  <c r="B508" i="17"/>
  <c r="P507" i="17"/>
  <c r="A507" i="20" s="1"/>
  <c r="B509" i="17"/>
  <c r="P509" i="17" l="1"/>
  <c r="A509" i="20" s="1"/>
  <c r="B511" i="17"/>
  <c r="P508" i="17"/>
  <c r="A508" i="20" s="1"/>
  <c r="B510" i="17"/>
  <c r="P510" i="17" l="1"/>
  <c r="A510" i="20" s="1"/>
  <c r="B512" i="17"/>
  <c r="P511" i="17"/>
  <c r="A511" i="20" s="1"/>
  <c r="B513" i="17"/>
  <c r="P513" i="17" l="1"/>
  <c r="A513" i="20" s="1"/>
  <c r="B515" i="17"/>
  <c r="P512" i="17"/>
  <c r="A512" i="20" s="1"/>
  <c r="B514" i="17"/>
  <c r="P514" i="17" l="1"/>
  <c r="A514" i="20" s="1"/>
  <c r="B516" i="17"/>
  <c r="P515" i="17"/>
  <c r="A515" i="20" s="1"/>
  <c r="B517" i="17"/>
  <c r="P517" i="17" l="1"/>
  <c r="A517" i="20" s="1"/>
  <c r="B519" i="17"/>
  <c r="P516" i="17"/>
  <c r="A516" i="20" s="1"/>
  <c r="B518" i="17"/>
  <c r="P518" i="17" l="1"/>
  <c r="A518" i="20" s="1"/>
  <c r="B520" i="17"/>
  <c r="P519" i="17"/>
  <c r="A519" i="20" s="1"/>
  <c r="B521" i="17"/>
  <c r="P521" i="17" l="1"/>
  <c r="A521" i="20" s="1"/>
  <c r="B523" i="17"/>
  <c r="P520" i="17"/>
  <c r="A520" i="20" s="1"/>
  <c r="B522" i="17"/>
  <c r="P522" i="17" l="1"/>
  <c r="A522" i="20" s="1"/>
  <c r="B524" i="17"/>
  <c r="P523" i="17"/>
  <c r="A523" i="20" s="1"/>
  <c r="B525" i="17"/>
  <c r="P525" i="17" l="1"/>
  <c r="A525" i="20" s="1"/>
  <c r="B527" i="17"/>
  <c r="P524" i="17"/>
  <c r="A524" i="20" s="1"/>
  <c r="B526" i="17"/>
  <c r="P526" i="17" l="1"/>
  <c r="A526" i="20" s="1"/>
  <c r="B528" i="17"/>
  <c r="P527" i="17"/>
  <c r="A527" i="20" s="1"/>
  <c r="B529" i="17"/>
  <c r="P529" i="17" l="1"/>
  <c r="A529" i="20" s="1"/>
  <c r="B531" i="17"/>
  <c r="P528" i="17"/>
  <c r="A528" i="20" s="1"/>
  <c r="B530" i="17"/>
  <c r="P530" i="17" l="1"/>
  <c r="A530" i="20" s="1"/>
  <c r="B532" i="17"/>
  <c r="P531" i="17"/>
  <c r="A531" i="20" s="1"/>
  <c r="B533" i="17"/>
  <c r="P533" i="17" l="1"/>
  <c r="A533" i="20" s="1"/>
  <c r="B535" i="17"/>
  <c r="P532" i="17"/>
  <c r="A532" i="20" s="1"/>
  <c r="B534" i="17"/>
  <c r="P534" i="17" l="1"/>
  <c r="A534" i="20" s="1"/>
  <c r="B536" i="17"/>
  <c r="P535" i="17"/>
  <c r="A535" i="20" s="1"/>
  <c r="B537" i="17"/>
  <c r="P537" i="17" l="1"/>
  <c r="A537" i="20" s="1"/>
  <c r="B539" i="17"/>
  <c r="P536" i="17"/>
  <c r="A536" i="20" s="1"/>
  <c r="B538" i="17"/>
  <c r="P538" i="17" l="1"/>
  <c r="A538" i="20" s="1"/>
  <c r="B540" i="17"/>
  <c r="P539" i="17"/>
  <c r="A539" i="20" s="1"/>
  <c r="B541" i="17"/>
  <c r="P541" i="17" l="1"/>
  <c r="A541" i="20" s="1"/>
  <c r="B543" i="17"/>
  <c r="P540" i="17"/>
  <c r="A540" i="20" s="1"/>
  <c r="B542" i="17"/>
  <c r="P542" i="17" l="1"/>
  <c r="A542" i="20" s="1"/>
  <c r="B544" i="17"/>
  <c r="P543" i="17"/>
  <c r="A543" i="20" s="1"/>
  <c r="B545" i="17"/>
  <c r="P545" i="17" l="1"/>
  <c r="A545" i="20" s="1"/>
  <c r="B547" i="17"/>
  <c r="P544" i="17"/>
  <c r="A544" i="20" s="1"/>
  <c r="B546" i="17"/>
  <c r="P546" i="17" l="1"/>
  <c r="A546" i="20" s="1"/>
  <c r="B548" i="17"/>
  <c r="P547" i="17"/>
  <c r="A547" i="20" s="1"/>
  <c r="B549" i="17"/>
  <c r="P549" i="17" l="1"/>
  <c r="A549" i="20" s="1"/>
  <c r="B551" i="17"/>
  <c r="P548" i="17"/>
  <c r="A548" i="20" s="1"/>
  <c r="B550" i="17"/>
  <c r="P550" i="17" l="1"/>
  <c r="A550" i="20" s="1"/>
  <c r="B552" i="17"/>
  <c r="P551" i="17"/>
  <c r="A551" i="20" s="1"/>
  <c r="B553" i="17"/>
  <c r="P553" i="17" l="1"/>
  <c r="A553" i="20" s="1"/>
  <c r="B555" i="17"/>
  <c r="P552" i="17"/>
  <c r="A552" i="20" s="1"/>
  <c r="B554" i="17"/>
  <c r="P554" i="17" l="1"/>
  <c r="A554" i="20" s="1"/>
  <c r="B556" i="17"/>
  <c r="P555" i="17"/>
  <c r="A555" i="20" s="1"/>
  <c r="B557" i="17"/>
  <c r="P557" i="17" l="1"/>
  <c r="A557" i="20" s="1"/>
  <c r="B559" i="17"/>
  <c r="P556" i="17"/>
  <c r="A556" i="20" s="1"/>
  <c r="B558" i="17"/>
  <c r="P558" i="17" l="1"/>
  <c r="A558" i="20" s="1"/>
  <c r="B560" i="17"/>
  <c r="P559" i="17"/>
  <c r="A559" i="20" s="1"/>
  <c r="B561" i="17"/>
  <c r="P561" i="17" l="1"/>
  <c r="A561" i="20" s="1"/>
  <c r="B563" i="17"/>
  <c r="P560" i="17"/>
  <c r="A560" i="20" s="1"/>
  <c r="B562" i="17"/>
  <c r="P562" i="17" l="1"/>
  <c r="A562" i="20" s="1"/>
  <c r="B564" i="17"/>
  <c r="P563" i="17"/>
  <c r="A563" i="20" s="1"/>
  <c r="B565" i="17"/>
  <c r="P565" i="17" l="1"/>
  <c r="A565" i="20" s="1"/>
  <c r="B567" i="17"/>
  <c r="P564" i="17"/>
  <c r="A564" i="20" s="1"/>
  <c r="B566" i="17"/>
  <c r="P566" i="17" l="1"/>
  <c r="A566" i="20" s="1"/>
  <c r="B568" i="17"/>
  <c r="P567" i="17"/>
  <c r="A567" i="20" s="1"/>
  <c r="B569" i="17"/>
  <c r="P569" i="17" l="1"/>
  <c r="A569" i="20" s="1"/>
  <c r="B571" i="17"/>
  <c r="P568" i="17"/>
  <c r="A568" i="20" s="1"/>
  <c r="B570" i="17"/>
  <c r="P570" i="17" l="1"/>
  <c r="A570" i="20" s="1"/>
  <c r="B572" i="17"/>
  <c r="P571" i="17"/>
  <c r="A571" i="20" s="1"/>
  <c r="B573" i="17"/>
  <c r="P573" i="17" l="1"/>
  <c r="A573" i="20" s="1"/>
  <c r="B575" i="17"/>
  <c r="P572" i="17"/>
  <c r="A572" i="20" s="1"/>
  <c r="B574" i="17"/>
  <c r="P574" i="17" l="1"/>
  <c r="A574" i="20" s="1"/>
  <c r="B576" i="17"/>
  <c r="P575" i="17"/>
  <c r="A575" i="20" s="1"/>
  <c r="B577" i="17"/>
  <c r="P577" i="17" l="1"/>
  <c r="A577" i="20" s="1"/>
  <c r="B579" i="17"/>
  <c r="P576" i="17"/>
  <c r="A576" i="20" s="1"/>
  <c r="B578" i="17"/>
  <c r="P578" i="17" l="1"/>
  <c r="A578" i="20" s="1"/>
  <c r="B580" i="17"/>
  <c r="P579" i="17"/>
  <c r="A579" i="20" s="1"/>
  <c r="B581" i="17"/>
  <c r="P581" i="17" l="1"/>
  <c r="A581" i="20" s="1"/>
  <c r="B583" i="17"/>
  <c r="P580" i="17"/>
  <c r="A580" i="20" s="1"/>
  <c r="B582" i="17"/>
  <c r="P582" i="17" l="1"/>
  <c r="A582" i="20" s="1"/>
  <c r="B584" i="17"/>
  <c r="P583" i="17"/>
  <c r="A583" i="20" s="1"/>
  <c r="B585" i="17"/>
  <c r="P585" i="17" l="1"/>
  <c r="A585" i="20" s="1"/>
  <c r="B587" i="17"/>
  <c r="P584" i="17"/>
  <c r="A584" i="20" s="1"/>
  <c r="B586" i="17"/>
  <c r="P586" i="17" l="1"/>
  <c r="A586" i="20" s="1"/>
  <c r="B588" i="17"/>
  <c r="P587" i="17"/>
  <c r="A587" i="20" s="1"/>
  <c r="B589" i="17"/>
  <c r="P589" i="17" l="1"/>
  <c r="A589" i="20" s="1"/>
  <c r="B591" i="17"/>
  <c r="P588" i="17"/>
  <c r="A588" i="20" s="1"/>
  <c r="B590" i="17"/>
  <c r="P590" i="17" l="1"/>
  <c r="A590" i="20" s="1"/>
  <c r="B592" i="17"/>
  <c r="P591" i="17"/>
  <c r="A591" i="20" s="1"/>
  <c r="B593" i="17"/>
  <c r="P593" i="17" l="1"/>
  <c r="A593" i="20" s="1"/>
  <c r="B595" i="17"/>
  <c r="P592" i="17"/>
  <c r="A592" i="20" s="1"/>
  <c r="B594" i="17"/>
  <c r="P594" i="17" l="1"/>
  <c r="A594" i="20" s="1"/>
  <c r="B596" i="17"/>
  <c r="P595" i="17"/>
  <c r="A595" i="20" s="1"/>
  <c r="B597" i="17"/>
  <c r="P597" i="17" l="1"/>
  <c r="A597" i="20" s="1"/>
  <c r="B599" i="17"/>
  <c r="P596" i="17"/>
  <c r="A596" i="20" s="1"/>
  <c r="B598" i="17"/>
  <c r="P598" i="17" l="1"/>
  <c r="A598" i="20" s="1"/>
  <c r="B600" i="17"/>
  <c r="P599" i="17"/>
  <c r="A599" i="20" s="1"/>
  <c r="B601" i="17"/>
  <c r="P601" i="17" l="1"/>
  <c r="A601" i="20" s="1"/>
  <c r="B603" i="17"/>
  <c r="P600" i="17"/>
  <c r="A600" i="20" s="1"/>
  <c r="B602" i="17"/>
  <c r="P602" i="17" l="1"/>
  <c r="A602" i="20" s="1"/>
  <c r="B604" i="17"/>
  <c r="P603" i="17"/>
  <c r="A603" i="20" s="1"/>
  <c r="B605" i="17"/>
  <c r="P605" i="17" l="1"/>
  <c r="A605" i="20" s="1"/>
  <c r="B607" i="17"/>
  <c r="P604" i="17"/>
  <c r="A604" i="20" s="1"/>
  <c r="B606" i="17"/>
  <c r="P606" i="17" l="1"/>
  <c r="A606" i="20" s="1"/>
  <c r="B608" i="17"/>
  <c r="P607" i="17"/>
  <c r="A607" i="20" s="1"/>
  <c r="B609" i="17"/>
  <c r="P609" i="17" l="1"/>
  <c r="A609" i="20" s="1"/>
  <c r="B611" i="17"/>
  <c r="P611" i="17" s="1"/>
  <c r="A611" i="20" s="1"/>
  <c r="P608" i="17"/>
  <c r="A608" i="20" s="1"/>
  <c r="B610" i="17"/>
  <c r="P610" i="17" l="1"/>
  <c r="A610" i="20" s="1"/>
  <c r="B612" i="17"/>
  <c r="P612" i="17" s="1"/>
  <c r="A612" i="20" s="1"/>
  <c r="B5" i="20" s="1" a="1"/>
  <c r="B5" i="20" s="1"/>
  <c r="L5" i="12"/>
  <c r="G6" i="12" a="1"/>
  <c r="G6" i="12"/>
  <c r="L6" i="12" s="1"/>
  <c r="G7" i="12" a="1"/>
  <c r="G7" i="12"/>
  <c r="L7" i="12" s="1"/>
  <c r="G8" i="12" a="1"/>
  <c r="G8" i="12" s="1"/>
  <c r="L8" i="12" s="1"/>
  <c r="G9" i="12" a="1"/>
  <c r="G9" i="12" s="1"/>
  <c r="L9" i="12" s="1"/>
  <c r="G10" i="12" a="1"/>
  <c r="G10" i="12" s="1"/>
  <c r="L10" i="12" s="1"/>
  <c r="G12" i="12" a="1"/>
  <c r="G12" i="12" s="1"/>
  <c r="L12" i="12" s="1"/>
  <c r="G13" i="12" a="1"/>
  <c r="G13" i="12" s="1"/>
  <c r="L13" i="12" s="1"/>
  <c r="G14" i="12" a="1"/>
  <c r="G14" i="12" s="1"/>
  <c r="L14" i="12" s="1"/>
  <c r="G15" i="12" a="1"/>
  <c r="G15" i="12" s="1"/>
  <c r="L15" i="12" s="1"/>
  <c r="G16" i="12" a="1"/>
  <c r="G16" i="12" s="1"/>
  <c r="L16" i="12" s="1"/>
  <c r="G17" i="12" a="1"/>
  <c r="G17" i="12" s="1"/>
  <c r="L17" i="12" s="1"/>
  <c r="G18" i="12" a="1"/>
  <c r="G18" i="12" s="1"/>
  <c r="L18" i="12" s="1"/>
  <c r="G19" i="12" a="1"/>
  <c r="G19" i="12"/>
  <c r="L19" i="12" s="1"/>
  <c r="G20" i="12" a="1"/>
  <c r="G20" i="12" s="1"/>
  <c r="L20" i="12" s="1"/>
  <c r="G21" i="12" a="1"/>
  <c r="G21" i="12" s="1"/>
  <c r="L21" i="12" s="1"/>
  <c r="G22" i="12" a="1"/>
  <c r="G22" i="12" s="1"/>
  <c r="L22" i="12" s="1"/>
  <c r="B5" i="14" l="1" a="1"/>
  <c r="B5"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<sst xmlns="http://schemas.openxmlformats.org/spreadsheetml/2006/main" count="13129" uniqueCount="1990">
  <si>
    <t>Guidelines, Steps for Automation</t>
  </si>
  <si>
    <t>#</t>
  </si>
  <si>
    <t>Task</t>
  </si>
  <si>
    <t>Sub Task</t>
  </si>
  <si>
    <t>Remarks, if any</t>
  </si>
  <si>
    <t>Create Embassy   by using the Embassy name present in RG Sheet</t>
  </si>
  <si>
    <t>Create Consulate by using the consulate name present in RG Sheet</t>
  </si>
  <si>
    <t>Create a Country Code</t>
  </si>
  <si>
    <t>Enter the Country Code manually</t>
  </si>
  <si>
    <t>Create VSC Code</t>
  </si>
  <si>
    <r>
      <t xml:space="preserve">Enter the VSC Code manually in the column </t>
    </r>
    <r>
      <rPr>
        <sz val="9"/>
        <color rgb="FFFF0000"/>
        <rFont val="Aptos"/>
        <family val="2"/>
      </rPr>
      <t>"K2"</t>
    </r>
    <r>
      <rPr>
        <sz val="9"/>
        <color theme="1"/>
        <rFont val="Aptos"/>
        <family val="2"/>
      </rPr>
      <t xml:space="preserve"> under Primary Key ID Table</t>
    </r>
  </si>
  <si>
    <t>List of Tables to Automate</t>
  </si>
  <si>
    <t>Table Name</t>
  </si>
  <si>
    <t>Database Table Name</t>
  </si>
  <si>
    <t>Front end Updation</t>
  </si>
  <si>
    <t>Remark</t>
  </si>
  <si>
    <t>Currency Code</t>
  </si>
  <si>
    <t>t_currency_code</t>
  </si>
  <si>
    <t>VSC Parameter</t>
  </si>
  <si>
    <t>Updating from frontend takes 15–20 minutes, while automation requires updates for 3 tables</t>
  </si>
  <si>
    <t>Time Zone Code</t>
  </si>
  <si>
    <t>t_time_zone_code</t>
  </si>
  <si>
    <t>VSC Inscan and OutScan</t>
  </si>
  <si>
    <t>Updating from frontend takes 15–20 minutes, but automation complicates the process as these involve back-office stages</t>
  </si>
  <si>
    <t>Country Code</t>
  </si>
  <si>
    <t>t_country_code</t>
  </si>
  <si>
    <t>Documents</t>
  </si>
  <si>
    <t>Updating from frontend takes 20–30 minutes, while automation requires updates for 3 tables</t>
  </si>
  <si>
    <t>Country Translation</t>
  </si>
  <si>
    <t>t_country_translation</t>
  </si>
  <si>
    <t>Country Address Link</t>
  </si>
  <si>
    <t>t_country_address_link</t>
  </si>
  <si>
    <t>Embassy In</t>
  </si>
  <si>
    <t>t_embassy_in</t>
  </si>
  <si>
    <t>Consulate Code</t>
  </si>
  <si>
    <t>t_consulate_code</t>
  </si>
  <si>
    <t xml:space="preserve"> </t>
  </si>
  <si>
    <t>City Code</t>
  </si>
  <si>
    <t>t_city_code</t>
  </si>
  <si>
    <t>VSC Code</t>
  </si>
  <si>
    <t>t_vsc_code</t>
  </si>
  <si>
    <t>Currency Exchange Rate</t>
  </si>
  <si>
    <t>t_currency_exchange_rate</t>
  </si>
  <si>
    <t>Tax Details</t>
  </si>
  <si>
    <t>t_tax_dtls</t>
  </si>
  <si>
    <t>VSC Tax Link</t>
  </si>
  <si>
    <t>t_vsc_tax_link</t>
  </si>
  <si>
    <t>Fee Link</t>
  </si>
  <si>
    <t>t_fee_link</t>
  </si>
  <si>
    <t>VSC Fee By Visa</t>
  </si>
  <si>
    <t>t_vsc_fee_by_visa</t>
  </si>
  <si>
    <t>Country Pay Mode Link</t>
  </si>
  <si>
    <t>t_country_pay_mode_link</t>
  </si>
  <si>
    <t>Country Visa Type Link</t>
  </si>
  <si>
    <t>t_country_visa_type_link</t>
  </si>
  <si>
    <t>Country Biometric Exempt</t>
  </si>
  <si>
    <t>t_country_biometric_excempt</t>
  </si>
  <si>
    <t>Country Bio Status Config</t>
  </si>
  <si>
    <t>t_country_bio_status_config</t>
  </si>
  <si>
    <t>Country Bio Stage Config</t>
  </si>
  <si>
    <t>t_country_bio_stage_config</t>
  </si>
  <si>
    <t>Country Lang Link</t>
  </si>
  <si>
    <t>t_country_lang_link</t>
  </si>
  <si>
    <t>VSC Refund Pay Mode Link</t>
  </si>
  <si>
    <t>t_vsc_refund_pay_mode_link</t>
  </si>
  <si>
    <t>VSC Working Days</t>
  </si>
  <si>
    <t>t_vsc_working_days</t>
  </si>
  <si>
    <t>VAS VSC Link</t>
  </si>
  <si>
    <t>t_vas_vsc_link</t>
  </si>
  <si>
    <t>VSC Visa Insurance Link</t>
  </si>
  <si>
    <t>t_vsc_visa_insurance_link</t>
  </si>
  <si>
    <t>VSC Additional Config (for Europe Country do the Mannually)</t>
  </si>
  <si>
    <t>t_vsc_addtl_config</t>
  </si>
  <si>
    <t>SLA Code</t>
  </si>
  <si>
    <t>t_sla_code</t>
  </si>
  <si>
    <t>Country Rework Reason</t>
  </si>
  <si>
    <t>t_country_rework_reason</t>
  </si>
  <si>
    <t>Insurance Service Fee Rate</t>
  </si>
  <si>
    <t>t_insurance_service_fee_rate</t>
  </si>
  <si>
    <t>Country SMS Scanstage Link</t>
  </si>
  <si>
    <t>t_country_sms_scanstage_link</t>
  </si>
  <si>
    <t>Language Code</t>
  </si>
  <si>
    <t>t_lang_code</t>
  </si>
  <si>
    <t>Scan Stage Language Message</t>
  </si>
  <si>
    <t>t_scan_stage_lang_msg</t>
  </si>
  <si>
    <t>t_country_bio_substaus_config</t>
  </si>
  <si>
    <t>SMS Lang Link</t>
  </si>
  <si>
    <t>t_sms_country_lang_link</t>
  </si>
  <si>
    <t>t_country_menu_features</t>
  </si>
  <si>
    <t>t_document_code</t>
  </si>
  <si>
    <t>Documents Link</t>
  </si>
  <si>
    <t>t_visa_type_country_doc_link</t>
  </si>
  <si>
    <t>Master Data</t>
  </si>
  <si>
    <t>Defaut</t>
  </si>
  <si>
    <t>Payment</t>
  </si>
  <si>
    <t>Primary Key IDs</t>
  </si>
  <si>
    <t>VSC VAS Services</t>
  </si>
  <si>
    <t>Holiday Name</t>
  </si>
  <si>
    <t>Date</t>
  </si>
  <si>
    <t>Input</t>
  </si>
  <si>
    <t>Data</t>
  </si>
  <si>
    <t>ID</t>
  </si>
  <si>
    <t>Data(Y/N)</t>
  </si>
  <si>
    <t>Region Name</t>
  </si>
  <si>
    <t>Europe</t>
  </si>
  <si>
    <t>Cash</t>
  </si>
  <si>
    <t>Yes</t>
  </si>
  <si>
    <t>Region ID</t>
  </si>
  <si>
    <t>Sunday</t>
  </si>
  <si>
    <t>No</t>
  </si>
  <si>
    <t>SMS</t>
  </si>
  <si>
    <t>Independence Day</t>
  </si>
  <si>
    <t>2025-01-01 00:00:00.000'</t>
  </si>
  <si>
    <t>Country Name</t>
  </si>
  <si>
    <t>Macedonia</t>
  </si>
  <si>
    <t>Credit Card</t>
  </si>
  <si>
    <t>Country ID</t>
  </si>
  <si>
    <t>Monday</t>
  </si>
  <si>
    <t>Courier</t>
  </si>
  <si>
    <t>Saudi Flag Day</t>
  </si>
  <si>
    <t>2025-03-11 00:00:00.000'</t>
  </si>
  <si>
    <t>Phone Number Example</t>
  </si>
  <si>
    <t>Debit Card</t>
  </si>
  <si>
    <t>MC</t>
  </si>
  <si>
    <t>Tuesday</t>
  </si>
  <si>
    <t>Eid Al-Fitr</t>
  </si>
  <si>
    <t>2025-03-30 00:00:00.000'</t>
  </si>
  <si>
    <t>Email ID</t>
  </si>
  <si>
    <t>info.Skopje@tasheer.com</t>
  </si>
  <si>
    <t>Bank Deposit</t>
  </si>
  <si>
    <t>Currency Code ID</t>
  </si>
  <si>
    <t>Wednesday</t>
  </si>
  <si>
    <t>Eid Al Adah</t>
  </si>
  <si>
    <t>2025-06-06 00:00:00.000'</t>
  </si>
  <si>
    <t>VSC Center Name</t>
  </si>
  <si>
    <t>Skopje</t>
  </si>
  <si>
    <t>Cheque</t>
  </si>
  <si>
    <t>SMS Gateway code Id</t>
  </si>
  <si>
    <t>Thursday</t>
  </si>
  <si>
    <t>Muharram</t>
  </si>
  <si>
    <t>2025-06-30 00:00:00.000'</t>
  </si>
  <si>
    <t>VSC code</t>
  </si>
  <si>
    <t>KJ</t>
  </si>
  <si>
    <t>Country Timezone</t>
  </si>
  <si>
    <t>(GMT+2)Cairo</t>
  </si>
  <si>
    <t>Friday</t>
  </si>
  <si>
    <t>Prophet Mohammed Birth Anniversary</t>
  </si>
  <si>
    <t>2025-09-18 00:00:00.000'</t>
  </si>
  <si>
    <t>Time Zone</t>
  </si>
  <si>
    <t>UTC+1</t>
  </si>
  <si>
    <t>ICR Print Langugae</t>
  </si>
  <si>
    <t>Saturday</t>
  </si>
  <si>
    <t>Saudi National Day</t>
  </si>
  <si>
    <t>2025-09-23 00:00:00.000'</t>
  </si>
  <si>
    <t>Taxation Number</t>
  </si>
  <si>
    <t>VSC ID</t>
  </si>
  <si>
    <t>Revolution Day</t>
  </si>
  <si>
    <t>2025-12-19 00:00:00.000'</t>
  </si>
  <si>
    <t>VAT Number</t>
  </si>
  <si>
    <t>NA</t>
  </si>
  <si>
    <t>Christmas</t>
  </si>
  <si>
    <t>2025-12-25 00:00:00.000'</t>
  </si>
  <si>
    <t>City Name</t>
  </si>
  <si>
    <t>VSc Type ID</t>
  </si>
  <si>
    <t>Embassy Name</t>
  </si>
  <si>
    <t>Parent  VSC ID</t>
  </si>
  <si>
    <t>NULL</t>
  </si>
  <si>
    <t>Consulate Name</t>
  </si>
  <si>
    <t>Embassy of the KSA Skopje</t>
  </si>
  <si>
    <t>City ID</t>
  </si>
  <si>
    <t>MKD</t>
  </si>
  <si>
    <t>Embassy ID</t>
  </si>
  <si>
    <t>Currency Exchange Rate Price</t>
  </si>
  <si>
    <t>Counsulate ID</t>
  </si>
  <si>
    <t>Currency To</t>
  </si>
  <si>
    <t>Macedonian Denar</t>
  </si>
  <si>
    <t>Tax ID</t>
  </si>
  <si>
    <t>Rate</t>
  </si>
  <si>
    <t>Tax Mass ID(Ex. GST,VAT Ids)</t>
  </si>
  <si>
    <t>Tax Percentage</t>
  </si>
  <si>
    <t>it_region_classification</t>
  </si>
  <si>
    <t>Company Name (Arabic)</t>
  </si>
  <si>
    <t>شركة في إف إس المتحدة للخدمات في الفلبين'</t>
  </si>
  <si>
    <t>Mobile Start With</t>
  </si>
  <si>
    <t>Roster Start Date</t>
  </si>
  <si>
    <t>t_online_static_content_config_ID</t>
  </si>
  <si>
    <t>Roster Start Time</t>
  </si>
  <si>
    <t>Local Language ID</t>
  </si>
  <si>
    <t>-</t>
  </si>
  <si>
    <t>Roster End Date</t>
  </si>
  <si>
    <t>Roster End Time</t>
  </si>
  <si>
    <t>Contact Person</t>
  </si>
  <si>
    <t>Maged</t>
  </si>
  <si>
    <t>Contact Number</t>
  </si>
  <si>
    <t>Info Mail Id</t>
  </si>
  <si>
    <t>VSC Center Address</t>
  </si>
  <si>
    <t>Test Address</t>
  </si>
  <si>
    <t>SMS Language id</t>
  </si>
  <si>
    <t>Document Code language</t>
  </si>
  <si>
    <t>ENG</t>
  </si>
  <si>
    <t>Document Code Languge ID</t>
  </si>
  <si>
    <t>Document First  SEQ</t>
  </si>
  <si>
    <t>Document Last SEQ</t>
  </si>
  <si>
    <t>Script Implementation</t>
  </si>
  <si>
    <t>Scripts</t>
  </si>
  <si>
    <r>
      <t>INSERT</t>
    </r>
    <r>
      <rPr>
        <sz val="8"/>
        <color rgb="FF000000"/>
        <rFont val="Courier New"/>
        <charset val="1"/>
      </rPr>
      <t xml:space="preserve"> </t>
    </r>
    <r>
      <rPr>
        <b/>
        <sz val="8"/>
        <color rgb="FF800000"/>
        <rFont val="Courier New"/>
        <charset val="1"/>
      </rPr>
      <t>INTO</t>
    </r>
    <r>
      <rPr>
        <sz val="8"/>
        <color rgb="FF000000"/>
        <rFont val="Courier New"/>
        <charset val="1"/>
      </rPr>
      <t xml:space="preserve"> </t>
    </r>
    <r>
      <rPr>
        <sz val="8"/>
        <color rgb="FF8E00C6"/>
        <rFont val="Courier New"/>
        <charset val="1"/>
      </rPr>
      <t>t_currency_code</t>
    </r>
    <r>
      <rPr>
        <sz val="8"/>
        <color rgb="FF000000"/>
        <rFont val="Courier New"/>
        <charset val="1"/>
      </rPr>
      <t xml:space="preserve"> (currency_code_id, currency_code, created_by, created_date, modified_by, modified_date, sap_currency_code, currency_name, currency_description_arabic, currency_description) </t>
    </r>
    <r>
      <rPr>
        <b/>
        <sz val="8"/>
        <color rgb="FF800000"/>
        <rFont val="Courier New"/>
        <charset val="1"/>
      </rPr>
      <t>VALUES</t>
    </r>
    <r>
      <rPr>
        <sz val="8"/>
        <color rgb="FF000000"/>
        <rFont val="Courier New"/>
        <charset val="1"/>
      </rPr>
      <t>(</t>
    </r>
  </si>
  <si>
    <t xml:space="preserve"> 'support', Current_timestamp, 'support', Current_timestamp, '</t>
  </si>
  <si>
    <t>', NULL, NULL,NULL);</t>
  </si>
  <si>
    <t>INSERT INTO 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is_show_operated_by, is_enabled_barcode_length, is_upgrade_reason_req, is_upgrade_disabled, is_rescheduling_disabled, is_scheduling_disabled, is_cancel_disabled, is_configured_zpl_printer, is_skip_spoke_records_in_counterlist_report, is_skip_sms_for_spoke_courier_at_hub, is_total_grand_round_off_type, is_website_bio_process_enabled, is_enabled_enumber_length, enable_seperate_visa_type, is_online_split_payment, is_show_payment_mode_in_appt_ltr, is_online_walkin_payment_enabled, usd_iar_receipt_trn, usd_iar_taxation_number, is_fee_grid_required, is_online_mofa_fee_pg_enbaled, is_grand_total_tens_round_off, is_show_mofa_fee_paid_in_enjaz, icr_lang_id, is_visa_fee_nill_by_pp, it_region_classification, is_online_payment_in_local_currency) VALUES(</t>
  </si>
  <si>
    <t>'support',CURRENT_TIMESTAMP,'support',CURRENT_TIMESTAMP,</t>
  </si>
  <si>
    <t>, NULL, 2,</t>
  </si>
  <si>
    <r>
      <t>NULL</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800000"/>
        <rFont val="Consolas"/>
        <charset val="1"/>
      </rPr>
      <t>NULL</t>
    </r>
    <r>
      <rPr>
        <sz val="10"/>
        <color rgb="FF000000"/>
        <rFont val="Consolas"/>
        <charset val="1"/>
      </rPr>
      <t xml:space="preserve">, </t>
    </r>
    <r>
      <rPr>
        <sz val="10"/>
        <color rgb="FF0000FF"/>
        <rFont val="Consolas"/>
        <charset val="1"/>
      </rPr>
      <t>14</t>
    </r>
    <r>
      <rPr>
        <sz val="10"/>
        <color rgb="FF000000"/>
        <rFont val="Consolas"/>
        <charset val="1"/>
      </rPr>
      <t>,</t>
    </r>
  </si>
  <si>
    <r>
      <t>3</t>
    </r>
    <r>
      <rPr>
        <sz val="10"/>
        <color rgb="FF000000"/>
        <rFont val="Consolas"/>
        <charset val="1"/>
      </rPr>
      <t xml:space="preserve">, </t>
    </r>
    <r>
      <rPr>
        <sz val="10"/>
        <color rgb="FF0000FF"/>
        <rFont val="Consolas"/>
        <charset val="1"/>
      </rPr>
      <t>7</t>
    </r>
    <r>
      <rPr>
        <sz val="10"/>
        <color rgb="FF000000"/>
        <rFont val="Consolas"/>
        <charset val="1"/>
      </rPr>
      <t xml:space="preserve">, </t>
    </r>
    <r>
      <rPr>
        <b/>
        <sz val="10"/>
        <color rgb="FF800000"/>
        <rFont val="Consolas"/>
        <charset val="1"/>
      </rPr>
      <t>NULL</t>
    </r>
    <r>
      <rPr>
        <sz val="10"/>
        <color rgb="FF000000"/>
        <rFont val="Consolas"/>
        <charset val="1"/>
      </rPr>
      <t xml:space="preserve">, </t>
    </r>
    <r>
      <rPr>
        <b/>
        <sz val="10"/>
        <color rgb="FF008000"/>
        <rFont val="Consolas"/>
        <charset val="1"/>
      </rPr>
      <t>'Y'</t>
    </r>
    <r>
      <rPr>
        <sz val="10"/>
        <color rgb="FF000000"/>
        <rFont val="Consolas"/>
        <charset val="1"/>
      </rPr>
      <t xml:space="preserve">, </t>
    </r>
    <r>
      <rPr>
        <sz val="10"/>
        <color rgb="FF0000FF"/>
        <rFont val="Consolas"/>
        <charset val="1"/>
      </rPr>
      <t>1</t>
    </r>
    <r>
      <rPr>
        <sz val="10"/>
        <color rgb="FF000000"/>
        <rFont val="Consolas"/>
        <charset val="1"/>
      </rPr>
      <t>,</t>
    </r>
  </si>
  <si>
    <t>'Y',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NULL, NULL, 'N', 'N', NULL, NULL,</t>
  </si>
  <si>
    <t>NULL,'</t>
  </si>
  <si>
    <t>INSERT INTO t_country_translation (country_translation_id, country_id, language_id, country_display_name, created_by, created_date, modified_by, modified_date, company_name, icr_company_name, barcode_company_name, operated_by_company_name) VALUES(nextval('t_country_translation_seq'),</t>
  </si>
  <si>
    <t>2,</t>
  </si>
  <si>
    <t xml:space="preserve"> 'Support', CURRENT_TIMESTAMP, 'support',CURRENT_TIMESTAMP, '</t>
  </si>
  <si>
    <t>, NULL, 'Tasheer', 'تأشير');</t>
  </si>
  <si>
    <t>INSERT INTO t_embassy_in (embassy_in_id, embassy_in, created_by, created_date, modified_by, modified_date, display_embassy_in, enjaz_mapping_value, is_fetch_arabic_name_required, is_child_sponsor_edit_enable) VALUES(</t>
  </si>
  <si>
    <t>,'</t>
  </si>
  <si>
    <t>', 'support', current_timestamp, 'support', current_timestamp,'</t>
  </si>
  <si>
    <t>', NULL, NULL, NULL);</t>
  </si>
  <si>
    <t>INSERT INTO t_consulate_code (consulate_id, consulate_name, country_id, additional_info, created_by, created_date, modified_by, modified_date, embassy_in) VALUES(</t>
  </si>
  <si>
    <t>',</t>
  </si>
  <si>
    <t>, '', 'support', current_timestamp, 'support',current_timestamp ,</t>
  </si>
  <si>
    <t>);</t>
  </si>
  <si>
    <t>INSERT INTO t_city_code (city_id, consulate_id, city_name, additional_info, email_id, contact_person, contact_number, created_by, created_date, modified_by, modified_date, country_id, is_vsc_enabled, is_vsc_selection_enabled) VALUES(</t>
  </si>
  <si>
    <t>,</t>
  </si>
  <si>
    <t>', '', NULL, NULL, NULL, 'support', Current_timestamp, 'support', Current_timestamp,</t>
  </si>
  <si>
    <t>, 'Y', 'N');</t>
  </si>
  <si>
    <t>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is_restrict_full_or_bio_reception, is_email_enabled_for_cancel_app, is_sms_enabled_for_cancel_app, is_rebio_enabled, is_token_audit_enabled, is_pp_transfer_source_vsc, is_pg_data_purge_enabled,vayd_sms_courier_flag) VALUES(</t>
  </si>
  <si>
    <t>, 'Biometric', 'Y', '1.1.1.1','</t>
  </si>
  <si>
    <t>','</t>
  </si>
  <si>
    <t>','', '</t>
  </si>
  <si>
    <t>', 'Y', NULL, 100, 'N', 'N', NULL, NULL, 'N', 'Y', 'N', 'Y', 'N', 'N', NULL, 'N', 1, 'Y', 'Y', 'N', 'N', 'Y', 'N', 'N', 'N', 'Y', 'Y', NULL, 'N', 'Y', 'N', 'N', 'N', 'https://uattms.vfst.net:8080/eTMSys', 'N', NULL, 5000, 250, 'N', 'N', NULL, NULL, NULL, NULL, 'Y', 'Y', NULL, NULL, NULL, 'Y', 'N', 'N', 'N', NULL, 'N', NULL, NULL, NULL, NULL, NULL, 'N', NULL, 'N', 'N','N');</t>
  </si>
  <si>
    <t>INSERT INTO t_country_address_link (country_address_id, country_id, address_field_name, address_field_rank, mandatory, created_by, created_date, modified_by, modified_date, table_associated_with, column_associated_with) VALUES(nextval('t_country_address_link_seq'),</t>
  </si>
  <si>
    <t>, 'City', 4, 'Y', 'support', current_timestamp, 'support', current_timestamp, 'T_COURIER_COUNTRY_CITY_CODE', 'CITY_NAME');</t>
  </si>
  <si>
    <t>, 'Address Line 3', 3, 'Y', 'support', current_timestamp, 'support', current_timestamp, NULL, NULL);</t>
  </si>
  <si>
    <t>, 'Address Line 2', 2, 'Y', 'support', current_timestamp, 'support', current_timestamp, NULL, NULL);</t>
  </si>
  <si>
    <t>, 'Address Line 1', 1, 'Y', 'support', current_timestamp, 'support', current_timestamp, NULL, NULL);</t>
  </si>
  <si>
    <r>
      <rPr>
        <sz val="11"/>
        <color rgb="FF000000"/>
        <rFont val="Calibri"/>
        <scheme val="minor"/>
      </rPr>
      <t>INSERT</t>
    </r>
    <r>
      <rPr>
        <sz val="8"/>
        <color rgb="FF000000"/>
        <rFont val="Courier New"/>
      </rPr>
      <t xml:space="preserve"> </t>
    </r>
    <r>
      <rPr>
        <b/>
        <sz val="8"/>
        <color rgb="FF800000"/>
        <rFont val="Courier New"/>
      </rPr>
      <t>INTO</t>
    </r>
    <r>
      <rPr>
        <sz val="8"/>
        <color rgb="FF000000"/>
        <rFont val="Courier New"/>
      </rPr>
      <t xml:space="preserve"> </t>
    </r>
    <r>
      <rPr>
        <sz val="8"/>
        <color rgb="FF8E00C6"/>
        <rFont val="Courier New"/>
      </rPr>
      <t>t_country_lang_link</t>
    </r>
    <r>
      <rPr>
        <sz val="8"/>
        <color rgb="FF000000"/>
        <rFont val="Courier New"/>
      </rPr>
      <t xml:space="preserve"> (country_lang_link_id, country_id, language_id, is_default, created_by, created_date, modified_by, modified_date) </t>
    </r>
    <r>
      <rPr>
        <b/>
        <sz val="8"/>
        <color rgb="FF800000"/>
        <rFont val="Courier New"/>
      </rPr>
      <t>VALUES</t>
    </r>
    <r>
      <rPr>
        <sz val="8"/>
        <color rgb="FF000000"/>
        <rFont val="Courier New"/>
      </rPr>
      <t>(</t>
    </r>
    <r>
      <rPr>
        <b/>
        <sz val="8"/>
        <color rgb="FF000080"/>
        <rFont val="Courier New"/>
      </rPr>
      <t>nextval</t>
    </r>
    <r>
      <rPr>
        <sz val="8"/>
        <color rgb="FF000000"/>
        <rFont val="Courier New"/>
      </rPr>
      <t>(</t>
    </r>
    <r>
      <rPr>
        <b/>
        <sz val="8"/>
        <color rgb="FF008000"/>
        <rFont val="Courier New"/>
      </rPr>
      <t>'country_lang_link_seq'</t>
    </r>
    <r>
      <rPr>
        <sz val="8"/>
        <color rgb="FF000000"/>
        <rFont val="Courier New"/>
      </rPr>
      <t>),</t>
    </r>
  </si>
  <si>
    <t>, 1, 'Y', 'support', current_timestamp, 'support', current_timestamp);</t>
  </si>
  <si>
    <t>INSERT INTO t_currency_exchange_rate (currency_exchange_rate_id, currency_from, currency_to, effective_from, effective_to, rate, created_by, created_date, modified_by, modified_date, service_fee_exchange_rate, ask_rate) VALUES(nextval('t_currency_exchange_rate_seq'), 'USD', '</t>
  </si>
  <si>
    <t xml:space="preserve">', current_date, '2099-01-01 00:00:00.000', </t>
  </si>
  <si>
    <t>, 'support', current_timestamp, 'support', current_timestamp, 1.0000, 1.0000);</t>
  </si>
  <si>
    <r>
      <t>INSERT</t>
    </r>
    <r>
      <rPr>
        <sz val="8"/>
        <color rgb="FF000000"/>
        <rFont val="Courier New"/>
        <charset val="1"/>
      </rPr>
      <t xml:space="preserve"> </t>
    </r>
    <r>
      <rPr>
        <b/>
        <sz val="8"/>
        <color rgb="FF800000"/>
        <rFont val="Courier New"/>
        <charset val="1"/>
      </rPr>
      <t>INTO</t>
    </r>
    <r>
      <rPr>
        <sz val="8"/>
        <color rgb="FF000000"/>
        <rFont val="Courier New"/>
        <charset val="1"/>
      </rPr>
      <t xml:space="preserve"> </t>
    </r>
    <r>
      <rPr>
        <sz val="8"/>
        <color rgb="FF8E00C6"/>
        <rFont val="Courier New"/>
        <charset val="1"/>
      </rPr>
      <t>t_tax_dtls</t>
    </r>
    <r>
      <rPr>
        <sz val="8"/>
        <color rgb="FF000000"/>
        <rFont val="Courier New"/>
        <charset val="1"/>
      </rPr>
      <t xml:space="preserve"> (tax_id, tax_mas_id, amount, is_percent, start_date, end_date, created_by, created_date, modified_by, modified_date, mode_of_tax_calculation) </t>
    </r>
    <r>
      <rPr>
        <b/>
        <sz val="8"/>
        <color rgb="FF800000"/>
        <rFont val="Courier New"/>
        <charset val="1"/>
      </rPr>
      <t>VALUES</t>
    </r>
    <r>
      <rPr>
        <sz val="8"/>
        <color rgb="FF000000"/>
        <rFont val="Courier New"/>
        <charset val="1"/>
      </rPr>
      <t>(</t>
    </r>
  </si>
  <si>
    <r>
      <rPr>
        <sz val="8"/>
        <color rgb="FF000000"/>
        <rFont val="Courier New"/>
      </rPr>
      <t xml:space="preserve">, </t>
    </r>
    <r>
      <rPr>
        <b/>
        <sz val="8"/>
        <color rgb="FF008000"/>
        <rFont val="Courier New"/>
      </rPr>
      <t>'Y'</t>
    </r>
    <r>
      <rPr>
        <sz val="8"/>
        <color rgb="FF000000"/>
        <rFont val="Courier New"/>
      </rPr>
      <t xml:space="preserve">, current_date, </t>
    </r>
    <r>
      <rPr>
        <b/>
        <sz val="8"/>
        <color rgb="FF008000"/>
        <rFont val="Courier New"/>
      </rPr>
      <t>'2099-01-01 00:00:00.000'</t>
    </r>
    <r>
      <rPr>
        <sz val="8"/>
        <color rgb="FF000000"/>
        <rFont val="Courier New"/>
      </rPr>
      <t xml:space="preserve">, </t>
    </r>
    <r>
      <rPr>
        <b/>
        <sz val="8"/>
        <color rgb="FF008000"/>
        <rFont val="Courier New"/>
      </rPr>
      <t>'support'</t>
    </r>
    <r>
      <rPr>
        <sz val="8"/>
        <color rgb="FF000000"/>
        <rFont val="Courier New"/>
      </rPr>
      <t xml:space="preserve">, </t>
    </r>
    <r>
      <rPr>
        <b/>
        <sz val="8"/>
        <color rgb="FF008000"/>
        <rFont val="Courier New"/>
      </rPr>
      <t>current_timestamp</t>
    </r>
    <r>
      <rPr>
        <sz val="8"/>
        <color rgb="FF000000"/>
        <rFont val="Courier New"/>
      </rPr>
      <t xml:space="preserve">, </t>
    </r>
    <r>
      <rPr>
        <b/>
        <sz val="8"/>
        <color rgb="FF008000"/>
        <rFont val="Courier New"/>
      </rPr>
      <t>'support'</t>
    </r>
    <r>
      <rPr>
        <sz val="8"/>
        <color rgb="FF000000"/>
        <rFont val="Courier New"/>
      </rPr>
      <t xml:space="preserve">, current_timestamp, </t>
    </r>
    <r>
      <rPr>
        <b/>
        <sz val="8"/>
        <color rgb="FF008000"/>
        <rFont val="Courier New"/>
      </rPr>
      <t>'SERVICE'</t>
    </r>
    <r>
      <rPr>
        <sz val="8"/>
        <color rgb="FF000000"/>
        <rFont val="Courier New"/>
      </rPr>
      <t>)</t>
    </r>
    <r>
      <rPr>
        <sz val="8"/>
        <color rgb="FFFF0000"/>
        <rFont val="Courier New"/>
      </rPr>
      <t>;</t>
    </r>
  </si>
  <si>
    <t xml:space="preserve">INSERT INTO t_country_biometric_excempt (country_biometric_id, country_id, age_below, age_above, is_dipolmatic_nal, dipolamatic_nal, applicant_res, created_by, created_date, modified_by, modified_date) VALUES(nextval('t_country_biometric_exc_seq'), </t>
  </si>
  <si>
    <t>, '6', '80', 'N', NULL, NULL, 'support', current_timestamp, 'support', current_timestamp);</t>
  </si>
  <si>
    <t>INSERT INTO t_country_bio_status_config (bio_status_config_id, country_id, biometric_status_id, biometric_stage_id, biometric_status_order, is_default, is_comments_mandatory, created_by, created_date, modified_by, modified_date) VALUES(nextval('country_biostatus_config_seq'),</t>
  </si>
  <si>
    <t>, 1, 21, 1, 'N', 'N', 'support', current_timestamp, 'support', current_timestamp);</t>
  </si>
  <si>
    <t>, 4, 21, 2, 'N', 'N', 'support', current_timestamp, 'support', current_timestamp);</t>
  </si>
  <si>
    <t>, 3, 21, 3, 'N', 'N', 'support', current_timestamp, 'support', current_timestamp);</t>
  </si>
  <si>
    <t>, 1, 1, 1, 'N', 'N',  'support', current_timestamp, 'support', current_timestamp);</t>
  </si>
  <si>
    <t>, 95, 1, 3, 'N', 'Y', 'support', current_timestamp, 'support', current_timestamp);</t>
  </si>
  <si>
    <t>, 86, 1, 2, 'N', 'Y', 'support', current_timestamp, 'support', current_timestamp);</t>
  </si>
  <si>
    <t>, 82, 2, 1, 'N', 'N', 'support', current_timestamp, 'support', current_timestamp);</t>
  </si>
  <si>
    <t>, 4, 2, 2, 'N', 'N',  'support', current_timestamp, 'support', current_timestamp);</t>
  </si>
  <si>
    <t>, 264, 2, 3, 'N', 'N','support', current_timestamp, 'support', current_timestamp);</t>
  </si>
  <si>
    <t>, 82, 4, 1, 'N', 'N', 'support', current_timestamp, 'support', current_timestamp);</t>
  </si>
  <si>
    <t>, 82, 3, 1, 'N', 'N', 'support', current_timestamp, 'support', current_timestamp);</t>
  </si>
  <si>
    <t>, 83, 3, 2, 'N', 'Y', 'support', current_timestamp, 'support', current_timestamp);</t>
  </si>
  <si>
    <t>, 84, 3, 3, 'N', 'N', 'support', current_timestamp, 'support', current_timestamp);</t>
  </si>
  <si>
    <t>, 85, 3, 4, 'N', 'N', 'support', current_timestamp, 'support', current_timestamp);</t>
  </si>
  <si>
    <t>, 86, 3, 5, 'N', 'N', 'support', current_timestamp, 'support', current_timestamp);</t>
  </si>
  <si>
    <t>INSERT INTO t_country_bio_stage_config (bio_stage_config_id, country_id, biometric_stage_id, biometric_stage_order, is_default, created_by, created_date, modified_by, modified_date) VALUES(nextval('country_biostage_config_id_seq'),</t>
  </si>
  <si>
    <t>, 1, 1, 'N', 'support', current_timestamp, 'support', current_timestamp);</t>
  </si>
  <si>
    <t>, 3, 2, 'N', 'support', current_timestamp, 'support', current_timestamp);</t>
  </si>
  <si>
    <t>, 2, 3, 'N', 'support', current_timestamp, 'support', current_timestamp);</t>
  </si>
  <si>
    <t>, 4, 4, 'N', 'support', current_timestamp, 'support', current_timestamp);</t>
  </si>
  <si>
    <t>, 21, 0,'N', 'support', current_timestamp, 'support',current_timestamp);</t>
  </si>
  <si>
    <r>
      <rPr>
        <sz val="11"/>
        <color rgb="FF000000"/>
        <rFont val="Calibri"/>
      </rPr>
      <t>INSERT</t>
    </r>
    <r>
      <rPr>
        <sz val="8"/>
        <color rgb="FF000000"/>
        <rFont val="Courier New"/>
      </rPr>
      <t xml:space="preserve"> </t>
    </r>
    <r>
      <rPr>
        <b/>
        <sz val="8"/>
        <color rgb="FF800000"/>
        <rFont val="Courier New"/>
      </rPr>
      <t>INTO</t>
    </r>
    <r>
      <rPr>
        <sz val="8"/>
        <color rgb="FF000000"/>
        <rFont val="Courier New"/>
      </rPr>
      <t xml:space="preserve"> </t>
    </r>
    <r>
      <rPr>
        <sz val="8"/>
        <color rgb="FF8E00C6"/>
        <rFont val="Courier New"/>
      </rPr>
      <t>t_sms_country_lang_link</t>
    </r>
    <r>
      <rPr>
        <sz val="8"/>
        <color rgb="FF000000"/>
        <rFont val="Courier New"/>
      </rPr>
      <t xml:space="preserve"> (sms_country_lang_id, country_id, language_id, created_by, created_date, modified_by, modified_date, is_enabled_for_sms, is_enabled_for_trackandtrace) </t>
    </r>
    <r>
      <rPr>
        <b/>
        <sz val="8"/>
        <color rgb="FF800000"/>
        <rFont val="Courier New"/>
      </rPr>
      <t>VALUES</t>
    </r>
    <r>
      <rPr>
        <sz val="8"/>
        <color rgb="FF000000"/>
        <rFont val="Courier New"/>
      </rPr>
      <t>(</t>
    </r>
    <r>
      <rPr>
        <b/>
        <sz val="8"/>
        <color rgb="FF000080"/>
        <rFont val="Courier New"/>
      </rPr>
      <t>nextval</t>
    </r>
    <r>
      <rPr>
        <sz val="8"/>
        <color rgb="FF000000"/>
        <rFont val="Courier New"/>
      </rPr>
      <t>(</t>
    </r>
    <r>
      <rPr>
        <b/>
        <sz val="8"/>
        <color rgb="FF008000"/>
        <rFont val="Courier New"/>
      </rPr>
      <t>'t_sms_country_lang_link_seq')</t>
    </r>
    <r>
      <rPr>
        <sz val="8"/>
        <color rgb="FF000000"/>
        <rFont val="Courier New"/>
      </rPr>
      <t>,</t>
    </r>
  </si>
  <si>
    <r>
      <t xml:space="preserve">, </t>
    </r>
    <r>
      <rPr>
        <b/>
        <sz val="8"/>
        <color rgb="FF008000"/>
        <rFont val="Courier New"/>
        <charset val="1"/>
      </rPr>
      <t>'support'</t>
    </r>
    <r>
      <rPr>
        <sz val="8"/>
        <color rgb="FF000000"/>
        <rFont val="Courier New"/>
        <charset val="1"/>
      </rPr>
      <t xml:space="preserve">, </t>
    </r>
    <r>
      <rPr>
        <sz val="8"/>
        <color rgb="FF006464"/>
        <rFont val="Courier New"/>
        <charset val="1"/>
      </rPr>
      <t>current_timestamp</t>
    </r>
    <r>
      <rPr>
        <sz val="8"/>
        <color rgb="FF000000"/>
        <rFont val="Courier New"/>
        <charset val="1"/>
      </rPr>
      <t xml:space="preserve">, </t>
    </r>
    <r>
      <rPr>
        <b/>
        <sz val="8"/>
        <color rgb="FF008000"/>
        <rFont val="Courier New"/>
        <charset val="1"/>
      </rPr>
      <t>'support'</t>
    </r>
    <r>
      <rPr>
        <sz val="8"/>
        <color rgb="FF000000"/>
        <rFont val="Courier New"/>
        <charset val="1"/>
      </rPr>
      <t xml:space="preserve">, </t>
    </r>
    <r>
      <rPr>
        <sz val="8"/>
        <color rgb="FF006464"/>
        <rFont val="Courier New"/>
        <charset val="1"/>
      </rPr>
      <t>current_timestamp</t>
    </r>
    <r>
      <rPr>
        <sz val="8"/>
        <color rgb="FF000000"/>
        <rFont val="Courier New"/>
        <charset val="1"/>
      </rPr>
      <t xml:space="preserve">, </t>
    </r>
    <r>
      <rPr>
        <b/>
        <sz val="8"/>
        <color rgb="FF008000"/>
        <rFont val="Courier New"/>
        <charset val="1"/>
      </rPr>
      <t>'Y'</t>
    </r>
    <r>
      <rPr>
        <sz val="8"/>
        <color rgb="FF000000"/>
        <rFont val="Courier New"/>
        <charset val="1"/>
      </rPr>
      <t xml:space="preserve">, </t>
    </r>
    <r>
      <rPr>
        <b/>
        <sz val="8"/>
        <color rgb="FF008000"/>
        <rFont val="Courier New"/>
        <charset val="1"/>
      </rPr>
      <t>'Y'</t>
    </r>
    <r>
      <rPr>
        <sz val="8"/>
        <color rgb="FF000000"/>
        <rFont val="Courier New"/>
        <charset val="1"/>
      </rPr>
      <t>)</t>
    </r>
    <r>
      <rPr>
        <sz val="8"/>
        <color rgb="FFFF0000"/>
        <rFont val="Courier New"/>
        <charset val="1"/>
      </rPr>
      <t>;</t>
    </r>
  </si>
  <si>
    <t>INSERT INTO t_country_sms_scanstage_link (country_sms_scanstage_link_id, country_id, scan_stage_id, created_by, created_date, modified_by, modified_date, is_sms_enabled) VALUES(nextval('t_count_sms_scanstag_lnk_seq'),</t>
  </si>
  <si>
    <t>21, 'support',  current_timestamp, 'support', current_timestamp, 'N');</t>
  </si>
  <si>
    <t>22, 'support',  current_timestamp, 'support', current_timestamp, 'N');</t>
  </si>
  <si>
    <t>23, 'support',  current_timestamp, 'support', current_timestamp, 'N');</t>
  </si>
  <si>
    <t>24, 'support',  current_timestamp, 'support', current_timestamp, 'Y');</t>
  </si>
  <si>
    <t>25, 'support',  current_timestamp, 'support', current_timestamp, 'N');</t>
  </si>
  <si>
    <t>26, 'support',  current_timestamp, 'support', current_timestamp, 'Y');</t>
  </si>
  <si>
    <t>27, 'support',  current_timestamp, 'support', current_timestamp, 'N');</t>
  </si>
  <si>
    <t>28, 'support',  current_timestamp, 'support', current_timestamp, 'Y');</t>
  </si>
  <si>
    <t>29, 'support',  current_timestamp, 'support', current_timestamp, 'Y');</t>
  </si>
  <si>
    <t>30, 'support',  current_timestamp, 'support', current_timestamp, 'Y');</t>
  </si>
  <si>
    <t>32, 'support',  current_timestamp, 'support', current_timestamp, 'N');</t>
  </si>
  <si>
    <t>33, 'support',  current_timestamp, 'support', current_timestamp, 'N');</t>
  </si>
  <si>
    <t>34, 'support',  current_timestamp, 'support', current_timestamp, 'N');</t>
  </si>
  <si>
    <t>35, 'support',  current_timestamp, 'support', current_timestamp, 'N');</t>
  </si>
  <si>
    <t>36, 'support',  current_timestamp, 'support', current_timestamp, 'N');</t>
  </si>
  <si>
    <t>37, 'support',  current_timestamp, 'support', current_timestamp, 'N');</t>
  </si>
  <si>
    <t>38, 'support',  current_timestamp, 'support', current_timestamp, 'Y');</t>
  </si>
  <si>
    <t>39, 'support',  current_timestamp, 'support', current_timestamp, 'Y');</t>
  </si>
  <si>
    <t>40, 'support',  current_timestamp, 'support', current_timestamp, 'N');</t>
  </si>
  <si>
    <t>41, 'support',  current_timestamp, 'support', current_timestamp, 'N');</t>
  </si>
  <si>
    <t>42, 'support',  current_timestamp, 'support', current_timestamp, 'N');</t>
  </si>
  <si>
    <t>43, 'support',  current_timestamp, 'support', current_timestamp, 'N');</t>
  </si>
  <si>
    <t>44, 'support',  current_timestamp, 'support', current_timestamp, 'N');</t>
  </si>
  <si>
    <t>145, 'support', current_timestamp, 'support', current_timestamp, 'N');</t>
  </si>
  <si>
    <t>146, 'support', current_timestamp, 'support', current_timestamp, 'N');</t>
  </si>
  <si>
    <t>46, 'support',  current_timestamp, 'support', current_timestamp, 'N');</t>
  </si>
  <si>
    <t>49, 'support',  current_timestamp, 'support', current_timestamp, 'N');</t>
  </si>
  <si>
    <t>51, 'support',  current_timestamp, 'support', current_timestamp, 'N');</t>
  </si>
  <si>
    <t>61, 'support',  current_timestamp, 'support', current_timestamp, 'Y');</t>
  </si>
  <si>
    <t>62, 'support',  current_timestamp, 'support', current_timestamp, 'Y');</t>
  </si>
  <si>
    <t>63, 'support',  current_timestamp, 'support', current_timestamp, 'Y');</t>
  </si>
  <si>
    <t>142, 'support', current_timestamp, 'support', current_timestamp, 'Y');</t>
  </si>
  <si>
    <t>152, 'support', current_timestamp, 'support', current_timestamp, 'N');</t>
  </si>
  <si>
    <t>153, 'support', current_timestamp, 'support', current_timestamp, 'N');</t>
  </si>
  <si>
    <t>31, 'support',  current_timestamp, 'support', current_timestamp, 'Y');</t>
  </si>
  <si>
    <t>151, 'support', current_timestamp, 'support', current_timestamp, 'N');</t>
  </si>
  <si>
    <t>150, 'support', current_timestamp, 'support', current_timestamp, 'Y');</t>
  </si>
  <si>
    <t>82, 'support',  current_timestamp, 'support', current_timestamp, 'N');</t>
  </si>
  <si>
    <t>83, 'support',  current_timestamp, 'support', current_timestamp, 'N');</t>
  </si>
  <si>
    <t>84, 'support',  current_timestamp, 'support', current_timestamp, 'N');</t>
  </si>
  <si>
    <t>50, 'support',  current_timestamp, 'support', current_timestamp, 'N');</t>
  </si>
  <si>
    <t>64, 'support',  current_timestamp, 'support', current_timestamp, 'Y');</t>
  </si>
  <si>
    <t>156, 'support', current_timestamp, 'support', current_timestamp, 'N');</t>
  </si>
  <si>
    <t>154, 'support', current_timestamp, 'support', current_timestamp, 'N');</t>
  </si>
  <si>
    <t>81, 'support',  current_timestamp, 'support', current_timestamp, 'N');</t>
  </si>
  <si>
    <t>157, 'support', current_timestamp, 'support', current_timestamp, 'N');</t>
  </si>
  <si>
    <t>155, 'support', current_timestamp, 'support', current_timestamp, 'N');</t>
  </si>
  <si>
    <t>INSERT INTO t_vsc_pay_mode_link (vsc_pay_mode_id, country_id, vsc_id, payment_mode_id, process_type, show_opsys, show_website, created_by, created_date, modified_by, modified_date) VALUES(nextval('t_vsc_pay_mode_link_seq'),</t>
  </si>
  <si>
    <t>'Full', 'Y', 'Y', 'support', current_timestamp, 'support', current_timestamp);</t>
  </si>
  <si>
    <t>INSERT INTO t_vsc_refund_pay_mode_link (country_refund_pay_mode_id, country_id, vsc_id, payment_mode_id, created_by, created_date, modified_by, modified_date, is_applicable) VALUES(nextval('t_vsc_refund_paymode_seq'),</t>
  </si>
  <si>
    <t xml:space="preserve"> 'support',current_timestamp, 'support', current_timestamp, 'Y');</t>
  </si>
  <si>
    <t>INSERT INTO t_country_menu_feature (country_menu_id, country_id, is_cancel, is_modify, is_family_appointment, is_reschedule, is_waitlist, created_by, created_date, modified_by, modified_date, number_of_applicants, is_appointment_booking_duration_validation,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t>
  </si>
  <si>
    <t xml:space="preserve"> 'Y', 'Y', 'Y', 'Y', 'Y', 'support', current_timestamp, 'support', current_timestamp, 5, 'N', 'N','</t>
  </si>
  <si>
    <r>
      <t xml:space="preserve">, </t>
    </r>
    <r>
      <rPr>
        <b/>
        <sz val="8"/>
        <color rgb="FF800000"/>
        <rFont val="Courier New"/>
        <charset val="1"/>
      </rPr>
      <t>NULL</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sz val="8"/>
        <color rgb="FF0000FF"/>
        <rFont val="Courier New"/>
        <charset val="1"/>
      </rPr>
      <t>30</t>
    </r>
    <r>
      <rPr>
        <sz val="8"/>
        <color rgb="FF000000"/>
        <rFont val="Courier New"/>
        <charset val="1"/>
      </rPr>
      <t xml:space="preserve">, </t>
    </r>
    <r>
      <rPr>
        <sz val="8"/>
        <color rgb="FF0000FF"/>
        <rFont val="Courier New"/>
        <charset val="1"/>
      </rPr>
      <t>30</t>
    </r>
    <r>
      <rPr>
        <sz val="8"/>
        <color rgb="FF000000"/>
        <rFont val="Courier New"/>
        <charset val="1"/>
      </rPr>
      <t xml:space="preserve">, </t>
    </r>
    <r>
      <rPr>
        <sz val="8"/>
        <color rgb="FF0000FF"/>
        <rFont val="Courier New"/>
        <charset val="1"/>
      </rPr>
      <t>0</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'Y'</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'Y'</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800000"/>
        <rFont val="Courier New"/>
        <charset val="1"/>
      </rPr>
      <t>NULL</t>
    </r>
    <r>
      <rPr>
        <sz val="8"/>
        <color rgb="FF000000"/>
        <rFont val="Courier New"/>
        <charset val="1"/>
      </rPr>
      <t xml:space="preserve">, </t>
    </r>
    <r>
      <rPr>
        <b/>
        <sz val="8"/>
        <color rgb="FF008000"/>
        <rFont val="Courier New"/>
        <charset val="1"/>
      </rPr>
      <t>'N'</t>
    </r>
    <r>
      <rPr>
        <sz val="8"/>
        <color rgb="FF000000"/>
        <rFont val="Courier New"/>
        <charset val="1"/>
      </rPr>
      <t xml:space="preserve">, </t>
    </r>
    <r>
      <rPr>
        <b/>
        <sz val="8"/>
        <color rgb="FF008000"/>
        <rFont val="Courier New"/>
        <charset val="1"/>
      </rPr>
      <t>'N'</t>
    </r>
    <r>
      <rPr>
        <sz val="8"/>
        <color rgb="FF000000"/>
        <rFont val="Courier New"/>
        <charset val="1"/>
      </rPr>
      <t>)</t>
    </r>
    <r>
      <rPr>
        <sz val="8"/>
        <color rgb="FFFF0000"/>
        <rFont val="Courier New"/>
        <charset val="1"/>
      </rPr>
      <t>;</t>
    </r>
  </si>
  <si>
    <t xml:space="preserve">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t>
  </si>
  <si>
    <t xml:space="preserve"> 98);</t>
  </si>
  <si>
    <t xml:space="preserve">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t>
  </si>
  <si>
    <t xml:space="preserve">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t>
  </si>
  <si>
    <t xml:space="preserve"> 100);</t>
  </si>
  <si>
    <t xml:space="preserve">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t>
  </si>
  <si>
    <t xml:space="preserve"> 90);</t>
  </si>
  <si>
    <t xml:space="preserve">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t>
  </si>
  <si>
    <t xml:space="preserve"> 99);</t>
  </si>
  <si>
    <t xml:space="preserve">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t>
  </si>
  <si>
    <t xml:space="preserve">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t>
  </si>
  <si>
    <t xml:space="preserve">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t>
  </si>
  <si>
    <t xml:space="preserve">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t>
  </si>
  <si>
    <t xml:space="preserve"> 95);</t>
  </si>
  <si>
    <t xml:space="preserve">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t>
  </si>
  <si>
    <t xml:space="preserve">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t>
  </si>
  <si>
    <t xml:space="preserve">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t>
  </si>
  <si>
    <t xml:space="preserve">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t>
  </si>
  <si>
    <t xml:space="preserve">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t>
  </si>
  <si>
    <t xml:space="preserve">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t>
  </si>
  <si>
    <t xml:space="preserve">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t>
  </si>
  <si>
    <t xml:space="preserve">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t>
  </si>
  <si>
    <t xml:space="preserve">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t>
  </si>
  <si>
    <t xml:space="preserve">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t>
  </si>
  <si>
    <t xml:space="preserve">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t>
  </si>
  <si>
    <t>INSERT INTO t_vsc_working_days (vsc_working_day_id, is_working, vsc_id, day_id, created_by, created_date, modified_by, modified_date) VALUES(nextval('t_vsc_working_days_seq'), '</t>
  </si>
  <si>
    <t>1, NULL, NULL, 'spinebiz_yuvaraje', '2024-10-17 17:11:08.509');</t>
  </si>
  <si>
    <t>2, NULL, NULL, 'spinebiz_yuvaraje', '2024-10-17 17:10:08.625');</t>
  </si>
  <si>
    <t>3, NULL, NULL, 'spinebiz_yuvaraje', '2024-10-17 17:10:18.413');</t>
  </si>
  <si>
    <t>4, NULL, NULL, 'spinebiz_yuvaraje', '2024-10-17 17:10:28.488');</t>
  </si>
  <si>
    <t>5, NULL, NULL, 'spinebiz_yuvaraje', '2024-10-17 17:10:50.893');</t>
  </si>
  <si>
    <t>6, NULL, NULL, 'spinebiz_yuvaraje', '2024-10-17 17:10:59.716');</t>
  </si>
  <si>
    <t>7, NULL, NULL, 'spinebiz_yuvaraje', '2024-10-17 17:11:18.074');</t>
  </si>
  <si>
    <t>INSERT INTO t_vas_vsc_link (vas_service_id, vsc_id, created_by, created_date, modified_by, modified_date, vas_vsc_link_id, is_enable) VALUES(121,</t>
  </si>
  <si>
    <t>, 'support', current_timestamp, 'support', current_timestamp, nextval('t_vas_vsc_link_seq'), '</t>
  </si>
  <si>
    <t>');</t>
  </si>
  <si>
    <t>INSERT INTO t_vas_vsc_link (vas_service_id, vsc_id, created_by, created_date, modified_by, modified_date, vas_vsc_link_id, is_enable) VALUES(122,</t>
  </si>
  <si>
    <t xml:space="preserve">INSERT INTO t_country_rework_reason (rework_reason_id, country_id, reason_id, created_by, created_date, modified_by, modified_date) VALUES(nextval('t_country_rework_reason_seq'), </t>
  </si>
  <si>
    <t>, 24, 'support', current_timestamp, 'support', current_timestamp);</t>
  </si>
  <si>
    <t>, 23, 'support', current_timestamp, 'support', current_timestamp);</t>
  </si>
  <si>
    <t>, 20, 'support', current_timestamp, 'support', current_timestamp);</t>
  </si>
  <si>
    <t>, 13, 'support', current_timestamp, 'support', current_timestamp);</t>
  </si>
  <si>
    <t>, 12, 'support', current_timestamp, 'support', current_timestamp);</t>
  </si>
  <si>
    <t>, 25, 'support', current_timestamp, 'support', current_timestamp);</t>
  </si>
  <si>
    <t>, 9, 'support',  current_timestamp, 'support', current_timestamp);</t>
  </si>
  <si>
    <t>, 10, 'support', current_timestamp, 'support', current_timestamp);</t>
  </si>
  <si>
    <t>, 3, 'support',  current_timestamp, 'support', current_timestamp);</t>
  </si>
  <si>
    <t>, 2, 'support',  current_timestamp, 'support', current_timestamp);</t>
  </si>
  <si>
    <t>INSERT INTO t_insurance_service_fee_rate (insurance_service_fee_rate_id, vsc_id, effective_from, effective_to, service_fee_rate, created_by, created_date, modified_by, modified_date, pg_amount) VALUES(nextval('t_insurance_service_fee_seq'),</t>
  </si>
  <si>
    <t>, current_date, '2099-01-01 00:00:00.000', 43.0000, 'support', current_timestamp, 'support', current_timestamp, 1.0000);</t>
  </si>
  <si>
    <t>INSERT INTO t_country_pay_mode_link (country_pay_mode_id, country_id, payment_mode_id, created_by, created_date, modified_by, modified_date, show_in_website) VALUES(nextval('t_country_pay_mode_link_seq'),</t>
  </si>
  <si>
    <t>'support', current_timestamp, 'support', current_timestamp, '</t>
  </si>
  <si>
    <t xml:space="preserve">INSERT INTO t_online_feedback_scn_stg_cfg (feedback_cfg_id, country_id, scan_stage_id, created_by, created_date, modified_by, modified_date, is_enabled) VALUES(nextval('t_online_feedback_scn_stg_seq'), </t>
  </si>
  <si>
    <t>, 26, 'Support', Current_timestamp, 'Support', Current_timestamp, 'Y');</t>
  </si>
  <si>
    <t>, 31, 'Support', Current_timestamp, 'Support', Current_timestamp, 'Y');</t>
  </si>
  <si>
    <t>, 64, 'Support', Current_timestamp, 'Support', Current_timestamp, 'Y');</t>
  </si>
  <si>
    <t>, 24, 'Support', Current_timestamp, 'Support', Current_timestamp, 'N');</t>
  </si>
  <si>
    <t>, 25, 'Support', Current_timestamp, 'Support', Current_timestamp, 'N');</t>
  </si>
  <si>
    <t>, 28, 'Support', Current_timestamp, 'Support', Current_timestamp, 'N');</t>
  </si>
  <si>
    <t>, 29, 'Support', Current_timestamp, 'Support', Current_timestamp, 'N');</t>
  </si>
  <si>
    <t>, 30, 'Support', Current_timestamp, 'Support', Current_timestamp, 'N');</t>
  </si>
  <si>
    <t>, 35, 'Support', Current_timestamp, 'Support', Current_timestamp, 'N');</t>
  </si>
  <si>
    <t>, 36, 'Support', Current_timestamp, 'Support', Current_timestamp, 'N');</t>
  </si>
  <si>
    <t>, 37, 'Support', Current_timestamp, 'Support', Current_timestamp, 'N');</t>
  </si>
  <si>
    <t>, 38, 'Support', Current_timestamp, 'Support', Current_timestamp, 'N');</t>
  </si>
  <si>
    <t>, 39, 'Support', Current_timestamp, 'Support', Current_timestamp, 'N');</t>
  </si>
  <si>
    <t>, 41, 'Support', Current_timestamp, 'Support', Current_timestamp, 'N');</t>
  </si>
  <si>
    <t>, 42, 'Support', Current_timestamp, 'Support', Current_timestamp, 'N');</t>
  </si>
  <si>
    <t>, 43, 'Support', Current_timestamp, 'Support', Current_timestamp, 'N');</t>
  </si>
  <si>
    <t>, 44, 'Support', Current_timestamp, 'Support', Current_timestamp, 'N');</t>
  </si>
  <si>
    <t>, 62, 'Support', Current_timestamp, 'Support', Current_timestamp, 'N');</t>
  </si>
  <si>
    <t>, 63, 'Support', Current_timestamp, 'Support', Current_timestamp, 'N');</t>
  </si>
  <si>
    <t>, 142, 'Support', Current_timestamp, 'Support', Current_timestamp, 'N');</t>
  </si>
  <si>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t>
    </r>
    <r>
      <rPr>
        <sz val="10"/>
        <color rgb="FF8E00C6"/>
        <rFont val="Courier New"/>
        <family val="3"/>
      </rPr>
      <t>t_country_sms_lang_new_website</t>
    </r>
    <r>
      <rPr>
        <sz val="10"/>
        <color rgb="FF000000"/>
        <rFont val="Courier New"/>
        <family val="3"/>
      </rPr>
      <t xml:space="preserve"> (country_code, language_name, language_id) </t>
    </r>
    <r>
      <rPr>
        <b/>
        <sz val="10"/>
        <color rgb="FF800000"/>
        <rFont val="Courier New"/>
        <family val="3"/>
      </rPr>
      <t>VALUES</t>
    </r>
    <r>
      <rPr>
        <sz val="10"/>
        <color rgb="FF000000"/>
        <rFont val="Courier New"/>
        <family val="3"/>
      </rPr>
      <t>(</t>
    </r>
    <r>
      <rPr>
        <b/>
        <sz val="10"/>
        <color rgb="FF008000"/>
        <rFont val="Courier New"/>
        <family val="3"/>
      </rPr>
      <t>'</t>
    </r>
  </si>
  <si>
    <t xml:space="preserve"> ,  'English', 1);</t>
  </si>
  <si>
    <t>INSERT INTO psaudimofa1.t_enjaz_entry_name(enjaz_entry_name_id, country_code, enjaz_entry_arabic, enjaz_entry_english, created_by, created_date, modified_by, modified_date)VALUES(nextval('psaudimofa1.t_enjaz_entry_name_seq'), '</t>
  </si>
  <si>
    <t xml:space="preserve"> , 'ذهاب وعودة', 'Exit-Return', NULL, NULL, NULL, NULL);</t>
  </si>
  <si>
    <t xml:space="preserve"> , 'عدة سفرات', 'Multiple Entries', NULL, NULL, NULL, NULL);</t>
  </si>
  <si>
    <t xml:space="preserve"> , 'سفرة واحدة', 'Single Entry', NULL, NULL, NULL, NULL);</t>
  </si>
  <si>
    <t xml:space="preserve"> , 'سفرتان', 'Two Entries', NULL, NULL, NULL, NULL);</t>
  </si>
  <si>
    <t xml:space="preserve"> , 'متعددة بصلاحية 180 يوم', 'Multiple - Valid for 180 days', NULL, NULL, NULL, NULL);</t>
  </si>
  <si>
    <t xml:space="preserve"> , 'متعددة بصلاحية 1825 يوم', 'Multiple - Valid for 1825 days', NULL, NULL, NULL, NULL);</t>
  </si>
  <si>
    <t xml:space="preserve"> , 'متعددة بصلاحية 90 يوم', 'Multiple - Valid for 90 days', NULL, NULL, NULL, NULL);</t>
  </si>
  <si>
    <t xml:space="preserve"> , 'سفرة واحدة بصلاحية 90 يوم', 'Single - Valid for 90 days', NULL, NULL, NULL, NULL);</t>
  </si>
  <si>
    <t xml:space="preserve"> , 'ذهاب و عودة', 'Exit-Return', NULL, NULL, NULL, NULL);</t>
  </si>
  <si>
    <t xml:space="preserve"> , 'عدة سفرات – 180 يوم', 'Multiple Entries – 180 days', NULL, NULL, NULL, NULL);</t>
  </si>
  <si>
    <t xml:space="preserve"> , 'عدة سفرات – 1825 يوم للجنسية الامريكية', 'Multiple Entries – 1825 days for US Nationality', NULL, NULL, NULL, NULL);</t>
  </si>
  <si>
    <t xml:space="preserve"> , 'عدة سفرات – 90 يوم', 'Multiple Entries – 90 days', NULL, NULL, NULL, NULL);</t>
  </si>
  <si>
    <t xml:space="preserve"> , 'سفرة واحدة – 90 يوم', 'Single Entry – 90 days', NULL, NULL, NULL, NULL);</t>
  </si>
  <si>
    <t xml:space="preserve"> , 'متعددة بصلاحية 365 يوم', 'Multiple - Valid for 365 days', NULL, NULL, NULL, NULL);</t>
  </si>
  <si>
    <t xml:space="preserve"> , 'متعددة بصلاحية 730 يوم', 'Multiple - Valid for 730 days', NULL, NULL, NULL, NULL);</t>
  </si>
  <si>
    <t xml:space="preserve"> , 'سفرة واحدة بصلاحية 30 يوم', 'Single - Valid for 30 days', NULL, NULL, NULL, NULL);</t>
  </si>
  <si>
    <t>INSERT INTO psaudimofa1.t_online_static_content_config(static_content_config_id, static_content, country_id, is_enabled, created_by, created_date, modified_by, modified_date, static_content_code, is_covid_content_required)VALUES(</t>
  </si>
  <si>
    <t>, '&lt;br&gt;',</t>
  </si>
  <si>
    <t>, 'Y', 'System', CURRENT_TIMESTAMP, 'System', CURRENT_TIMESTAMP, 'EGYPT_MODIFICATION_CONTENT', 'N'::character varying);</t>
  </si>
  <si>
    <t>INSERT INTO psaudimofa1.t_random_audit_percentage(random_audit_percentage_id, process_type, percentage, vsc_id, created_by, created_date, modified_by, modified_date) values(nextval('t_random_audit_percentage_seq'),'Full',10,</t>
  </si>
  <si>
    <t>,NULL,NULL,'superadmin5',CURRENT_TIMESTAMP);</t>
  </si>
  <si>
    <t>INSERT INTO psaudimofa1.t_random_audit_percentage(random_audit_percentage_id, process_type, percentage, vsc_id, created_by, created_date, modified_by, modified_date) values(nextval('t_random_audit_percentage_seq'),'Bio',10,</t>
  </si>
  <si>
    <t>INSERT INTO t_vas_additional_package_link(vas_additional_package_link_id,vsc_id,fee_id,normal,silver,gold,platinum,created_by,created_date,modified_by,modified_date) values(nextval('psaudimofa1.vas_addi_package_link_seq'),</t>
  </si>
  <si>
    <t xml:space="preserve"> ,345,'N','Y','Y','Y','superadmin3',CURRENT_TIMESTAMP,'superadmin3',CURRENT_TIMESTAMP);</t>
  </si>
  <si>
    <t>,344,'N','Y','Y','Y','superadmin3',CURRENT_TIMESTAMP,'superadmin3',CURRENT_TIMESTAMP);</t>
  </si>
  <si>
    <t>CREATE SEQUENCE psaudimofa1.refund_receipt_number_seq_</t>
  </si>
  <si>
    <t xml:space="preserve"> INCREMENT BY 1 MINVALUE 1 MAXVALUE 99999999999 START 1000 CACHE 1 CYCLE ;</t>
  </si>
  <si>
    <t>INSERT INTO t_currency_code (currency_code_id, currency_code, created_by, created_date, modified_by, modified_date, sap_currency_code, currency_description, currency_description_arabic,currency_name) VALUES(</t>
  </si>
  <si>
    <t>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t>
  </si>
  <si>
    <t>'Y',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t>
  </si>
  <si>
    <t>'N', 'N','</t>
  </si>
  <si>
    <t>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t>
  </si>
  <si>
    <t>', 'Y', NULL, 100, 'N', 'N', NULL, NULL, 'N', 'Y', 'N', 'Y', 'N', 'N', NULL, 'N', 1, 'Y', 'Y', 'N', 'N', 'Y', 'N', 'N', 'N', 'Y', 'Y', NULL, 'N', 'Y', 'N', 'N', 'N', 'https://uattms.vfst.net:8080/eTMSys', 'N', NULL, 5000, 250, 'N', 'N', NULL, NULL, NULL, NULL, 'Y', 'Y', NULL, NULL, NULL, 'Y', 'Y', 'Y', 'Y', NULL, NULL, 'N', 'N', 'Y', 'N', 'N', 'N', NULL, 'N', NULL, NULL, NULL, 'Y', NULL, NULL, 'Y', NULL, 'N', 'N','N');</t>
  </si>
  <si>
    <t>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t>
  </si>
  <si>
    <t>Y', 'Y', 'Y', 'Y', 'Y', 'support', current_timestamp, 'support', current_timestamp, 5, 'N', 'N', 'Y', 'Y', 'N','</t>
  </si>
  <si>
    <r>
      <t>INSERT</t>
    </r>
    <r>
      <rPr>
        <sz val="8"/>
        <color rgb="FF000000"/>
        <rFont val="Courier New"/>
        <charset val="1"/>
      </rPr>
      <t xml:space="preserve"> </t>
    </r>
    <r>
      <rPr>
        <b/>
        <sz val="8"/>
        <color rgb="FF800000"/>
        <rFont val="Courier New"/>
        <charset val="1"/>
      </rPr>
      <t>INTO</t>
    </r>
    <r>
      <rPr>
        <sz val="8"/>
        <color rgb="FF000000"/>
        <rFont val="Courier New"/>
        <charset val="1"/>
      </rPr>
      <t xml:space="preserve"> </t>
    </r>
    <r>
      <rPr>
        <sz val="8"/>
        <color rgb="FF8E00C6"/>
        <rFont val="Courier New"/>
        <charset val="1"/>
      </rPr>
      <t>t_insurance_service_fee_rate</t>
    </r>
    <r>
      <rPr>
        <sz val="8"/>
        <color rgb="FF000000"/>
        <rFont val="Courier New"/>
        <charset val="1"/>
      </rPr>
      <t xml:space="preserve"> (insurance_service_fee_rate_id, vsc_id, effective_from, effective_to, service_fee_rate, created_by, created_date, modified_by, modified_date, pg_amount) </t>
    </r>
    <r>
      <rPr>
        <b/>
        <sz val="8"/>
        <color rgb="FF800000"/>
        <rFont val="Courier New"/>
        <charset val="1"/>
      </rPr>
      <t>VALUES</t>
    </r>
    <r>
      <rPr>
        <sz val="8"/>
        <color rgb="FF000000"/>
        <rFont val="Courier New"/>
        <charset val="1"/>
      </rPr>
      <t>(</t>
    </r>
    <r>
      <rPr>
        <b/>
        <sz val="8"/>
        <color rgb="FF000080"/>
        <rFont val="Courier New"/>
        <charset val="1"/>
      </rPr>
      <t>nextval</t>
    </r>
    <r>
      <rPr>
        <sz val="8"/>
        <color rgb="FF000000"/>
        <rFont val="Courier New"/>
        <charset val="1"/>
      </rPr>
      <t>(</t>
    </r>
    <r>
      <rPr>
        <b/>
        <sz val="8"/>
        <color rgb="FF008000"/>
        <rFont val="Courier New"/>
        <charset val="1"/>
      </rPr>
      <t>'t_insurance_service_fee_seq'</t>
    </r>
    <r>
      <rPr>
        <sz val="8"/>
        <color rgb="FF000000"/>
        <rFont val="Courier New"/>
        <charset val="1"/>
      </rPr>
      <t>),</t>
    </r>
  </si>
  <si>
    <t xml:space="preserve"> INCREMENT BY 1 MINVALUE 1 MAXVALUE 99999999999 START 1000 CACHE 1 CYCLE;</t>
  </si>
  <si>
    <t>New Lang Nationality UAT Impl</t>
  </si>
  <si>
    <t>Local Language Id</t>
  </si>
  <si>
    <t>Output</t>
  </si>
  <si>
    <t xml:space="preserve">INSERT INTO t_nationality_translation (nationality_translation_id, nationality_id, language_id, nationality_display_name, created_by, created_date, modified_by, modified_date) VALUES(nextval('psaudimofa1.t_nationality_translation_seq'), 16198, </t>
  </si>
  <si>
    <t>, 'New Caledonia',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</si>
  <si>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16203, </t>
  </si>
  <si>
    <t>, 'Niue',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</si>
  <si>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16208, </t>
  </si>
  <si>
    <t>, 'Non Qatari',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</si>
  <si>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16213, </t>
  </si>
  <si>
    <t>, 'Palau',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</si>
  <si>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16218, </t>
  </si>
  <si>
    <t>, 'Peru',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</si>
  <si>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16223, </t>
  </si>
  <si>
    <t>, 'Puerto Rico',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</si>
  <si>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16228, </t>
  </si>
  <si>
    <t>, 'Rwanda',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</si>
  <si>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16233, </t>
  </si>
  <si>
    <t>, 'Samoa',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</si>
  <si>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16238, </t>
  </si>
  <si>
    <t>, 'Serbia and Montenegro',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</si>
  <si>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16243, </t>
  </si>
  <si>
    <t>, 'Slovenia',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</si>
  <si>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16248, </t>
  </si>
  <si>
    <t>, 'Spain',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</si>
  <si>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16253, </t>
  </si>
  <si>
    <t>, 'Svalbard',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</si>
  <si>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16258, </t>
  </si>
  <si>
    <t>, 'Taiwan',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</si>
  <si>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16263, </t>
  </si>
  <si>
    <t>, 'Tonga',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</si>
  <si>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16268, </t>
  </si>
  <si>
    <t>, 'Turks and Caicos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</si>
  <si>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16273, </t>
  </si>
  <si>
    <t>, 'United States',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</si>
  <si>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16278, </t>
  </si>
  <si>
    <t>, 'Vanuatu',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</si>
  <si>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16283, </t>
  </si>
  <si>
    <t>, 'Virgin Islands 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</si>
  <si>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16288, </t>
  </si>
  <si>
    <t>, 'Zambia',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</si>
  <si>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16050, </t>
  </si>
  <si>
    <t>, 'Afghanistan',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</si>
  <si>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16055, </t>
  </si>
  <si>
    <t>, 'Angola',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</si>
  <si>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16060, </t>
  </si>
  <si>
    <t>, 'Armenia',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</si>
  <si>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16065, </t>
  </si>
  <si>
    <t>, 'Bahamas',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</si>
  <si>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16070, </t>
  </si>
  <si>
    <t>, 'Belize',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</si>
  <si>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16075, </t>
  </si>
  <si>
    <t>, 'Bosnia',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</si>
  <si>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16080, </t>
  </si>
  <si>
    <t>, 'Brunei',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</si>
  <si>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16085, </t>
  </si>
  <si>
    <t>, 'Cameroon',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</si>
  <si>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16090, </t>
  </si>
  <si>
    <t>, 'Chad',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</si>
  <si>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16095, </t>
  </si>
  <si>
    <t>, 'Colombia',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</si>
  <si>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16100, </t>
  </si>
  <si>
    <t>, 'Cote Divoire',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</si>
  <si>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16105, </t>
  </si>
  <si>
    <t>, 'Denmark',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</si>
  <si>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16110, </t>
  </si>
  <si>
    <t>, 'Ecuador',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</si>
  <si>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16115, </t>
  </si>
  <si>
    <t>, 'Estonia',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</si>
  <si>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16120, </t>
  </si>
  <si>
    <t>, 'Finland',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</si>
  <si>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16128, </t>
  </si>
  <si>
    <t>, 'Georgia',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</si>
  <si>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16132, </t>
  </si>
  <si>
    <t>, 'Greece',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</si>
  <si>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16137, </t>
  </si>
  <si>
    <t>, 'Guatemala',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</si>
  <si>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16147, </t>
  </si>
  <si>
    <t>, 'Indonesia',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</si>
  <si>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16152, </t>
  </si>
  <si>
    <t>, 'Jamaica',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</si>
  <si>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16157, </t>
  </si>
  <si>
    <t>, 'Kiribati',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</si>
  <si>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16162, </t>
  </si>
  <si>
    <t>, 'Laos',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</si>
  <si>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16167, </t>
  </si>
  <si>
    <t>, 'Libya',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</si>
  <si>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16177, </t>
  </si>
  <si>
    <t>, 'Mali',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</si>
  <si>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16182, </t>
  </si>
  <si>
    <t>, 'Mauritius',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</si>
  <si>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16187, </t>
  </si>
  <si>
    <t>, 'Mongolia',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</si>
  <si>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16192, </t>
  </si>
  <si>
    <t>, 'Myanmar',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</si>
  <si>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16197, </t>
  </si>
  <si>
    <t>, 'Netherlands Antilles',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</si>
  <si>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16202, </t>
  </si>
  <si>
    <t>, 'Nigeria',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</si>
  <si>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16207, </t>
  </si>
  <si>
    <t>, 'Non Omani',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</si>
  <si>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16212, </t>
  </si>
  <si>
    <t>, 'Pakistan',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</si>
  <si>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16217, </t>
  </si>
  <si>
    <t>, 'Paraguay',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</si>
  <si>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16222, </t>
  </si>
  <si>
    <t>, 'Portugal',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</si>
  <si>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16227, </t>
  </si>
  <si>
    <t>, 'Russian Federation',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</si>
  <si>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16237, </t>
  </si>
  <si>
    <t>, 'Serbia',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</si>
  <si>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16242, </t>
  </si>
  <si>
    <t>, 'Slovak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</si>
  <si>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16247, </t>
  </si>
  <si>
    <t>, 'South Georgia and The South',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</si>
  <si>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16252, </t>
  </si>
  <si>
    <t>, 'Suriname',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</si>
  <si>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16257, </t>
  </si>
  <si>
    <t>, 'Syria',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</si>
  <si>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16262, </t>
  </si>
  <si>
    <t>, 'Tokelau',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</si>
  <si>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16267, </t>
  </si>
  <si>
    <t>, 'Turkmenistan',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</si>
  <si>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16272, </t>
  </si>
  <si>
    <t>, 'United Kingdom',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</si>
  <si>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16277, </t>
  </si>
  <si>
    <t>, 'Uzbekistan',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</si>
  <si>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16282, </t>
  </si>
  <si>
    <t>, 'Virgin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</si>
  <si>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16287, </t>
  </si>
  <si>
    <t>, 'Zaire',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</si>
  <si>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16054, </t>
  </si>
  <si>
    <t>, 'Andorra',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</si>
  <si>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16059, </t>
  </si>
  <si>
    <t>, 'Argentina',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</si>
  <si>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16064, </t>
  </si>
  <si>
    <t>, 'Azerbaijan',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</si>
  <si>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16069, </t>
  </si>
  <si>
    <t>, 'Belgium',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</si>
  <si>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16074, </t>
  </si>
  <si>
    <t>, 'Bolivia',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</si>
  <si>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16079, </t>
  </si>
  <si>
    <t>, 'British Indian Ocean Territory',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</si>
  <si>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16084, </t>
  </si>
  <si>
    <t>, 'Cambodia',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</si>
  <si>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16089, </t>
  </si>
  <si>
    <t>, 'Central African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</si>
  <si>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16094, </t>
  </si>
  <si>
    <t>, 'Cocos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</si>
  <si>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16099, </t>
  </si>
  <si>
    <t>, 'Costa Rica',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</si>
  <si>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16104, </t>
  </si>
  <si>
    <t>, 'Czech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</si>
  <si>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16109, </t>
  </si>
  <si>
    <t>, 'East Timor',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</si>
  <si>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16114, </t>
  </si>
  <si>
    <t>, 'Eritrea',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</si>
  <si>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16119, </t>
  </si>
  <si>
    <t>, 'Fiji',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</si>
  <si>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16124, </t>
  </si>
  <si>
    <t>, 'French Polynesia',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</si>
  <si>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16127, </t>
  </si>
  <si>
    <t>, 'Gambia',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</si>
  <si>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16131, </t>
  </si>
  <si>
    <t>, 'Gibraltar',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</si>
  <si>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16136, </t>
  </si>
  <si>
    <t>, 'Guam',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</si>
  <si>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16141, </t>
  </si>
  <si>
    <t>, 'Haiti',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</si>
  <si>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16146, </t>
  </si>
  <si>
    <t>, 'India',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</si>
  <si>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16151, </t>
  </si>
  <si>
    <t>, 'Italy',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</si>
  <si>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16156, </t>
  </si>
  <si>
    <t>, 'Kenya',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</si>
  <si>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16161, </t>
  </si>
  <si>
    <t>, 'Kyrgyzstan',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</si>
  <si>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16166, </t>
  </si>
  <si>
    <t>, 'Liberia',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</si>
  <si>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16171, </t>
  </si>
  <si>
    <t>, 'Macau',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</si>
  <si>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16176, </t>
  </si>
  <si>
    <t>, 'Maldives',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</si>
  <si>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16181, </t>
  </si>
  <si>
    <t>, 'Mauritania',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</si>
  <si>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16186, </t>
  </si>
  <si>
    <t>, 'Monaco',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</si>
  <si>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16191, </t>
  </si>
  <si>
    <t>, 'Mozambique',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</si>
  <si>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16196, </t>
  </si>
  <si>
    <t>, 'Netherlands',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</si>
  <si>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16201, </t>
  </si>
  <si>
    <t>, 'Niger',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</si>
  <si>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16206, </t>
  </si>
  <si>
    <t>, 'Non Kuwaiti',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</si>
  <si>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16211, </t>
  </si>
  <si>
    <t>, 'Norway',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</si>
  <si>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16216, </t>
  </si>
  <si>
    <t>, 'Papua New Guinea',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</si>
  <si>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16221, </t>
  </si>
  <si>
    <t>, 'Poland',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</si>
  <si>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16226, </t>
  </si>
  <si>
    <t>, 'Romania',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</si>
  <si>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16231, </t>
  </si>
  <si>
    <t>, 'Saint Pierre and Miquelon',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</si>
  <si>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16236, </t>
  </si>
  <si>
    <t>, 'Senegal',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</si>
  <si>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16241, </t>
  </si>
  <si>
    <t>, 'Singapore',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</si>
  <si>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16246, </t>
  </si>
  <si>
    <t>, 'South Africa',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</si>
  <si>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16251, </t>
  </si>
  <si>
    <t>, 'Sudan',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</si>
  <si>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16256, </t>
  </si>
  <si>
    <t>, 'Switzerland',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</si>
  <si>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16261, </t>
  </si>
  <si>
    <t>, 'Togo',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</si>
  <si>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16266, </t>
  </si>
  <si>
    <t>, 'Turkey',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</si>
  <si>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16271, </t>
  </si>
  <si>
    <t>, 'Ukraine',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</si>
  <si>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16276, </t>
  </si>
  <si>
    <t>, 'Uruguay',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</si>
  <si>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16281, </t>
  </si>
  <si>
    <t>, 'Vietnam',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</si>
  <si>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16286, </t>
  </si>
  <si>
    <t>, 'Yugoslavia',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</si>
  <si>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16052, </t>
  </si>
  <si>
    <t>, 'Algeria',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</si>
  <si>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16057, </t>
  </si>
  <si>
    <t>, 'Antarctic',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</si>
  <si>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16062, </t>
  </si>
  <si>
    <t>, 'Australia',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</si>
  <si>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16067, </t>
  </si>
  <si>
    <t>, 'Barbados',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</si>
  <si>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16072, </t>
  </si>
  <si>
    <t>, 'Bermuda',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</si>
  <si>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16077, </t>
  </si>
  <si>
    <t>, 'Bouvet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</si>
  <si>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16082, </t>
  </si>
  <si>
    <t>, 'Burkina Faso',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</si>
  <si>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16087, </t>
  </si>
  <si>
    <t>, 'Cape Verde',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</si>
  <si>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16092, </t>
  </si>
  <si>
    <t>, 'China',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</si>
  <si>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16097, </t>
  </si>
  <si>
    <t>, 'Congo',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</si>
  <si>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16102, </t>
  </si>
  <si>
    <t>, 'Cuba',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</si>
  <si>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16107, </t>
  </si>
  <si>
    <t>, 'Dominica',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</si>
  <si>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16112, </t>
  </si>
  <si>
    <t>, 'El Salvador',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</si>
  <si>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16117, </t>
  </si>
  <si>
    <t>, 'Falkland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</si>
  <si>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16122, </t>
  </si>
  <si>
    <t>, 'France Metropolitan',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</si>
  <si>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16125, </t>
  </si>
  <si>
    <t>, 'French Southern and Antarctic',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</si>
  <si>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16130, </t>
  </si>
  <si>
    <t>, 'Ghana',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</si>
  <si>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16134, </t>
  </si>
  <si>
    <t>, 'Grenada',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</si>
  <si>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16139, </t>
  </si>
  <si>
    <t>, 'Guinea Bissau',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</si>
  <si>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16144, </t>
  </si>
  <si>
    <t>, 'Hungary',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</si>
  <si>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16149, </t>
  </si>
  <si>
    <t>, 'Iraq',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</si>
  <si>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16154, </t>
  </si>
  <si>
    <t>, 'Jordan',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</si>
  <si>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16159, </t>
  </si>
  <si>
    <t>, 'Korea, North',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</si>
  <si>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16164, </t>
  </si>
  <si>
    <t>, 'Lebanon',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</si>
  <si>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16169, </t>
  </si>
  <si>
    <t>, 'Lithuania',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</si>
  <si>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16174, </t>
  </si>
  <si>
    <t>, 'Malawi',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</si>
  <si>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16179, </t>
  </si>
  <si>
    <t>, 'Marshall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</si>
  <si>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16184, </t>
  </si>
  <si>
    <t>, 'Mexico',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</si>
  <si>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16189, </t>
  </si>
  <si>
    <t>, 'Montserrat',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</si>
  <si>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16194, </t>
  </si>
  <si>
    <t>, 'Nauru',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</si>
  <si>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16199, </t>
  </si>
  <si>
    <t>, 'New Zealand',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</si>
  <si>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16204, </t>
  </si>
  <si>
    <t>, 'Non Bahraini',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</si>
  <si>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16209, </t>
  </si>
  <si>
    <t>, 'Norfolk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</si>
  <si>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16214, </t>
  </si>
  <si>
    <t>, 'Palestinian Territory Occupied',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</si>
  <si>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16219, </t>
  </si>
  <si>
    <t>, 'Philippines',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</si>
  <si>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16224, </t>
  </si>
  <si>
    <t>, 'Republic of Moldova',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</si>
  <si>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16229, </t>
  </si>
  <si>
    <t>, 'Saint Kitts and Nevis',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</si>
  <si>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16234, </t>
  </si>
  <si>
    <t>, 'San Marino',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</si>
  <si>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16239, </t>
  </si>
  <si>
    <t>, 'Seychelles',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</si>
  <si>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16244, </t>
  </si>
  <si>
    <t>, 'Solomon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</si>
  <si>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16249, </t>
  </si>
  <si>
    <t>, 'Sri Lanka',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</si>
  <si>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16254, </t>
  </si>
  <si>
    <t>, 'Swaziland',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</si>
  <si>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16259, </t>
  </si>
  <si>
    <t>, 'Tajikistan',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</si>
  <si>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16264, </t>
  </si>
  <si>
    <t>, 'Trinidad and Tobago',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</si>
  <si>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16269, </t>
  </si>
  <si>
    <t>, 'Tuvalu',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</si>
  <si>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16279, </t>
  </si>
  <si>
    <t>, 'Vatican City State',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</si>
  <si>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16284, </t>
  </si>
  <si>
    <t>, 'Wallis and Futuna',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</si>
  <si>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16289, </t>
  </si>
  <si>
    <t>, 'Zimbabwe',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</si>
  <si>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16053, </t>
  </si>
  <si>
    <t>, 'American Samoa',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</si>
  <si>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16058, </t>
  </si>
  <si>
    <t>, 'Antigua',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</si>
  <si>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16063, </t>
  </si>
  <si>
    <t>, 'Austria',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</si>
  <si>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16068, </t>
  </si>
  <si>
    <t>, 'Belarus',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</si>
  <si>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16073, </t>
  </si>
  <si>
    <t>, 'Bhutan',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</si>
  <si>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16078, </t>
  </si>
  <si>
    <t>, 'Brazil',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</si>
  <si>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16083, </t>
  </si>
  <si>
    <t>, 'Burundi',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</si>
  <si>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16088, </t>
  </si>
  <si>
    <t>, 'Cayman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</si>
  <si>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16093, </t>
  </si>
  <si>
    <t>, 'Christmas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</si>
  <si>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16098, </t>
  </si>
  <si>
    <t>, 'Cook Island',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</si>
  <si>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16103, </t>
  </si>
  <si>
    <t>, 'Cyprus',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</si>
  <si>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16108, </t>
  </si>
  <si>
    <t>, 'Dominican Republic',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</si>
  <si>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16113, </t>
  </si>
  <si>
    <t>, 'Equatorial Guinea',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</si>
  <si>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16118, </t>
  </si>
  <si>
    <t>, 'Faroe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</si>
  <si>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16123, </t>
  </si>
  <si>
    <t>, 'French Guiana',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</si>
  <si>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16126, </t>
  </si>
  <si>
    <t>, 'Gabon',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</si>
  <si>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16135, </t>
  </si>
  <si>
    <t>, 'Guadeloupe',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</si>
  <si>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16140, </t>
  </si>
  <si>
    <t>, 'Guyana',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</si>
  <si>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16145, </t>
  </si>
  <si>
    <t>, 'Iceland',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</si>
  <si>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16150, </t>
  </si>
  <si>
    <t>, 'Ireland',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</si>
  <si>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16155, </t>
  </si>
  <si>
    <t>, 'Kazakhstan',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</si>
  <si>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16160, </t>
  </si>
  <si>
    <t>, 'Kosovo',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</si>
  <si>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16165, </t>
  </si>
  <si>
    <t>, 'Lesotho',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</si>
  <si>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16170, </t>
  </si>
  <si>
    <t>, 'Luxembourg',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</si>
  <si>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16175, </t>
  </si>
  <si>
    <t>, 'Malaysia',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</si>
  <si>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16180, </t>
  </si>
  <si>
    <t>, 'Martinique',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</si>
  <si>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16185, </t>
  </si>
  <si>
    <t>, 'Micronesia, Federated Stat',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</si>
  <si>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16190, </t>
  </si>
  <si>
    <t>, 'Morocco',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</si>
  <si>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16195, </t>
  </si>
  <si>
    <t>, 'Nepal',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</si>
  <si>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16200, </t>
  </si>
  <si>
    <t>, 'Nicaragua',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</si>
  <si>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16205, </t>
  </si>
  <si>
    <t>, 'Non Emirati',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</si>
  <si>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16210, </t>
  </si>
  <si>
    <t>, 'Northern Mariana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</si>
  <si>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16215, </t>
  </si>
  <si>
    <t>, 'Panama',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</si>
  <si>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16220, </t>
  </si>
  <si>
    <t>, 'Pitcairn Islands',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</si>
  <si>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16225, </t>
  </si>
  <si>
    <t>, 'Reunion',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</si>
  <si>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16230, </t>
  </si>
  <si>
    <t>, 'Saint Lucia',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</si>
  <si>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16235, </t>
  </si>
  <si>
    <t>, 'Sao Tome And Principe',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</si>
  <si>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16240, </t>
  </si>
  <si>
    <t>, 'Sierra Leone',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</si>
  <si>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16245, </t>
  </si>
  <si>
    <t>, 'Somalia',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</si>
  <si>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16250, </t>
  </si>
  <si>
    <t>, 'St Helena',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</si>
  <si>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16255, </t>
  </si>
  <si>
    <t>, 'Sweden',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</si>
  <si>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16260, </t>
  </si>
  <si>
    <t>, 'Thailand',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</si>
  <si>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16265, </t>
  </si>
  <si>
    <t>, 'Tunisia',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</si>
  <si>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16270, </t>
  </si>
  <si>
    <t>, 'Uganda',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</si>
  <si>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16275, </t>
  </si>
  <si>
    <t>, 'UR Tanzania',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</si>
  <si>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16280, </t>
  </si>
  <si>
    <t>, 'Venezuela',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</si>
  <si>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16285, </t>
  </si>
  <si>
    <t>, 'Yemen',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</si>
  <si>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16051, </t>
  </si>
  <si>
    <t>, 'Albania',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</si>
  <si>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16056, </t>
  </si>
  <si>
    <t>, 'Anguilla',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</si>
  <si>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16061, </t>
  </si>
  <si>
    <t>, 'Aruba',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</si>
  <si>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16066, </t>
  </si>
  <si>
    <t>, 'Bangladesh',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</si>
  <si>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16071, </t>
  </si>
  <si>
    <t>, 'Benin',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</si>
  <si>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16076, </t>
  </si>
  <si>
    <t>, 'Botswana',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</si>
  <si>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16081, </t>
  </si>
  <si>
    <t>, 'Bulgaria',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</si>
  <si>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16086, </t>
  </si>
  <si>
    <t>, 'Canada',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</si>
  <si>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16091, </t>
  </si>
  <si>
    <t>, 'Chile',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</si>
  <si>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16096, </t>
  </si>
  <si>
    <t>, 'Comoros',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</si>
  <si>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16101, </t>
  </si>
  <si>
    <t>, 'Croatia',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</si>
  <si>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16106, </t>
  </si>
  <si>
    <t>, 'Djibouti',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</si>
  <si>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16111, </t>
  </si>
  <si>
    <t>, 'Egypt',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</si>
  <si>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16116, </t>
  </si>
  <si>
    <t>, 'Ethiopia',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</si>
  <si>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16121, </t>
  </si>
  <si>
    <t>, 'France',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</si>
  <si>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16129, </t>
  </si>
  <si>
    <t>, 'Germany',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</si>
  <si>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16133, </t>
  </si>
  <si>
    <t>, 'Greenland',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</si>
  <si>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16138, </t>
  </si>
  <si>
    <t>, 'Guinea',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</si>
  <si>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16143, </t>
  </si>
  <si>
    <t>, 'Honduras',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</si>
  <si>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16148, </t>
  </si>
  <si>
    <t>, 'Iran',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</si>
  <si>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16153, </t>
  </si>
  <si>
    <t>, 'Japan',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</si>
  <si>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16158, </t>
  </si>
  <si>
    <t>, 'Korea, South',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</si>
  <si>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16163, </t>
  </si>
  <si>
    <t>, 'Latvia',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</si>
  <si>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16168, </t>
  </si>
  <si>
    <t>, 'Liechtenstein',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</si>
  <si>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16173, </t>
  </si>
  <si>
    <t>, 'Madagascar',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</si>
  <si>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16178, </t>
  </si>
  <si>
    <t>, 'Malta',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</si>
  <si>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16183, </t>
  </si>
  <si>
    <t>, 'Mayotte',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</si>
  <si>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16188, </t>
  </si>
  <si>
    <t>, 'Montenegro', NULL, CURRENT_TIMESTAMP, NULL, CURRENT_TIMESTAMP);</t>
  </si>
  <si>
    <t xml:space="preserve">INSERT INTO t_nationality_translation (nationality_translation_id, nationality_id, language_id, nationality_display_name, created_by, created_date, modified_by, modified_date) VALUES(nextval('psaudimofa1.t_nationality_translation_seq'), 16193, </t>
  </si>
  <si>
    <t>, 'Namibia', NULL, CURRENT_TIMESTAMP, NULL, CURRENT_TIMESTAMP);</t>
  </si>
  <si>
    <t>INSERT INTO t_nationality_translation (nationality_translation_id, nationality_id, language_id, nationality_display_name, created_by, created_date, modified_by, modified_date) VALUES(nextval('psaudimofa1.t_nationality_translation_seq'),  16142,</t>
  </si>
  <si>
    <t>, 'Heard Island and McDonald Island', NULL, CURRENT_TIMESTAMP, NULL, CURRENT_TIMESTAMP);</t>
  </si>
  <si>
    <t>INSERT INTO t_nationality_translation (nationality_translation_id, nationality_id, language_id, nationality_display_name, created_by, created_date, modified_by, modified_date) VALUES(nextval('psaudimofa1.t_nationality_translation_seq'),  16172,</t>
  </si>
  <si>
    <t>, 'Macedonia, The Former Yugoslav Republic of', NULL, CURRENT_TIMESTAMP, NULL, CURRENT_TIMESTAMP);</t>
  </si>
  <si>
    <t>INSERT INTO t_nationality_translation (nationality_translation_id, nationality_id, language_id, nationality_display_name, created_by, created_date, modified_by, modified_date) VALUES(nextval('psaudimofa1.t_nationality_translation_seq'),  16232,</t>
  </si>
  <si>
    <t>, 'Saint Vincent and the Grenadines', NULL, CURRENT_TIMESTAMP, NULL, CURRENT_TIMESTAMP);</t>
  </si>
  <si>
    <t>INSERT INTO t_nationality_translation (nationality_translation_id, nationality_id, language_id, nationality_display_name, created_by, created_date, modified_by, modified_date) VALUES(nextval('psaudimofa1.t_nationality_translation_seq'),  17050,</t>
  </si>
  <si>
    <t>, 'Hong Kong', 'Trigger', '2018-05-07 15:17:02.000', 'Trigger', '2018-05-07 15:17:02.000');</t>
  </si>
  <si>
    <t>INSERT INTO t_nationality_translation (nationality_translation_id, nationality_id, language_id, nationality_display_name, created_by, created_date, modified_by, modified_date) VALUES(nextval('psaudimofa1.t_nationality_translation_seq'),  18050,</t>
  </si>
  <si>
    <t>, 'Bahrain', 'Trigger', '2019-02-08 12:47:30.000', 'Trigger', '2019-02-08 12:47:30.000');</t>
  </si>
  <si>
    <t>INSERT INTO t_nationality_translation (nationality_translation_id, nationality_id, language_id, nationality_display_name, created_by, created_date, modified_by, modified_date) VALUES(nextval('psaudimofa1.t_nationality_translation_seq'),  18060,</t>
  </si>
  <si>
    <t>, 'Bern', 'Trigger', '2020-11-17 10:37:19.106', 'Trigger', '2020-11-17 10:37:19.106');</t>
  </si>
  <si>
    <t>INSERT INTO t_nationality_translation (nationality_translation_id, nationality_id, language_id, nationality_display_name, created_by, created_date, modified_by, modified_date) VALUES(nextval('psaudimofa1.t_nationality_translation_seq'),  18080,</t>
  </si>
  <si>
    <t>, 'Bern', 'Trigger', '2020-11-17 10:42:01.994', 'Trigger', '2020-11-17 10:42:01.994');</t>
  </si>
  <si>
    <t>New Lang Nationality UAT Output</t>
  </si>
  <si>
    <t>New Lang Common Script UAT Live</t>
  </si>
  <si>
    <t>INSERT INTO t_passport_type_translation(passport_type_translation_id,passport_type_id,language_id,passport_type_display_name,created_by,created_date,modified_by,modified_date) VALUES(nextval('psaudimofa1.t_passport_type_tran_seq'),14050,</t>
  </si>
  <si>
    <t>,'Normal','Trigger',CURRENT_TIMESTAMP,'Trigger',CURRENT_TIMESTAMP);</t>
  </si>
  <si>
    <t>INSERT INTO t_passport_type_translation(passport_type_translation_id,passport_type_id,language_id,passport_type_display_name,created_by,created_date,modified_by,modified_date) VALUES(nextval('psaudimofa1.t_passport_type_tran_seq'),14051,</t>
  </si>
  <si>
    <t>,'Diplomatic','Trigger',CURRENT_TIMESTAMP,'Trigger',CURRENT_TIMESTAMP);</t>
  </si>
  <si>
    <t>INSERT INTO t_passport_type_translation(passport_type_translation_id,passport_type_id,language_id,passport_type_display_name,created_by,created_date,modified_by,modified_date) VALUES(nextval('psaudimofa1.t_passport_type_tran_seq'),14052,</t>
  </si>
  <si>
    <t>,'Special','Trigger',CURRENT_TIMESTAMP,'Trigger',CURRENT_TIMESTAMP);</t>
  </si>
  <si>
    <t>INSERT INTO t_passport_type_translation(passport_type_translation_id,passport_type_id,language_id,passport_type_display_name,created_by,created_date,modified_by,modified_date) VALUES(nextval('psaudimofa1.t_passport_type_tran_seq'),14053,</t>
  </si>
  <si>
    <t>,'Hajj','Trigger',CURRENT_TIMESTAMP,'Trigger',CURRENT_TIMESTAMP);</t>
  </si>
  <si>
    <t>INSERT INTO t_passport_type_translation(passport_type_translation_id,passport_type_id,language_id,passport_type_display_name,created_by,created_date,modified_by,modified_date) VALUES(nextval('psaudimofa1.t_passport_type_tran_seq'),14054,</t>
  </si>
  <si>
    <t>,'Travel','Trigger',CURRENT_TIMESTAMP,'Trigger',CURRENT_TIMESTAMP);</t>
  </si>
  <si>
    <t>INSERT INTO t_transporter_translation (transporter_translation_id,transporter_id,language_id,transporter_display_name,created_by,created_date,modified_by,modified_date) VALUES(nextval('psaudimofa1.t_transporter_translation_seq'),18050,</t>
  </si>
  <si>
    <t>,'By Air','Trigger',CURRENT_TIMESTAMP,'Trigger',CURRENT_TIMESTAMP);</t>
  </si>
  <si>
    <t>INSERT INTO t_transporter_translation (transporter_translation_id,transporter_id,language_id,transporter_display_name,created_by,created_date,modified_by,modified_date) VALUES(nextval('psaudimofa1.t_transporter_translation_seq'),18051,</t>
  </si>
  <si>
    <t>,'By Land','Trigger',CURRENT_TIMESTAMP,'Trigger',CURRENT_TIMESTAMP);</t>
  </si>
  <si>
    <t>INSERT INTO t_transporter_translation (transporter_translation_id,transporter_id,language_id,transporter_display_name,created_by,created_date,modified_by,modified_date) VALUES(nextval('psaudimofa1.t_transporter_translation_seq'),18052,</t>
  </si>
  <si>
    <t>,'By Sea','Trigger',CURRENT_TIMESTAMP,'Trigger',CURRENT_TIMESTAMP);</t>
  </si>
  <si>
    <t>INSERT INTO t_transporter_translation (transporter_translation_id,transporter_id,language_id,transporter_display_name,created_by,created_date,modified_by,modified_date) VALUES(nextval('psaudimofa1.t_transporter_translation_seq'),18053,</t>
  </si>
  <si>
    <t>,'Open','Trigger',CURRENT_TIMESTAMP,'Trigger',CURRENT_TIMESTAMP);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</si>
  <si>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VALUES(nextval('psaudimofa1.t_marital_status_tran_seq'),12050,</t>
  </si>
  <si>
    <t>,'Single','Trigger',CURRENT_TIMESTAMP,'Trigger',CURRENT_TIMESTAMP);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</si>
  <si>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VALUES(nextval('psaudimofa1.t_marital_status_tran_seq'),12051,</t>
  </si>
  <si>
    <t>,'Married','Trigger',CURRENT_TIMESTAMP,'Trigger',CURRENT_TIMESTAMP);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</si>
  <si>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VALUES(nextval('psaudimofa1.t_marital_status_tran_seq'),12052,</t>
  </si>
  <si>
    <t>,'Divorced','Trigger',CURRENT_TIMESTAMP,'Trigger',CURRENT_TIMESTAMP);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</si>
  <si>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VALUES(nextval('psaudimofa1.t_marital_status_tran_seq'),12053,</t>
  </si>
  <si>
    <t>,'Widow','Trigger',CURRENT_TIMESTAMP,'Trigger',CURRENT_TIMESTAMP);</t>
  </si>
  <si>
    <t>INSERT INTO t_marital_status_translation(marital_status_translation_id,marital_status_id,language_id,marital_status_display_name,created_by,created_date,modified_by,modified_date) VALUES(nextval('psaudimofa1.t_marital_status_tran_seq'),12054,</t>
  </si>
  <si>
    <t>,'Other','Trigger',CURRENT_TIMESTAMP,'Trigger',CURRENT_TIMESTAMP);</t>
  </si>
  <si>
    <t>INSERT INTO t_religion_translation (religion_translation_id,religion_id,language_id,religion_display_name,created_by,created_date,modified_by,modified_date) VALUES(nextval('psaudimofa1.t_religion_translation_seq'),15050,</t>
  </si>
  <si>
    <t>,'Islam','Trigger',CURRENT_TIMESTAMP,'Trigger',CURRENT_TIMESTAMP);</t>
  </si>
  <si>
    <t>INSERT INTO t_religion_translation (religion_translation_id,religion_id,language_id,religion_display_name,created_by,created_date,modified_by,modified_date) VALUES(nextval('psaudimofa1.t_religion_translation_seq'),15051,</t>
  </si>
  <si>
    <t>,'Christianity','Trigger',CURRENT_TIMESTAMP,'Trigger',CURRENT_TIMESTAMP);</t>
  </si>
  <si>
    <t>INSERT INTO t_religion_translation (religion_translation_id,religion_id,language_id,religion_display_name,created_by,created_date,modified_by,modified_date) VALUES(nextval('psaudimofa1.t_religion_translation_seq'),15052,</t>
  </si>
  <si>
    <t>,'Buddhism','Trigger',CURRENT_TIMESTAMP,'Trigger',CURRENT_TIMESTAMP);</t>
  </si>
  <si>
    <t>INSERT INTO t_religion_translation (religion_translation_id,religion_id,language_id,religion_display_name,created_by,created_date,modified_by,modified_date) VALUES(nextval('psaudimofa1.t_religion_translation_seq'),15053,</t>
  </si>
  <si>
    <t>,'Hinduism','Trigger',CURRENT_TIMESTAMP,'Trigger',CURRENT_TIMESTAMP);</t>
  </si>
  <si>
    <t>INSERT INTO t_religion_translation (religion_translation_id,religion_id,language_id,religion_display_name,created_by,created_date,modified_by,modified_date) VALUES(nextval('psaudimofa1.t_religion_translation_seq'),15054,</t>
  </si>
  <si>
    <t>,'Sikhism','Trigger',CURRENT_TIMESTAMP,'Trigger',CURRENT_TIMESTAMP);</t>
  </si>
  <si>
    <t>INSERT INTO t_religion_translation (religion_translation_id,religion_id,language_id,religion_display_name,created_by,created_date,modified_by,modified_date) VALUES(nextval('psaudimofa1.t_religion_translation_seq'),15055,</t>
  </si>
  <si>
    <t>,'Non-Muslim','Trigger',CURRENT_TIMESTAMP,'Trigger',CURRENT_TIMESTAMP);</t>
  </si>
  <si>
    <t>INSERT INTO t_arrival_place_translation(arrival_place_translation_id,arrival_place_id,language_id,arrival_place_display_name,created_by,created_date,modified_by,modified_date) VALUES(nextval('psaudimofa1.t_arrival_place_tran_seq'),17050,</t>
  </si>
  <si>
    <t>,'Riyadh','Trigger',CURRENT_TIMESTAMP,'Trigger',CURRENT_TIMESTAMP);</t>
  </si>
  <si>
    <t>INSERT INTO t_arrival_place_translation(arrival_place_translation_id,arrival_place_id,language_id,arrival_place_display_name,created_by,created_date,modified_by,modified_date) VALUES(nextval('psaudimofa1.t_arrival_place_tran_seq'),17051,</t>
  </si>
  <si>
    <t>,'Jeddah','Trigger',CURRENT_TIMESTAMP,'Trigger',CURRENT_TIMESTAMP);</t>
  </si>
  <si>
    <t>INSERT INTO t_arrival_place_translation(arrival_place_translation_id,arrival_place_id,language_id,arrival_place_display_name,created_by,created_date,modified_by,modified_date) VALUES(nextval('psaudimofa1.t_arrival_place_tran_seq'),17052,</t>
  </si>
  <si>
    <t>,'Dhahran','Trigger',CURRENT_TIMESTAMP,'Trigger',CURRENT_TIMESTAMP);</t>
  </si>
  <si>
    <t>INSERT INTO t_arrival_place_translation(arrival_place_translation_id,arrival_place_id,language_id,arrival_place_display_name,created_by,created_date,modified_by,modified_date) VALUES(nextval('psaudimofa1.t_arrival_place_tran_seq'),17053,</t>
  </si>
  <si>
    <t>,'Al-Madinah','Trigger',CURRENT_TIMESTAMP,'Trigger',CURRENT_TIMESTAMP);</t>
  </si>
  <si>
    <t>INSERT INTO t_arrival_place_translation(arrival_place_translation_id,arrival_place_id,language_id,arrival_place_display_name,created_by,created_date,modified_by,modified_date) VALUES(nextval('psaudimofa1.t_arrival_place_tran_seq'),17054,</t>
  </si>
  <si>
    <t>,'Dammam','Trigger',CURRENT_TIMESTAMP,'Trigger',CURRENT_TIMESTAMP);</t>
  </si>
  <si>
    <t>INSERT INTO t_entry_times_translation(entry_times_translation_id,entry_times_id,language_id,entry_times_display_name,created_by,created_date,modified_by,modified_date) VALUES(nextval('psaudimofa1.t_entry_times_tran_seq'),19050,</t>
  </si>
  <si>
    <t>,'Single Entry','Trigger',CURRENT_TIMESTAMP,'Trigger',CURRENT_TIMESTAMP);</t>
  </si>
  <si>
    <t>INSERT INTO t_entry_times_translation(entry_times_translation_id,entry_times_id,language_id,entry_times_display_name,created_by,created_date,modified_by,modified_date) VALUES(nextval('psaudimofa1.t_entry_times_tran_seq'),19051,</t>
  </si>
  <si>
    <t>,'Multiple Entries','Trigger',CURRENT_TIMESTAMP,'Trigger',CURRENT_TIMESTAMP);</t>
  </si>
  <si>
    <t>INSERT INTO t_entry_times_translation(entry_times_translation_id,entry_times_id,language_id,entry_times_display_name,created_by,created_date,modified_by,modified_date) VALUES(nextval('psaudimofa1.t_entry_times_tran_seq'),19052,</t>
  </si>
  <si>
    <t>,'Exit-Return','Trigger',CURRENT_TIMESTAMP,'Trigger',CURRENT_TIMESTAMP);</t>
  </si>
  <si>
    <t>INSERT INTO t_entry_times_translation(entry_times_translation_id,entry_times_id,language_id,entry_times_display_name,created_by,created_date,modified_by,modified_date) VALUES(nextval('psaudimofa1.t_entry_times_tran_seq'),19053,</t>
  </si>
  <si>
    <t>,'Two Entries','Trigger',CURRENT_TIMESTAMP,'Trigger',CURRENT_TIMESTAMP);</t>
  </si>
  <si>
    <t>INSERT INTO t_entry_times_translation(entry_times_translation_id,entry_times_id,language_id,entry_times_display_name,created_by,created_date,modified_by,modified_date) VALUES(nextval('psaudimofa1.t_entry_times_tran_seq'),401,</t>
  </si>
  <si>
    <t>,'Multiple Entries – 180 days','Trigger',CURRENT_TIMESTAMP,'Trigger',CURRENT_TIMESTAMP);</t>
  </si>
  <si>
    <t>INSERT INTO t_entry_times_translation(entry_times_translation_id,entry_times_id,language_id,entry_times_display_name,created_by,created_date,modified_by,modified_date) VALUES(nextval('psaudimofa1.t_entry_times_tran_seq'),402,</t>
  </si>
  <si>
    <t>,'Multiple Entries – 1825 days for US Nationality','Trigger',CURRENT_TIMESTAMP,'Trigger',CURRENT_TIMESTAMP);</t>
  </si>
  <si>
    <t>INSERT INTO t_entry_times_translation(entry_times_translation_id,entry_times_id,language_id,entry_times_display_name,created_by,created_date,modified_by,modified_date) VALUES(nextval('psaudimofa1.t_entry_times_tran_seq'),403,</t>
  </si>
  <si>
    <t>,'Multiple Entries – 90 days','Trigger',CURRENT_TIMESTAMP,'Trigger',CURRENT_TIMESTAMP);</t>
  </si>
  <si>
    <t>INSERT INTO t_entry_times_translation(entry_times_translation_id,entry_times_id,language_id,entry_times_display_name,created_by,created_date,modified_by,modified_date) VALUES(nextval('psaudimofa1.t_entry_times_tran_seq'),404,</t>
  </si>
  <si>
    <t>,'Single Entry – 90 days','Trigger',CURRENT_TIMESTAMP,'Trigger',CURRENT_TIMESTAMP);</t>
  </si>
  <si>
    <t>INSERT INTO t_entry_times_translation(entry_times_translation_id,entry_times_id,language_id,entry_times_display_name,created_by,created_date,modified_by,modified_date) VALUES(nextval('psaudimofa1.t_entry_times_tran_seq'),405,</t>
  </si>
  <si>
    <t>,'Multiple - Valid for 180 days','Trigger',CURRENT_TIMESTAMP,'Trigger',CURRENT_TIMESTAMP);</t>
  </si>
  <si>
    <t>INSERT INTO t_entry_times_translation(entry_times_translation_id,entry_times_id,language_id,entry_times_display_name,created_by,created_date,modified_by,modified_date) VALUES(nextval('psaudimofa1.t_entry_times_tran_seq'),406,</t>
  </si>
  <si>
    <t>,'Multiple - Valid for 1825 days','Trigger',CURRENT_TIMESTAMP,'Trigger',CURRENT_TIMESTAMP);</t>
  </si>
  <si>
    <t>INSERT INTO t_entry_times_translation(entry_times_translation_id,entry_times_id,language_id,entry_times_display_name,created_by,created_date,modified_by,modified_date) VALUES(nextval('psaudimofa1.t_entry_times_tran_seq'),407,</t>
  </si>
  <si>
    <t>,'Multiple - Valid for 90 days','Trigger',CURRENT_TIMESTAMP,'Trigger',CURRENT_TIMESTAMP);</t>
  </si>
  <si>
    <t>INSERT INTO t_entry_times_translation(entry_times_translation_id,entry_times_id,language_id,entry_times_display_name,created_by,created_date,modified_by,modified_date) VALUES(nextval('psaudimofa1.t_entry_times_tran_seq'),408,</t>
  </si>
  <si>
    <t>,'Single - Valid for 90 days','Trigger',CURRENT_TIMESTAMP,'Trigger',CURRENT_TIMESTAMP);</t>
  </si>
  <si>
    <t>INSERT INTO t_entry_times_translation(entry_times_translation_id,entry_times_id,language_id,entry_times_display_name,created_by,created_date,modified_by,modified_date) VALUES(nextval('psaudimofa1.t_entry_times_tran_seq'),409,</t>
  </si>
  <si>
    <t>,'Multiple - Valid for 365 days','Trigger',CURRENT_TIMESTAMP,'Trigger',CURRENT_TIMESTAMP);</t>
  </si>
  <si>
    <t>INSERT INTO t_entry_times_translation(entry_times_translation_id,entry_times_id,language_id,entry_times_display_name,created_by,created_date,modified_by,modified_date) VALUES(nextval('psaudimofa1.t_entry_times_tran_seq'),410,</t>
  </si>
  <si>
    <t>,'Multiple - Valid for 730 days','Trigger',CURRENT_TIMESTAMP,'Trigger',CURRENT_TIMESTAMP);</t>
  </si>
  <si>
    <t>INSERT INTO t_entry_times_translation(entry_times_translation_id,entry_times_id,language_id,entry_times_display_name,created_by,created_date,modified_by,modified_date) VALUES(nextval('psaudimofa1.t_entry_times_tran_seq'),411,</t>
  </si>
  <si>
    <t>,'Single - Valid for 30 days','Trigger',CURRENT_TIMESTAMP,'Trigger',CURRENT_TIMESTAMP);</t>
  </si>
  <si>
    <r>
      <t>INSERT</t>
    </r>
    <r>
      <rPr>
        <sz val="10"/>
        <color rgb="FF000000"/>
        <rFont val="Courier New"/>
        <family val="3"/>
      </rPr>
      <t xml:space="preserve"> </t>
    </r>
    <r>
      <rPr>
        <b/>
        <sz val="10"/>
        <color rgb="FF800000"/>
        <rFont val="Courier New"/>
        <family val="3"/>
      </rPr>
      <t>INTO</t>
    </r>
    <r>
      <rPr>
        <sz val="10"/>
        <color rgb="FF000000"/>
        <rFont val="Courier New"/>
        <family val="3"/>
      </rPr>
      <t xml:space="preserve"> t_embassy_in_translation (embassy_in_translation_id, embassy_in_id, language_id, embassy_in_display_name, created_by, created_date, modified_by, modified_date) </t>
    </r>
    <r>
      <rPr>
        <b/>
        <sz val="10"/>
        <color rgb="FF800000"/>
        <rFont val="Courier New"/>
        <family val="3"/>
      </rPr>
      <t>VALUES</t>
    </r>
    <r>
      <rPr>
        <sz val="10"/>
        <color rgb="FF000000"/>
        <rFont val="Courier New"/>
        <family val="3"/>
      </rPr>
      <t>(</t>
    </r>
    <r>
      <rPr>
        <b/>
        <sz val="10"/>
        <color rgb="FF000080"/>
        <rFont val="Courier New"/>
        <family val="3"/>
      </rPr>
      <t>nextval</t>
    </r>
    <r>
      <rPr>
        <sz val="10"/>
        <color rgb="FF000000"/>
        <rFont val="Courier New"/>
        <family val="3"/>
      </rPr>
      <t>(</t>
    </r>
    <r>
      <rPr>
        <b/>
        <sz val="10"/>
        <color rgb="FF008000"/>
        <rFont val="Courier New"/>
        <family val="3"/>
      </rPr>
      <t>'t_embassy_in_tran_seq'</t>
    </r>
    <r>
      <rPr>
        <sz val="10"/>
        <color rgb="FF000000"/>
        <rFont val="Courier New"/>
        <family val="3"/>
      </rPr>
      <t>),</t>
    </r>
  </si>
  <si>
    <t>, 'Trigger',CURRENT_TIMESTAMP, 'Trigger', CURRENT_TIMESTAMP);</t>
  </si>
  <si>
    <t>VSC  TAX Link</t>
  </si>
  <si>
    <t>INSERT INTO t_vsc_tax_link (vsc_tax_link_id, tax_id, vsc_id, fee_id, created_by, created_date, modified_by, modified_date) VALUES(nextval('t_vsc_tax_link_seq'),</t>
  </si>
  <si>
    <t>, 'support', current_timestamp, 'support', current_timestamp);</t>
  </si>
  <si>
    <t>Generated Scripts</t>
  </si>
  <si>
    <t>Script Name</t>
  </si>
  <si>
    <t>Generated (Y/N)</t>
  </si>
  <si>
    <t>OutCome</t>
  </si>
  <si>
    <t>Country</t>
  </si>
  <si>
    <t>Document Checklist</t>
  </si>
  <si>
    <t>VISA_NAME</t>
  </si>
  <si>
    <t>Code</t>
  </si>
  <si>
    <t>Document Order</t>
  </si>
  <si>
    <t>Sequence</t>
  </si>
  <si>
    <t>Country_ID</t>
  </si>
  <si>
    <t>Combine code</t>
  </si>
  <si>
    <t>DOCUMENT_NAME</t>
  </si>
  <si>
    <t>DOCUMENT_DESCRIPTION (English)</t>
  </si>
  <si>
    <t>DOCUMENT DESCRIPTION (Local Language)</t>
  </si>
  <si>
    <t>Work</t>
  </si>
  <si>
    <t>Work Permit</t>
  </si>
  <si>
    <t>Work permit issued by the competent authorities in the Kingdom.</t>
  </si>
  <si>
    <t> </t>
  </si>
  <si>
    <t>Medical Certificat</t>
  </si>
  <si>
    <t>Medical certificate attested by the MoFA of the host country. (According to the official form).</t>
  </si>
  <si>
    <t>Educational Certificate</t>
  </si>
  <si>
    <t>A copy of Educational certificate attested by the MoFA of the host country and the Saudi Arabia culture attaché, along with the original to match.</t>
  </si>
  <si>
    <t>Experience Letter</t>
  </si>
  <si>
    <t>Original experience letter attested by the MoFA of the host country.</t>
  </si>
  <si>
    <t>Employment Contract</t>
  </si>
  <si>
    <t>A copy of employment contract attested by the MoFA of Saudi Arabia.</t>
  </si>
  <si>
    <t>Police Clearance</t>
  </si>
  <si>
    <t>Police clearance certificate attested by the host country.</t>
  </si>
  <si>
    <t>Transit</t>
  </si>
  <si>
    <t>Travel Ticket</t>
  </si>
  <si>
    <t>A travel ticket to the destination country through the Kingdom with transit time is not less than 12 hours and no more than 72 hours.</t>
  </si>
  <si>
    <t>Entry or Residence Visa</t>
  </si>
  <si>
    <t>The visa applicant must have an entry or residence visa in the destination country, unless looking to pass to the country of origin</t>
  </si>
  <si>
    <t>Transit (By Land):</t>
  </si>
  <si>
    <t>ZA</t>
  </si>
  <si>
    <t xml:space="preserve">Regular Residency </t>
  </si>
  <si>
    <t>To have a regular residency in the host country</t>
  </si>
  <si>
    <t>Entry or Residence visa</t>
  </si>
  <si>
    <t>The visa applicant must have an entry or residence visa in the destination country, unless looking to pass to the country of origin. A copy of the driver's license.</t>
  </si>
  <si>
    <t>Vehicle Registration</t>
  </si>
  <si>
    <t>A copy of the vehicle registration certificate.</t>
  </si>
  <si>
    <t>Tourist Travel</t>
  </si>
  <si>
    <t>A copy of the tourist travel for travelers with their own vehicles issued by the Department of Traffic or a letter from the carrier for those who wish to travel by public buses</t>
  </si>
  <si>
    <t>Escort Visit</t>
  </si>
  <si>
    <t>Pre-approval Letter</t>
  </si>
  <si>
    <t>Pre-approval letter.</t>
  </si>
  <si>
    <t>Relationship Proof</t>
  </si>
  <si>
    <t>Relationship proof document attested in the host country</t>
  </si>
  <si>
    <t>Business Visit</t>
  </si>
  <si>
    <t>Invitation</t>
  </si>
  <si>
    <t> Invitation/Pre-approval Letter</t>
  </si>
  <si>
    <t>MCI Certificate</t>
  </si>
  <si>
    <t>Certificate of registration for the Saudi company from the Ministry of Commerce and Investment.</t>
  </si>
  <si>
    <t xml:space="preserve">Country Company Letter </t>
  </si>
  <si>
    <t>Letter from the host country company which you work, stating the professional status and purpose of the visit to the Kingdom, along with the commercial license and signature approval for the company</t>
  </si>
  <si>
    <t>Tourism</t>
  </si>
  <si>
    <t>Age</t>
  </si>
  <si>
    <t>The age of the tourist shall not be less than (18) years, unless accompanied by his/her guardians.</t>
  </si>
  <si>
    <t>Flight Ticket</t>
  </si>
  <si>
    <t>A return flight ticket.</t>
  </si>
  <si>
    <t>Residence Reservation</t>
  </si>
  <si>
    <t>A residence reservation inside the Kingdom.</t>
  </si>
  <si>
    <t>HR Letter</t>
  </si>
  <si>
    <t>Proof of Solvency</t>
  </si>
  <si>
    <t>Proof of solvency.</t>
  </si>
  <si>
    <t>Tour Itinerary</t>
  </si>
  <si>
    <t>A tour itinerary.</t>
  </si>
  <si>
    <t>Personal Information</t>
  </si>
  <si>
    <t>All personal information, including the address of his country of residence.</t>
  </si>
  <si>
    <t xml:space="preserve">Relationship Proof </t>
  </si>
  <si>
    <r>
      <t>Relationship proof document </t>
    </r>
    <r>
      <rPr>
        <b/>
        <u/>
        <sz val="10"/>
        <color rgb="FF242424"/>
        <rFont val="Aptos"/>
        <family val="2"/>
      </rPr>
      <t>attested </t>
    </r>
    <r>
      <rPr>
        <sz val="10"/>
        <color rgb="FF242424"/>
        <rFont val="Aptos"/>
        <family val="2"/>
      </rPr>
      <t>in the host country</t>
    </r>
  </si>
  <si>
    <t>Family Visit</t>
  </si>
  <si>
    <r>
      <t>Relationship proof document </t>
    </r>
    <r>
      <rPr>
        <b/>
        <u/>
        <sz val="10"/>
        <color rgb="FF242424"/>
        <rFont val="Aptos"/>
        <family val="2"/>
      </rPr>
      <t>attested </t>
    </r>
    <r>
      <rPr>
        <sz val="10"/>
        <color rgb="FF242424"/>
        <rFont val="Aptos"/>
        <family val="2"/>
      </rPr>
      <t>in the host country.</t>
    </r>
  </si>
  <si>
    <t>Medical </t>
  </si>
  <si>
    <t>Governmental Visit</t>
  </si>
  <si>
    <t>Merchandise Delivery</t>
  </si>
  <si>
    <t>Bill of Lading</t>
  </si>
  <si>
    <t>Bill of lading attested by MoFA of the host country.</t>
  </si>
  <si>
    <t>A letter from the company in the host country requesting to grant a visa to deliver goods.</t>
  </si>
  <si>
    <t>License &amp; Vehicle Document</t>
  </si>
  <si>
    <t>A copy of the driver's license., vehicle Registration and vehicle power of attorney.</t>
  </si>
  <si>
    <t>Event Visit</t>
  </si>
  <si>
    <t>Pre-approval Letter.</t>
  </si>
  <si>
    <t>Extend Return</t>
  </si>
  <si>
    <t>Requirements for the extension of the return visa for workers in the Kingdom (without pre-approval Number)</t>
  </si>
  <si>
    <t>Valid Residence Visa</t>
  </si>
  <si>
    <t>Copy of a valid Saudi Arabia residence visa.</t>
  </si>
  <si>
    <t>The letter of extension requests from the employer certified by the MoFA of Saudi Arabia.</t>
  </si>
  <si>
    <t>Exit and Return</t>
  </si>
  <si>
    <t>A copy of Exit and Return Permit issued by the Passport Department in the Kingdom.</t>
  </si>
  <si>
    <t>Requirements for the extension of the return visa for the families of residents in the Kingdom (without pre-approval Number)</t>
  </si>
  <si>
    <t>Schools or Universities  Enrolled</t>
  </si>
  <si>
    <t>A proof of continuity of children in schools or universities where they are enrolled in.</t>
  </si>
  <si>
    <t xml:space="preserve">Letter Family Job in KSA </t>
  </si>
  <si>
    <t>Provide a letter from their resident family attested by the MoFA of Saudi Arabia to prove that their family is still on the job in the Kingdom.</t>
  </si>
  <si>
    <t>Visa return extension with a pre-approval number:</t>
  </si>
  <si>
    <t>Za</t>
  </si>
  <si>
    <t>Copy of a valid Saudi Arabia residence visa</t>
  </si>
  <si>
    <t>Residence Visa</t>
  </si>
  <si>
    <t>Medical Certificate</t>
  </si>
  <si>
    <t>Medical certificate attested by the MoFA of the host country.</t>
  </si>
  <si>
    <t>Police clearance certificate attested by the Mofa of the host country.</t>
  </si>
  <si>
    <t xml:space="preserve">Relationship proof </t>
  </si>
  <si>
    <t>Diplomatic</t>
  </si>
  <si>
    <t>Pre-approval letter</t>
  </si>
  <si>
    <t>Mission and  Orgnaizition </t>
  </si>
  <si>
    <t>MOFA Letter</t>
  </si>
  <si>
    <t>A letter from the MoFA of the host country, its embassy or from the organization or the company works for.</t>
  </si>
  <si>
    <t>work periment</t>
  </si>
  <si>
    <t>Electronic Authorization</t>
  </si>
  <si>
    <t>Electronic authorization from a private recruitment office or Chamber of Commerce in the Kingdom by the Saudi company.</t>
  </si>
  <si>
    <t>Medical Examination</t>
  </si>
  <si>
    <t>A medical examination from one of the medical clinics approved.</t>
  </si>
  <si>
    <t>Contract</t>
  </si>
  <si>
    <t>A work contract signed between the two parties for seasonal employment.</t>
  </si>
  <si>
    <t>Candidates Name</t>
  </si>
  <si>
    <t>List of the names of the candidates for seasonal work visa, signed by the competent authorities</t>
  </si>
  <si>
    <t>medical examination</t>
  </si>
  <si>
    <t>Educational</t>
  </si>
  <si>
    <t>Educational certificate attested by the MoFA of the host country and the Saudi Arabia culture attaché.</t>
  </si>
  <si>
    <t>Special</t>
  </si>
  <si>
    <t>Presonal</t>
  </si>
  <si>
    <t>Document Implementation</t>
  </si>
  <si>
    <t>INSERT INTO psaudimofa1.t_document_code
(document_id, document_name, document_description, created_by, created_date, modified_by, modified_date, code, webform_doc_applicant, webform_doc_representative, is_check_for_embassy, lang_id)
VALUES(</t>
  </si>
  <si>
    <t>'support_script', current_date, 'support_script', current_date,</t>
  </si>
  <si>
    <t>'N', 'N', 'N',</t>
  </si>
  <si>
    <t>Visa Types</t>
  </si>
  <si>
    <t>Method</t>
  </si>
  <si>
    <t>UAT</t>
  </si>
  <si>
    <t>Live</t>
  </si>
  <si>
    <t>Business</t>
  </si>
  <si>
    <t>(605), (24150), (42744), (42724), (42848), (42705), (42356), (42706), (42765), (42992), (24151), (42725), (44384), (44345), (44364), (42764), (42376), (42664), (44664), (604), (42286), (603), (44684), (44344), (41520), (42508)</t>
  </si>
  <si>
    <t>(43655), (43491), (603), (604), (605), (41324), (41325), (24150), (41323), (24151), (41303)</t>
  </si>
  <si>
    <t>Education</t>
  </si>
  <si>
    <t>(32400), (42614), (42613), (22054), (34158), (33160), (41573), (41574), (44228), (44229), (34159), (33161), (32401)</t>
  </si>
  <si>
    <t>(42907), (42927), (34159), (34158), (22054), (33160), (33161), (42063), (32401), (32400), (43367), (43387), (42567), (42527), (42083)</t>
  </si>
  <si>
    <t>Escort</t>
  </si>
  <si>
    <t>(622), (623), (22068), (34157), (37155), (22063), (44249), (33155), (44231), (44230), (44744), (621), (40150)</t>
  </si>
  <si>
    <t>(43501), (621), (622), (623), (34157), (33155), (37155), (22068), (22063), (40150)</t>
  </si>
  <si>
    <t>Event</t>
  </si>
  <si>
    <t>(42560), (42456), (42436), (42796), (41592), (44304), (44232), (44325), (42457), (44264), (42336), (44745), (44284), (41150), (41152), (41153), (41263), (41283), (41151), (41284)</t>
  </si>
  <si>
    <t>(43502), (43503), (42123), (41151), (41152), (41153), (41263), (41283), (41150), (42163), (42103), (41284)</t>
  </si>
  <si>
    <t>Extend</t>
  </si>
  <si>
    <t>(43728), (43126), (43104), (36158), (36172), (43106), (36159), (36171), (41396), (43706), (41363), (43149), (43184), (43148), (43164), (43227), (43264), (43247), (41471), (38150), (43127), (43610), (43305), (43307), (41472), (41448), (41469), (41470), (43110), (36155), (38164), (43109), (43108), (43107), (43628), (43644), (41473), (41474), (41468), (43863), (43664), (43645), (43146), (43147), (38165), (38166), (38167), (38168), (43489), (43488), (43486), (43485), (43584), (36170), (36168), (38169), (38170), (38171), (43611), (38172), (38173), (41616), (43185), (36161), (36160), (43150), (43165), (43186), (41615), (43125), (43144), (43686), (43246), (43245), (43244), (43226), (43204), (43225), (43853), (43286), (43306), (43324), (43384), (43365), (43857), (43859), (43856), (43285), (41612), (43284), (43230), (43229), (43748), (43747), (36169), (43746), (43745), (43726), (43725), (43724), (43949), (43613), (43615), (43616), (43625), (43704), (43626), (43705), (43854), (41595), (41517), (43852), (43855), (43851), (43847), (43848), (43849), (43665), (43684), (43685), (43618), (43861), (36176), (36177), (36174), (36179), (38162), (38163), (41516), (38151), (38152), (38153), (38154), (43565), (43112), (43111), (43124), (43105), (43564), (36175), (43804), (43904), (43924), (43858), (43846), (43860), (43850), (43884), (43824), (43784), (36178), (43864), (42684), (43744), (43287), (43145), (43115), (43114), (43113), (43764), (43304), (44456), (43765), (43228), (43619), (42612), (42685), (36157), (36156), (44746), (44747), (44748), (36173), (42076), (43490), (44779), (43609), (43607), (43606), (43604), (43566), (44780), (44781), (44782), (44783), (44784), (44785), (44764), (44765), (44766), (44767), (44768), (44770), (44771), (44772), (44773), (44774), (44775), (44769), (44776), (44777), (44778), (44804), (44805), (44806), (44807), (44808), (44809), (44810), (43727), (44824), (44825), (44826), (44827), (44828), (44829), (42704), (43844), (38155), (38156), (38157), (38158), (38159), (38160), (38161), (43825), (41828), (43845), (44844), (44845), (44846), (44866), (44867), (22056), (44864), (44865), (36164), (36165), (36162), (36167), (36163), (36166), (41354), (41463), (41405), (41515), (41535), (41555), (41575), (41576), (41344)</t>
  </si>
  <si>
    <t>(36171),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t>
  </si>
  <si>
    <t>Family</t>
  </si>
  <si>
    <t>(43603), (24054), (34156), (37153), (33153), (44956), (22058), (42920), (43325), (43404), (617), (616), (42900), (42940), (615), (44868), (39151)</t>
  </si>
  <si>
    <t>(43603), (43504), (24054), (615), (616), (617), (34156), (33153), (37153), (22058), (39151)</t>
  </si>
  <si>
    <t>Medical</t>
  </si>
  <si>
    <t>(43409), (625), (32403), (626), (43408), (43444), (24100), (32405), (34154), (43467), (43504), (32404), (41613), (41614), (32406), (43427), (32408), (32409), (34155), (43426), (32407), (33157), (33156), (43466), (41704), (43470), (32402), (44870), (44871), (624), (22053)</t>
  </si>
  <si>
    <t>(43509), (43510), (43511), (43512), (625), (624), (626), (24100), (22053), (32407), (32408), (32409), (34155), (33157), (42144), (32403), (32404), (32405), (32406), (34154), (33156), (42145), (32402)</t>
  </si>
  <si>
    <t>(22064), (22055), (628), (629), (34153), (33158), (627), (44872)</t>
  </si>
  <si>
    <t>(43513), (43514), (627), (628), (629), (34153), (33158), (22064), (22055)</t>
  </si>
  <si>
    <t>Mission</t>
  </si>
  <si>
    <t>(44054), (636), (23050), (43608), (23051), (43612), (43624), (44049), (637), (638), (44873), (39152), (37151)</t>
  </si>
  <si>
    <t>(43515), (33150), (34152), (32304), (636), (637), (638), (37151), (23051), (23050), (39152)</t>
  </si>
  <si>
    <t>Personal Visit</t>
  </si>
  <si>
    <t>(619), (37154), (620), (33154), (44127), (22067), (44057), (44064), (44830), (618), (34151), (22062), (39153)</t>
  </si>
  <si>
    <t>(43516) (618) (619) (620) (34151) (33154) (37154) (22067) (22062) (39153)</t>
  </si>
  <si>
    <t>Resident</t>
  </si>
  <si>
    <t>(42024), (44052), (22050)</t>
  </si>
  <si>
    <t>(43143), (22050), (41931)</t>
  </si>
  <si>
    <t>Premium Residency</t>
  </si>
  <si>
    <t>(44058), (44126), (44084), (44105), (44053), (44055), (44056), (44904), (41243), (41244)</t>
  </si>
  <si>
    <t>(43517), (43518), (43519), (43520), (43521), (43522), (41244), (41243)</t>
  </si>
  <si>
    <t>(44166), (44165), (44164), (41572), (26150), (43084)</t>
  </si>
  <si>
    <t>(26150), (42383), (43492), (43493)</t>
  </si>
  <si>
    <t>Diplomatic and Special</t>
  </si>
  <si>
    <t>DIS</t>
  </si>
  <si>
    <t>(32350), (44224), (44225), (44185), (44226), (44186), (44227), (44204), (43499), (43498), (44704), (44724), (44705), (43497), (44706), (44184)</t>
  </si>
  <si>
    <t>(43494), (43495), (43496), (43497), (43498), (43499), (43500), (32350)</t>
  </si>
  <si>
    <t>Government</t>
  </si>
  <si>
    <t>(43406), (41632), (22059), (43405), (941), (43386), (43424), (43425), (940), (939), (41684), (44869)</t>
  </si>
  <si>
    <t>(43505), (43506), (43507), (43508), (42143), (939), (22059), (940), (941)</t>
  </si>
  <si>
    <t>(41618), (44051), (44048), (41619), (44924), (44050), (22052)</t>
  </si>
  <si>
    <t>(22052), (42967), (42183), (43091)</t>
  </si>
  <si>
    <t>Temporary</t>
  </si>
  <si>
    <t>(632), (630), (43972), (44024), (44005), (44047), (44006), (44045), (44046), (44044), (631), (24050)</t>
  </si>
  <si>
    <t>(43523), (43524), (43525), (43526), (42548), (42547), (630), (631), (632), (24050)</t>
  </si>
  <si>
    <t>(32102), (32100), (43966), (643), (43968), (41620), (43984), (32101), (44004), (44905), (41183), (41163), (41203)</t>
  </si>
  <si>
    <t>(43527), (43528), (32100), (32101), (32102), (41183), (41203), (42203), (643), (41163)</t>
  </si>
  <si>
    <t>(22051), (43948), (43964), (635), (633), (43224), (27150), (41621), (43944), (43945), (43946), (43965), (634), (43947), (44906)</t>
  </si>
  <si>
    <t>(43529), (43530), (43531), (43532), (27150), (42011), (41991), (633), (634), (635), (42223), (22051)</t>
  </si>
  <si>
    <t>work</t>
  </si>
  <si>
    <t>(24052), (44145), (42416), (44612)</t>
  </si>
  <si>
    <t>(24052),(43439)</t>
  </si>
  <si>
    <t>Working Visit</t>
  </si>
  <si>
    <t>WOV</t>
  </si>
  <si>
    <t>(22061), (22066), (39154), (37150), (37156), (33159), (32251), (32252), (34150), (32250)</t>
  </si>
  <si>
    <t>(32251), (32252), (32250), (34150), (33159), (22061), (37156), (37150), (22066), (39154)</t>
  </si>
  <si>
    <t>Work permit</t>
  </si>
  <si>
    <t>WOP</t>
  </si>
  <si>
    <t>(41920)</t>
  </si>
  <si>
    <t>(41951)</t>
  </si>
  <si>
    <t>Umrah</t>
  </si>
  <si>
    <t>(610), (609), (611), (24051)</t>
  </si>
  <si>
    <t>(24051), (609), (610), (611)</t>
  </si>
  <si>
    <t>Hajj</t>
  </si>
  <si>
    <t>(608), (28150), (607), (606)</t>
  </si>
  <si>
    <t>(28150), (606), (607), (608)</t>
  </si>
  <si>
    <t>Commercial Visit</t>
  </si>
  <si>
    <t>(613), (614), (22057), (37152), (34160), (33152), (612), (22065), (39150)</t>
  </si>
  <si>
    <t>(613), (612), (614), (34160), (22057), (22065), (33152), (37152), (39150)</t>
  </si>
  <si>
    <t>Visa Country Doc Link Implement</t>
  </si>
  <si>
    <t>Functions</t>
  </si>
  <si>
    <t>Implementation</t>
  </si>
  <si>
    <t>next</t>
  </si>
  <si>
    <t>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t>
  </si>
  <si>
    <t>) AS temp(document_id, country_id, doc_display_order)
CROSS JOIN (VALUES</t>
  </si>
  <si>
    <r>
      <rPr>
        <sz val="11"/>
        <color rgb="FF000000"/>
        <rFont val="Aptos Narrow"/>
      </rPr>
      <t xml:space="preserve">) </t>
    </r>
    <r>
      <rPr>
        <b/>
        <sz val="11"/>
        <color rgb="FF000000"/>
        <rFont val="Aptos Narrow"/>
      </rPr>
      <t>AS</t>
    </r>
    <r>
      <rPr>
        <sz val="11"/>
        <color rgb="FF000000"/>
        <rFont val="Aptos Narrow"/>
      </rPr>
      <t xml:space="preserve"> visa_types(visa_type_id)</t>
    </r>
    <r>
      <rPr>
        <sz val="11"/>
        <color rgb="FFCD5937"/>
        <rFont val="Aptos Narrow"/>
      </rPr>
      <t>;</t>
    </r>
  </si>
  <si>
    <r>
      <t xml:space="preserve">) </t>
    </r>
    <r>
      <rPr>
        <b/>
        <sz val="11"/>
        <color rgb="FF000000"/>
        <rFont val="Aptos Narrow"/>
        <family val="2"/>
      </rPr>
      <t>AS</t>
    </r>
    <r>
      <rPr>
        <sz val="11"/>
        <color rgb="FF000000"/>
        <rFont val="Aptos Narrow"/>
        <family val="2"/>
      </rPr>
      <t xml:space="preserve"> visa_types(visa_type_id)</t>
    </r>
    <r>
      <rPr>
        <sz val="11"/>
        <color rgb="FFCD5937"/>
        <rFont val="Aptos Narrow"/>
        <family val="2"/>
      </rPr>
      <t>;</t>
    </r>
  </si>
  <si>
    <t>Visa Country Doc Link Output</t>
  </si>
  <si>
    <t>Visatype name</t>
  </si>
  <si>
    <t>Insurance Master</t>
  </si>
  <si>
    <t>Visatypes</t>
  </si>
  <si>
    <t>insurance applicable</t>
  </si>
  <si>
    <t>Business Man Visit</t>
  </si>
  <si>
    <t>Y</t>
  </si>
  <si>
    <t>Business Man Visit Multiple Entry 05 years- South Korea Nationality</t>
  </si>
  <si>
    <t>N</t>
  </si>
  <si>
    <t>Businessman Visit Multiple Entry Four Years</t>
  </si>
  <si>
    <t>Business Man Visit Multiple Entry One Year</t>
  </si>
  <si>
    <t>Business Man Visit Multiple Entry Six Months</t>
  </si>
  <si>
    <t>Businessman Visit Multiple Entry Three Years</t>
  </si>
  <si>
    <t>Business Man Visit Multiple Entry Two Years</t>
  </si>
  <si>
    <t>Business Visit Multiple Entry</t>
  </si>
  <si>
    <t>Business Visit Multiple Entry 05 years- South Korea Nationality</t>
  </si>
  <si>
    <t>Business Visit Multiple Entry Five Years</t>
  </si>
  <si>
    <t>Business Visit Multiple Entry Four Years</t>
  </si>
  <si>
    <t>Business Visit Multiple Entry One Year</t>
  </si>
  <si>
    <t>Business Visit Multiple Entry Six Months</t>
  </si>
  <si>
    <t>Business Visit Multiple Entry Three Years</t>
  </si>
  <si>
    <t>Business Visit Multiple Entry Two Years</t>
  </si>
  <si>
    <t>Business Visit Single 30 Days</t>
  </si>
  <si>
    <t>Commercial Visit Multiple Entry</t>
  </si>
  <si>
    <t>Commercial Visit Multiple Entry 05 years- South Korea Nationality</t>
  </si>
  <si>
    <t>Commercial Visit Multiple Entry Five years</t>
  </si>
  <si>
    <t>Commercial Visit Multiple Entry Four Years</t>
  </si>
  <si>
    <t>Commercial Visit Multiple Entry One Year</t>
  </si>
  <si>
    <t>Commercial Visit Multiple Entry Six Months</t>
  </si>
  <si>
    <t>Commercial Visit Multiple Entry Three Years</t>
  </si>
  <si>
    <t>Commercial Visit Multiple Entry Two Years</t>
  </si>
  <si>
    <t>Complementary</t>
  </si>
  <si>
    <t>Complementary Umrah</t>
  </si>
  <si>
    <t>Diplomatic and Special Visa</t>
  </si>
  <si>
    <t>Diplomatic Multiple Entry</t>
  </si>
  <si>
    <t>Educational Government</t>
  </si>
  <si>
    <t>Educational Governmental Multiple entry</t>
  </si>
  <si>
    <t>Educational Government Multiple Entry Four Years</t>
  </si>
  <si>
    <t>Educational Government Multiple Entry One Year</t>
  </si>
  <si>
    <t>Educational Government Multiple Entry Three Years</t>
  </si>
  <si>
    <t>Educational Multiple</t>
  </si>
  <si>
    <t>Educational Multiple Entry</t>
  </si>
  <si>
    <t>Educational Private</t>
  </si>
  <si>
    <t>Educational Private Multiple Entry</t>
  </si>
  <si>
    <t>Educational Private Multiple Entry Four Years</t>
  </si>
  <si>
    <t>Educational Private Multiple Entry One Year</t>
  </si>
  <si>
    <t>Educational Private Multiple Entry Three Years</t>
  </si>
  <si>
    <t>Educational Visa - (Long-term)</t>
  </si>
  <si>
    <t>Educational Visa - (Short-term)</t>
  </si>
  <si>
    <t>Escort Multiple Entry</t>
  </si>
  <si>
    <t>Escort Multiple Entry One Year</t>
  </si>
  <si>
    <t>Escort Multiple Entry Six Months</t>
  </si>
  <si>
    <t>Escort Multiple Entry Two Years</t>
  </si>
  <si>
    <t>Escort Visa Multiple Entry Five years</t>
  </si>
  <si>
    <t>Escort Visa Multiple Entry Four Years</t>
  </si>
  <si>
    <t>Escort Visa Multiple Entry Three Years</t>
  </si>
  <si>
    <t>Escort Visit Multiple Entry 05 years- South Korea Nationality</t>
  </si>
  <si>
    <t>Event Visa</t>
  </si>
  <si>
    <t>Event Visa Multiple Entry 05 years- South Korea Nationality</t>
  </si>
  <si>
    <t>Event Visa Multiple Entry Five Years</t>
  </si>
  <si>
    <t>Event Visa Multiple Entry One Year</t>
  </si>
  <si>
    <t>Event Visa Multiple Entry Six Months</t>
  </si>
  <si>
    <t>Event Visa Multiple Entry Three Years</t>
  </si>
  <si>
    <t>Event Visa Multiple Entry Two Years</t>
  </si>
  <si>
    <t>Event visit</t>
  </si>
  <si>
    <t>Event visit Multiple Entry</t>
  </si>
  <si>
    <t>Extend Return 13 months</t>
  </si>
  <si>
    <t>Extend Return 14 months</t>
  </si>
  <si>
    <t>Extend Return 15 months</t>
  </si>
  <si>
    <t>Extend Return 16 months</t>
  </si>
  <si>
    <t>Extend Return 17 months</t>
  </si>
  <si>
    <t>Extend Return 18 months</t>
  </si>
  <si>
    <t>Extend Return 19 months</t>
  </si>
  <si>
    <t>Extend Return 20 months</t>
  </si>
  <si>
    <t>Extend Return 21 months</t>
  </si>
  <si>
    <t>Extend Return 22 months</t>
  </si>
  <si>
    <t>Extend Return 23 months</t>
  </si>
  <si>
    <t>Extend Return 24 months</t>
  </si>
  <si>
    <t>Extend Return 25 months</t>
  </si>
  <si>
    <t>Extend Return 26 months</t>
  </si>
  <si>
    <t>Extend Return 27 months</t>
  </si>
  <si>
    <t>Extend Return 28 months</t>
  </si>
  <si>
    <t>Extend Return 29 months</t>
  </si>
  <si>
    <t>Extend Return 30 months</t>
  </si>
  <si>
    <t>Extend Return 31 months</t>
  </si>
  <si>
    <t>Extend Return 32 months</t>
  </si>
  <si>
    <t>Extend Return 33 months</t>
  </si>
  <si>
    <t>Extend Return 34 months</t>
  </si>
  <si>
    <t>Extend Return 35 months</t>
  </si>
  <si>
    <t>Extend Return 36 months</t>
  </si>
  <si>
    <t>Extend Return 37 months</t>
  </si>
  <si>
    <t>Extend Return 38 months</t>
  </si>
  <si>
    <t>Extend Return 39 months</t>
  </si>
  <si>
    <t>Extend Return 40 months</t>
  </si>
  <si>
    <t>Extend Return 41 months</t>
  </si>
  <si>
    <t>Extend Return 42 months</t>
  </si>
  <si>
    <t>Extend Return 43 months</t>
  </si>
  <si>
    <t>Extend Return 44 months</t>
  </si>
  <si>
    <t>Extend Return 45 months</t>
  </si>
  <si>
    <t>Extend Return 46 months</t>
  </si>
  <si>
    <t>Extend Return 47 months</t>
  </si>
  <si>
    <t>Extend Return 48 months</t>
  </si>
  <si>
    <t>Extend Return 49 months</t>
  </si>
  <si>
    <t>Extend Return 50 months</t>
  </si>
  <si>
    <t>Extend Return 51 months</t>
  </si>
  <si>
    <t>Extend Return 52 months</t>
  </si>
  <si>
    <t>Extend Return 53 months</t>
  </si>
  <si>
    <t>Extend Return 54 months</t>
  </si>
  <si>
    <t>Extend Return 55 months</t>
  </si>
  <si>
    <t>Extend Return 56 months</t>
  </si>
  <si>
    <t>Extend Return 57 months</t>
  </si>
  <si>
    <t>Extend Return 58 months</t>
  </si>
  <si>
    <t>Extend Return 59 months</t>
  </si>
  <si>
    <t>Extend Return 60 months</t>
  </si>
  <si>
    <t>Extend Return 61 months</t>
  </si>
  <si>
    <t>Extend Return 62 months</t>
  </si>
  <si>
    <t>Extend Return 63 months</t>
  </si>
  <si>
    <t>Extend Return 64 months</t>
  </si>
  <si>
    <t>Extend Return 65 months</t>
  </si>
  <si>
    <t>Extend Return 66 months</t>
  </si>
  <si>
    <t>Extend Return 67 months</t>
  </si>
  <si>
    <t>Extend Return 68 months</t>
  </si>
  <si>
    <t>Extend Return 69 months</t>
  </si>
  <si>
    <t>Extend Return 70 months</t>
  </si>
  <si>
    <t>Extend Return Eight Months</t>
  </si>
  <si>
    <t>Extend Return Eleven Months</t>
  </si>
  <si>
    <t>Extend Return Five Months</t>
  </si>
  <si>
    <t>Extend Return Four Months</t>
  </si>
  <si>
    <t>Extend Return Multiple Entry</t>
  </si>
  <si>
    <t>Extend Return Multiple Entry 13 months</t>
  </si>
  <si>
    <t>Extend Return Multiple Entry 14 months</t>
  </si>
  <si>
    <t>Extend Return Multiple Entry 15 months</t>
  </si>
  <si>
    <t>Extend Return Multiple Entry 16 months</t>
  </si>
  <si>
    <t>Extend Return Multiple Entry 17 months</t>
  </si>
  <si>
    <t>Extend Return Multiple Entry 18 months</t>
  </si>
  <si>
    <t>Extend Return Multiple Entry 19 months</t>
  </si>
  <si>
    <t>Extend Return Multiple Entry 20 months</t>
  </si>
  <si>
    <t>Extend Return Multiple Entry 21 months</t>
  </si>
  <si>
    <t>Extend Return Multiple Entry 22 months</t>
  </si>
  <si>
    <t>Extend Return Multiple Entry 23 months</t>
  </si>
  <si>
    <t>Extend Return Multiple Entry 24 months</t>
  </si>
  <si>
    <t>Extend Return Multiple Entry 25 months</t>
  </si>
  <si>
    <t>Extend Return Multiple Entry 26 months</t>
  </si>
  <si>
    <t>Extend Return Multiple Entry 27 months</t>
  </si>
  <si>
    <t>Extend Return Multiple Entry 28 months</t>
  </si>
  <si>
    <t>Extend Return Multiple Entry 29 months</t>
  </si>
  <si>
    <t>Extend Return Multiple Entry 30 months</t>
  </si>
  <si>
    <t>Extend Return Multiple Entry 31 months</t>
  </si>
  <si>
    <t>Extend Return Multiple Entry 32 months</t>
  </si>
  <si>
    <t>Extend Return Multiple Entry 33 months</t>
  </si>
  <si>
    <t>Extend Return Multiple Entry 34 months</t>
  </si>
  <si>
    <t>Extend Return Multiple Entry 35 months</t>
  </si>
  <si>
    <t>Extend Return Multiple Entry 36 months</t>
  </si>
  <si>
    <t>Extend Return Multiple Entry 37 months</t>
  </si>
  <si>
    <t>Extend Return Multiple Entry 38 months</t>
  </si>
  <si>
    <t>Extend Return Multiple Entry 39 months</t>
  </si>
  <si>
    <t>Extend Return Multiple Entry 40 months</t>
  </si>
  <si>
    <t>Extend Return Multiple Entry 41 months</t>
  </si>
  <si>
    <t>Extend Return Multiple Entry 42 months</t>
  </si>
  <si>
    <t>Extend Return Multiple Entry 43 months</t>
  </si>
  <si>
    <t>Extend Return Multiple Entry 44 months</t>
  </si>
  <si>
    <t>Extend Return Multiple Entry 45 months</t>
  </si>
  <si>
    <t>Extend Return Multiple Entry 46 months</t>
  </si>
  <si>
    <t>Extend Return Multiple Entry 47 months</t>
  </si>
  <si>
    <t>Extend Return Multiple Entry 48 months</t>
  </si>
  <si>
    <t>Extend Return Multiple Entry 49 months</t>
  </si>
  <si>
    <t>Extend Return Multiple Entry 50 months</t>
  </si>
  <si>
    <t>Extend Return Multiple Entry 51 months</t>
  </si>
  <si>
    <t>Extend Return Multiple Entry 52 months</t>
  </si>
  <si>
    <t>Extend Return Multiple Entry 53 months</t>
  </si>
  <si>
    <t>Extend Return Multiple Entry 54 months</t>
  </si>
  <si>
    <t>Extend Return Multiple Entry 55 months</t>
  </si>
  <si>
    <t>Extend Return Multiple Entry Eight Months</t>
  </si>
  <si>
    <t>Extend Return Multiple Entry Eleven Months</t>
  </si>
  <si>
    <t>Extend Return Multiple Entry Five Months</t>
  </si>
  <si>
    <t>Extend Return Multiple Entry Four Months</t>
  </si>
  <si>
    <t>Extend Return Multiple Entry Nine Months</t>
  </si>
  <si>
    <t>Extend Return Multiple Entry One Month</t>
  </si>
  <si>
    <t>Extend Return Multiple Entry Seven Months</t>
  </si>
  <si>
    <t>Extend Return Multiple Entry Six Months</t>
  </si>
  <si>
    <t>Extend Return Multiple Entry Ten Months</t>
  </si>
  <si>
    <t>Extend Return Multiple Entry Three Months</t>
  </si>
  <si>
    <t>Extend Return Multiple Entry Twelve Months</t>
  </si>
  <si>
    <t>Extend Return Multiple Entry Two Months</t>
  </si>
  <si>
    <t>Extend Return Nine Months</t>
  </si>
  <si>
    <t>Extend Return One Month</t>
  </si>
  <si>
    <t>Extend Return Seven Months</t>
  </si>
  <si>
    <t>Extend Return Six Months</t>
  </si>
  <si>
    <t>Extend Return Ten Months</t>
  </si>
  <si>
    <t>Extend Return Three Months</t>
  </si>
  <si>
    <t>Extend Return Twelve Months</t>
  </si>
  <si>
    <t>Extend Return Two Months</t>
  </si>
  <si>
    <t>Family Visit Multiple Entry</t>
  </si>
  <si>
    <t>Family Visit Multiple Entry 05 years- South Korea Nationality</t>
  </si>
  <si>
    <t>Family Visit Multiple Entry Five years</t>
  </si>
  <si>
    <t>Family Visit Multiple Entry Four Years</t>
  </si>
  <si>
    <t>Family Visit Multiple Entry One Year</t>
  </si>
  <si>
    <t>Family Visit Multiple Entry Six Months</t>
  </si>
  <si>
    <t>Family Visit Multiple Entry Three Years</t>
  </si>
  <si>
    <t>Family Visit Multiple Entry Two Years</t>
  </si>
  <si>
    <t>Family Visit Single 30 Days</t>
  </si>
  <si>
    <t>Full Complementary</t>
  </si>
  <si>
    <t>Governmental visit Multiple Entry</t>
  </si>
  <si>
    <t>Government Visit</t>
  </si>
  <si>
    <t>Government Visit Multiple Entry One Year</t>
  </si>
  <si>
    <t>Government Visit Multiple Entry Six Months</t>
  </si>
  <si>
    <t>Government Visit Multiple Entry Two Years</t>
  </si>
  <si>
    <t>Hajj Multiple Entry One Year</t>
  </si>
  <si>
    <t>Hajj Multiple Entry Six Months</t>
  </si>
  <si>
    <t>Hajj Multiple Entry Two Years</t>
  </si>
  <si>
    <t>Lounge Complementary</t>
  </si>
  <si>
    <t>Medical Government</t>
  </si>
  <si>
    <t>Medical Governmental Multiple Entry</t>
  </si>
  <si>
    <t>Medical Government Multiple Entry Four Years</t>
  </si>
  <si>
    <t>Medical Government Multiple Entry One Year</t>
  </si>
  <si>
    <t>Medical Government Multiple Entry Six Months</t>
  </si>
  <si>
    <t>Medical Government Multiple Entry Three Years</t>
  </si>
  <si>
    <t>Medical Government Multiple Entry Two Years</t>
  </si>
  <si>
    <t>Medical Multiple Entry</t>
  </si>
  <si>
    <t>Medical Multiple Entry One Year</t>
  </si>
  <si>
    <t>Medical Multiple Entry Six Months</t>
  </si>
  <si>
    <t>Medical Multiple Entry Two Years</t>
  </si>
  <si>
    <t>Medical Private</t>
  </si>
  <si>
    <t>Medical Private Multiple Entry</t>
  </si>
  <si>
    <t>Medical Private Multiple Entry Four Years</t>
  </si>
  <si>
    <t>Medical Private Multiple Entry One Year</t>
  </si>
  <si>
    <t>Medical Private Multiple Entry Six Months</t>
  </si>
  <si>
    <t>Medical Private Multiple Entry Three Years</t>
  </si>
  <si>
    <t>Medical Private Multiple Entry Two Year</t>
  </si>
  <si>
    <t>Merchandise Delivery Multiple Entry</t>
  </si>
  <si>
    <t>Merchandise Delivery Multiple Entry Four Years</t>
  </si>
  <si>
    <t>Merchandise Delivery Multiple Entry One Year</t>
  </si>
  <si>
    <t>Merchandise Delivery Multiple Entry Six Months</t>
  </si>
  <si>
    <t>Merchandise Delivery Multiple Entry Three Years</t>
  </si>
  <si>
    <t>Merchandise Delivery Multiple Entry Two Years</t>
  </si>
  <si>
    <t>Mission and Organisation Visit holding diplomatic and Special passport</t>
  </si>
  <si>
    <t>Mission and Organization Visit</t>
  </si>
  <si>
    <t>Mission and Organization Visit Multiple Entry</t>
  </si>
  <si>
    <t>Mission and Organization Visit Multiple Entry 05 years- South Korea Nationality</t>
  </si>
  <si>
    <t>Mission and Organization Visit Multiple Entry Five years</t>
  </si>
  <si>
    <t>Mission and Organization Visit Multiple Entry One Year</t>
  </si>
  <si>
    <t>Mission and Organization Visit Multiple Entry Six Months</t>
  </si>
  <si>
    <t>Mission and Organization Visit Multiple Entry Two Years</t>
  </si>
  <si>
    <t>Missions and Organizations Visit Multiple Entry Four Years</t>
  </si>
  <si>
    <t>Missions and Organizations Visit Multiple Entry Three Years</t>
  </si>
  <si>
    <t>Multiple Entry 10 Years</t>
  </si>
  <si>
    <t>Multiple Entry 1 Year</t>
  </si>
  <si>
    <t>Multiple Entry 5 Years</t>
  </si>
  <si>
    <t>Personal Visit Multiple Entry</t>
  </si>
  <si>
    <t>Personal Visit Multiple Entry 05 years- South Korea Nationality</t>
  </si>
  <si>
    <t>Personal Visit Multiple Entry Five years</t>
  </si>
  <si>
    <t>Personal Visit Multiple Entry Four Years</t>
  </si>
  <si>
    <t>Personal Visit Multiple Entry One Year</t>
  </si>
  <si>
    <t>Personal Visit Multiple Entry Six Months</t>
  </si>
  <si>
    <t>Personal Visit Multiple Entry Three Years</t>
  </si>
  <si>
    <t>Personal Visit Multiple Entry Two Years</t>
  </si>
  <si>
    <t>Premium Residency Multiple Entry One Year</t>
  </si>
  <si>
    <t>Re-entry</t>
  </si>
  <si>
    <t>Residence visa Multiple Entry</t>
  </si>
  <si>
    <t>Residence visa Multiple Entry One Year</t>
  </si>
  <si>
    <t>Resident Visa</t>
  </si>
  <si>
    <t>Scientist/ Expert</t>
  </si>
  <si>
    <t>Seasonal Work</t>
  </si>
  <si>
    <t>Seasonal Work Multiple Entry</t>
  </si>
  <si>
    <t>Special Visit</t>
  </si>
  <si>
    <t>Special Visit Multiple Entry</t>
  </si>
  <si>
    <t>Special Visit Multiple Entry One Year</t>
  </si>
  <si>
    <t>Student</t>
  </si>
  <si>
    <t>Student Visa Multiple Entry</t>
  </si>
  <si>
    <t>Temporary Work</t>
  </si>
  <si>
    <t>Temporary Work Multiple</t>
  </si>
  <si>
    <t>Temporary Work Multiple Entry</t>
  </si>
  <si>
    <t>Temporary Work Multiple Entry One Year</t>
  </si>
  <si>
    <t>Temporary Work Multiple Entry Six Months</t>
  </si>
  <si>
    <t>Temporary Work Multiple Entry Two Years</t>
  </si>
  <si>
    <t>Tourism Multiple Entry 05 years- South Korea Nationality</t>
  </si>
  <si>
    <t>Tourism Multiple Entry Five Year</t>
  </si>
  <si>
    <t>Tourism Multiple Entry One Year</t>
  </si>
  <si>
    <t>Tourism Multiple Entry Six Months</t>
  </si>
  <si>
    <t>Tourism Multiple Entry Three Years</t>
  </si>
  <si>
    <t>Tourism Multiple Entry Two Years</t>
  </si>
  <si>
    <t>Tourism Visit Multiple Entry</t>
  </si>
  <si>
    <t>Transit 2 days</t>
  </si>
  <si>
    <t>Transit 4 days</t>
  </si>
  <si>
    <t>Transit Merchandise Delivery</t>
  </si>
  <si>
    <t>Transit Multiple Entry</t>
  </si>
  <si>
    <t>Transit Multiple Entry One Year</t>
  </si>
  <si>
    <t>Transit Multiple Entry Six Months</t>
  </si>
  <si>
    <t>Transit Multiple Entry Two Years</t>
  </si>
  <si>
    <t>UK five year</t>
  </si>
  <si>
    <t>UK five year Multiple Entry</t>
  </si>
  <si>
    <t>UK One year</t>
  </si>
  <si>
    <t>UK one year Multiple Entry</t>
  </si>
  <si>
    <t>UK six month</t>
  </si>
  <si>
    <t>UK Six Month Multiple Entry</t>
  </si>
  <si>
    <t>UK six year Multiple Entry</t>
  </si>
  <si>
    <t>UK Visit</t>
  </si>
  <si>
    <t>UK Visit Multiple Entry</t>
  </si>
  <si>
    <t>Umrah Multiple Entry One Year</t>
  </si>
  <si>
    <t>Umrah Multiple Entry Six Months</t>
  </si>
  <si>
    <t>Umrah Multiple Entry Two Years</t>
  </si>
  <si>
    <t>Work – Full Process</t>
  </si>
  <si>
    <t>Working Visit Multiple Entry</t>
  </si>
  <si>
    <t>Working Visit Multiple Entry 05 years- South Korea Nationality</t>
  </si>
  <si>
    <t>Working Visit Multiple Entry 30 days</t>
  </si>
  <si>
    <t>Working Visit Multiple Entry Five years</t>
  </si>
  <si>
    <t>Working Visit Multiple Entry Four Years</t>
  </si>
  <si>
    <t>Working Visit Multiple Entry One Year</t>
  </si>
  <si>
    <t>Working Visit Multiple Entry Six Months</t>
  </si>
  <si>
    <t>Working Visit Multiple Entry Three Years</t>
  </si>
  <si>
    <t>Working Visit Multiple Entry Two Years</t>
  </si>
  <si>
    <t>Work Visit Multiple Entry</t>
  </si>
  <si>
    <t>CountryvisaLink UAT Master</t>
  </si>
  <si>
    <t>insurance</t>
  </si>
  <si>
    <t>OpSys</t>
  </si>
  <si>
    <t>Website</t>
  </si>
  <si>
    <t>Bio only service</t>
  </si>
  <si>
    <t>Business Visit1</t>
  </si>
  <si>
    <t>Business Visit Multiple 1095 Days</t>
  </si>
  <si>
    <t>Business Visit Multiple 1460 Days</t>
  </si>
  <si>
    <t>Business Visit Multiple 1800 Days</t>
  </si>
  <si>
    <t>Business Visit Multiple 180 Days</t>
  </si>
  <si>
    <t>Business Visit Multiple 1825 Days</t>
  </si>
  <si>
    <t>Business Visit Multiple 2 Months</t>
  </si>
  <si>
    <t>Business Visit Multiple 3650 Days</t>
  </si>
  <si>
    <t>Business Visit Multiple 365 Days</t>
  </si>
  <si>
    <t>Business Visit Multiple 730 Days</t>
  </si>
  <si>
    <t>Business Visit Multiple Entry 1825 Days</t>
  </si>
  <si>
    <t>Business Visit Multiple Entry Four Months</t>
  </si>
  <si>
    <t>Business Visit Multiple Entry Ten Years</t>
  </si>
  <si>
    <t>Business Visit Single 1460 Days</t>
  </si>
  <si>
    <t>Business Visit Single 180 Days</t>
  </si>
  <si>
    <t>Business Visit Single 365 Days</t>
  </si>
  <si>
    <t>Business Visit Single 90 Days</t>
  </si>
  <si>
    <t>Diplomatic and Special Visa Multiple 1095 Days</t>
  </si>
  <si>
    <t>Diplomatic and Special Visa Multiple 1460 Days</t>
  </si>
  <si>
    <t>Diplomatic and Special Visa Multiple 180 Days</t>
  </si>
  <si>
    <t>Diplomatic and Special Visa Multiple 1825 Days</t>
  </si>
  <si>
    <t>Diplomatic and Special Visa Multiple 3650 Days</t>
  </si>
  <si>
    <t>Diplomatic and Special Visa Multiple 365 Days</t>
  </si>
  <si>
    <t>Diplomatic and Special Visa Multiple 730 Days</t>
  </si>
  <si>
    <t>Diplomatic and Special Visa Multiple Entry Five Years</t>
  </si>
  <si>
    <t>Diplomatic and Special Visa Multiple Entry Four Years</t>
  </si>
  <si>
    <t>Diplomatic and Special Visa Multiple Entry One Year</t>
  </si>
  <si>
    <t>Diplomatic and Special Visa Multiple Entry Six Months</t>
  </si>
  <si>
    <t>Diplomatic and Special Visa Multiple Entry Ten Years</t>
  </si>
  <si>
    <t>Diplomatic and Special Visa Multiple Entry Three Years</t>
  </si>
  <si>
    <t>Diplomatic and Special Visa Multiple Entry Two Years</t>
  </si>
  <si>
    <t>Diplomatic and Special Visa Single 90 Days</t>
  </si>
  <si>
    <t>Diplomatic Multiple 1825 Days</t>
  </si>
  <si>
    <t>Diplomatic Multiple 365 Days</t>
  </si>
  <si>
    <t>Diplomatic Multiple 90 Days</t>
  </si>
  <si>
    <t>Diplomatic Single 90 Days</t>
  </si>
  <si>
    <t>dup Escort Multiple 1095 Days</t>
  </si>
  <si>
    <t>dup Escort Multiple 1460 Days</t>
  </si>
  <si>
    <t>dup Escort Multiple 1825 Days</t>
  </si>
  <si>
    <t>dupEscort  Multiple 365 Days</t>
  </si>
  <si>
    <t>Dup Escort Multiple 730 Days</t>
  </si>
  <si>
    <t>dup Event Visa Multiple 1825 Days</t>
  </si>
  <si>
    <t>Dup Event Visa Multiple 730 Days</t>
  </si>
  <si>
    <t>dup Extend Return 30 Month</t>
  </si>
  <si>
    <t>dup Extend Return Single 6 Month</t>
  </si>
  <si>
    <t>dup Family Visit Multiple 1095 Days</t>
  </si>
  <si>
    <t>dup Family Visit Multiple 1460 Days</t>
  </si>
  <si>
    <t>dup Family Visit Multiple 1825 Days</t>
  </si>
  <si>
    <t>dup Family Visit Multiple 365 Days</t>
  </si>
  <si>
    <t>Dup Family Visit Multiple 730 Days</t>
  </si>
  <si>
    <t>dup Government Visit Multiple 365 Days</t>
  </si>
  <si>
    <t>Dup Government Visit Multiple 730 Days</t>
  </si>
  <si>
    <t>dup Medical Government Multiple 1095 Days</t>
  </si>
  <si>
    <t>dup Medical Government Multiple 1460 Days</t>
  </si>
  <si>
    <t>dup Medical Government Multiple 365 Days</t>
  </si>
  <si>
    <t>dup Medical Private Multiple 1095 Days</t>
  </si>
  <si>
    <t>dup Medical Private Multiple 1460 Days</t>
  </si>
  <si>
    <t>dup Medical Private Multiple 365 Days</t>
  </si>
  <si>
    <t>dup Medical Private Multiple 730 Days</t>
  </si>
  <si>
    <t>dup Mission and Organization Visit Multiple 1825 Days</t>
  </si>
  <si>
    <t>dup Mission and Organization Visit Multiple 365 Days</t>
  </si>
  <si>
    <t>dup Mission and Organization Visit Multiple 730 Days</t>
  </si>
  <si>
    <t>dup Personal Visit Multiple 1095 Days</t>
  </si>
  <si>
    <t>dup Personal Visit Multiple 1460 Days</t>
  </si>
  <si>
    <t>dup Personal Visit Multiple 1825 Days</t>
  </si>
  <si>
    <t>dup Personal Visit Multiple 365 Days</t>
  </si>
  <si>
    <t>Dup Personal Visit Multiple 730 Days</t>
  </si>
  <si>
    <t>dup Premium Residency Multiple 365 Days</t>
  </si>
  <si>
    <t>dup Tourism Multiple 1095 Days</t>
  </si>
  <si>
    <t>dup Tourism Multiple 1825 Days</t>
  </si>
  <si>
    <t>dup Tourism Multiple 365 Days</t>
  </si>
  <si>
    <t>dup Tourism Multiple 730 Days</t>
  </si>
  <si>
    <t>Educational Government Multiple Entry</t>
  </si>
  <si>
    <t>Educational Government Single 90 Days</t>
  </si>
  <si>
    <t>Educational Private Single 90 Days</t>
  </si>
  <si>
    <t>Escort Multiple 3650 Days</t>
  </si>
  <si>
    <t>Escort Single 90 Days</t>
  </si>
  <si>
    <t>Escort Visa Multiple 180 Days</t>
  </si>
  <si>
    <t>Escort Visa Multiple Entry Ten Years</t>
  </si>
  <si>
    <t>Event Visa Multiple 1095 Days</t>
  </si>
  <si>
    <t>Event Visa Multiple 1460 Days</t>
  </si>
  <si>
    <t>Event Visa Multiple 180 Days</t>
  </si>
  <si>
    <t>Event Visa Multiple 3650 Days</t>
  </si>
  <si>
    <t>Event Visa Multiple 365 Days</t>
  </si>
  <si>
    <t>Event Visa Multiple Entry Ten Years</t>
  </si>
  <si>
    <t>Event Visa Single 90 Days</t>
  </si>
  <si>
    <t>Event Visit Multiple 365 Days</t>
  </si>
  <si>
    <t>Event Visit Multiple Entry</t>
  </si>
  <si>
    <t>Event Visit Multiple Entry Four Months</t>
  </si>
  <si>
    <t>Event Visit Single Entry One Year</t>
  </si>
  <si>
    <t>Event Visit Single Entry Two Months</t>
  </si>
  <si>
    <t>Event Visit Single Five Year</t>
  </si>
  <si>
    <t>Extend Return 1260 Days</t>
  </si>
  <si>
    <t>Extend Return 1290 Days</t>
  </si>
  <si>
    <t>Extend Return 1320 Days</t>
  </si>
  <si>
    <t>Extend Return 1350 Days</t>
  </si>
  <si>
    <t>Extend Return 1380 Days</t>
  </si>
  <si>
    <t>Extend Return 1410 Days</t>
  </si>
  <si>
    <t>Extend Return 1440 Days</t>
  </si>
  <si>
    <t>Extend Return 1470 Days</t>
  </si>
  <si>
    <t>Extend Return Multiple</t>
  </si>
  <si>
    <t>Extend Return Multiple 10 Month</t>
  </si>
  <si>
    <t>Extend Return Multiple 11 Month</t>
  </si>
  <si>
    <t>Extend Return Multiple 12 Month</t>
  </si>
  <si>
    <t>Extend Return Multiple 13 Month</t>
  </si>
  <si>
    <t>Extend Return Multiple 1460 Days</t>
  </si>
  <si>
    <t>Extend Return Multiple 14 Month</t>
  </si>
  <si>
    <t>Extend Return Multiple 1500 Days</t>
  </si>
  <si>
    <t>Extend Return Multiple 1530 Days</t>
  </si>
  <si>
    <t>Extend Return Multiple 1560 Days</t>
  </si>
  <si>
    <t>Extend Return Multiple 1590 Days</t>
  </si>
  <si>
    <t>Extend Return Multiple 15 Month</t>
  </si>
  <si>
    <t>Extend Return Multiple 1620 Days</t>
  </si>
  <si>
    <t>Extend Return Multiple 1650 Days</t>
  </si>
  <si>
    <t>Extend Return Multiple 16 Month</t>
  </si>
  <si>
    <t>Extend Return Multiple 17 Month</t>
  </si>
  <si>
    <t>Extend Return Multiple 180 Days</t>
  </si>
  <si>
    <t>Extend Return Multiple 18 Month</t>
  </si>
  <si>
    <t>Extend Return Multiple 19 Month</t>
  </si>
  <si>
    <t>Extend Return Multiple 1 Month</t>
  </si>
  <si>
    <t>Extend Return Multiple 20 Month</t>
  </si>
  <si>
    <t>Extend Return Multiple 21 Month</t>
  </si>
  <si>
    <t>Extend Return Multiple 22 Month</t>
  </si>
  <si>
    <t>Extend Return Multiple 23 Month</t>
  </si>
  <si>
    <t>Extend Return Multiple 24 Month</t>
  </si>
  <si>
    <t>Extend Return Multiple 25 Month</t>
  </si>
  <si>
    <t>Extend Return Multiple 26 Month</t>
  </si>
  <si>
    <t>Extend Return Multiple 27 Month</t>
  </si>
  <si>
    <t>Extend Return Multiple 28 Month</t>
  </si>
  <si>
    <t>Extend Return Multiple 29 Month</t>
  </si>
  <si>
    <t>Extend Return Multiple 2 Month</t>
  </si>
  <si>
    <t>Extend Return Multiple 30 Days</t>
  </si>
  <si>
    <t>Extend Return Multiple 30 Month</t>
  </si>
  <si>
    <t>Extend Return Multiple 31 Month</t>
  </si>
  <si>
    <t>Extend Return Multiple 32 Month</t>
  </si>
  <si>
    <t>Extend Return Multiple 33 Month</t>
  </si>
  <si>
    <t>Extend Return Multiple 34 Month</t>
  </si>
  <si>
    <t>Extend Return Multiple 35 Month</t>
  </si>
  <si>
    <t>Extend Return Multiple 365 Days</t>
  </si>
  <si>
    <t>Extend Return Multiple 36 Month</t>
  </si>
  <si>
    <t>Extend Return Multiple 37 Month</t>
  </si>
  <si>
    <t>Extend Return Multiple 38 Month</t>
  </si>
  <si>
    <t>Extend Return Multiple 39 Month</t>
  </si>
  <si>
    <t>Extend Return Multiple 3 Month</t>
  </si>
  <si>
    <t>Extend Return Multiple 40 Month</t>
  </si>
  <si>
    <t>Extend Return Multiple 41 Month</t>
  </si>
  <si>
    <t>Extend Return Multiple 42 Month</t>
  </si>
  <si>
    <t>Extend Return Multiple 43 Month</t>
  </si>
  <si>
    <t>Extend Return Multiple 44 Month</t>
  </si>
  <si>
    <t>Extend Return Multiple 45 Month</t>
  </si>
  <si>
    <t>Extend Return Multiple 46 Month</t>
  </si>
  <si>
    <t>Extend Return Multiple 47 Month</t>
  </si>
  <si>
    <t>Extend Return Multiple 48 Month</t>
  </si>
  <si>
    <t>Extend Return Multiple 49 Month</t>
  </si>
  <si>
    <t>Extend Return Multiple 5 Month</t>
  </si>
  <si>
    <t>Extend Return Multiple 6 Month</t>
  </si>
  <si>
    <t>Extend Return Multiple 7 Month</t>
  </si>
  <si>
    <t>Extend Return Multiple 8 Month</t>
  </si>
  <si>
    <t>Extend Return Multiple 90 Days</t>
  </si>
  <si>
    <t>Extend Return Multiple 9 Month</t>
  </si>
  <si>
    <t>Extend Return Single 10 Month</t>
  </si>
  <si>
    <t>Extend Return Single 11 Month</t>
  </si>
  <si>
    <t>Extend Return Single 12 Month</t>
  </si>
  <si>
    <t>Extend Return Single 13 Month</t>
  </si>
  <si>
    <t>Extend Return Single 14 Month</t>
  </si>
  <si>
    <t>Extend Return Single 1500 Days</t>
  </si>
  <si>
    <t>Extend Return Single 1530 Days</t>
  </si>
  <si>
    <t>Extend Return Single 1560 Days</t>
  </si>
  <si>
    <t>Extend Return Single 1590 Days</t>
  </si>
  <si>
    <t>Extend Return Single 15 Month</t>
  </si>
  <si>
    <t>Extend Return Single 1620 Days</t>
  </si>
  <si>
    <t>Extend Return Single 1650 Days</t>
  </si>
  <si>
    <t>Extend Return Single 1680 Days</t>
  </si>
  <si>
    <t>Extend Return Single 16 Month</t>
  </si>
  <si>
    <t>Extend Return Single 1710 Days</t>
  </si>
  <si>
    <t>Extend Return Single 17 Month</t>
  </si>
  <si>
    <t>Extend Return Single 18 Month</t>
  </si>
  <si>
    <t>Extend Return Single 19 Month</t>
  </si>
  <si>
    <t>Extend Return Single 1 Month</t>
  </si>
  <si>
    <t>Extend Return Single 20 Month</t>
  </si>
  <si>
    <t>Extend Return Single 21 Month</t>
  </si>
  <si>
    <t>Extend Return Single 22 Month</t>
  </si>
  <si>
    <t>Extend Return Single 23 Month</t>
  </si>
  <si>
    <t>Extend Return Single 24 Month</t>
  </si>
  <si>
    <t>Extend Return Single 25 Month</t>
  </si>
  <si>
    <t>Extend Return Single 26 Month</t>
  </si>
  <si>
    <t>Extend Return Single 27 Month</t>
  </si>
  <si>
    <t>Extend Return Single 28 Month</t>
  </si>
  <si>
    <t>Extend Return Single 29 Month</t>
  </si>
  <si>
    <t>Extend Return Single 2 Month</t>
  </si>
  <si>
    <t>Extend Return Single 30 Days</t>
  </si>
  <si>
    <t>Extend Return Single 31 Month</t>
  </si>
  <si>
    <t>Extend Return Single 32 Month</t>
  </si>
  <si>
    <t>Extend Return Single 33 Month</t>
  </si>
  <si>
    <t>Extend Return Single 34 Month</t>
  </si>
  <si>
    <t>Extend Return Single 35 Month</t>
  </si>
  <si>
    <t>Extend Return Single 36 Month</t>
  </si>
  <si>
    <t>Extend Return Single 37 Month</t>
  </si>
  <si>
    <t>Extend Return Single 38 Month</t>
  </si>
  <si>
    <t>Extend Return Single 39 Month</t>
  </si>
  <si>
    <t>Extend Return Single 3 Month</t>
  </si>
  <si>
    <t>Extend Return Single 40 Month</t>
  </si>
  <si>
    <t>Extend Return Single 41 Month</t>
  </si>
  <si>
    <t>Extend Return Single 42 Month</t>
  </si>
  <si>
    <t>Extend Return Single 43 Month</t>
  </si>
  <si>
    <t>Extend Return Single 44 Month</t>
  </si>
  <si>
    <t>Extend Return Single 45 Month</t>
  </si>
  <si>
    <t>Extend Return Single 46 Month</t>
  </si>
  <si>
    <t>Extend Return Single 47 Month</t>
  </si>
  <si>
    <t>Extend Return Single 48 Month</t>
  </si>
  <si>
    <t>Extend Return Single 49 Month</t>
  </si>
  <si>
    <t>Extend Return Single 58 Month</t>
  </si>
  <si>
    <t>Extend Return Single 59 Month</t>
  </si>
  <si>
    <t>Extend Return Single 5 Month</t>
  </si>
  <si>
    <t>Extend Return Single 60 Month</t>
  </si>
  <si>
    <t>Extend Return Single 61 Month</t>
  </si>
  <si>
    <t>Extend Return Single 62 Month</t>
  </si>
  <si>
    <t>Extend Return Single 63 Month</t>
  </si>
  <si>
    <t>Extend Return Single 64 Month</t>
  </si>
  <si>
    <t>Extend Return Single 65 Month</t>
  </si>
  <si>
    <t>Extend Return Single 66 Month</t>
  </si>
  <si>
    <t>Extend Return Single 67 Month</t>
  </si>
  <si>
    <t>Extend Return Single 68 Month</t>
  </si>
  <si>
    <t>Extend Return Single 69 Month</t>
  </si>
  <si>
    <t>Extend Return Single 70 Month</t>
  </si>
  <si>
    <t>Extend Return Single 7 Month</t>
  </si>
  <si>
    <t>Extend Return Single 8 Month</t>
  </si>
  <si>
    <t>Extend Return Single 90 Days</t>
  </si>
  <si>
    <t>Extend Return Single 9 Month</t>
  </si>
  <si>
    <t>Family Visit Multiple 180 Days</t>
  </si>
  <si>
    <t>Family Visit Multiple 2 Months</t>
  </si>
  <si>
    <t>Family Visit Multiple 3650 Days</t>
  </si>
  <si>
    <t>Family Visit Multiple Entry Ten Years</t>
  </si>
  <si>
    <t>Family Visit Single 2 Months</t>
  </si>
  <si>
    <t>Family Visit Single 30 Days Dupe</t>
  </si>
  <si>
    <t>Family Visit Single 90 Days</t>
  </si>
  <si>
    <t>Governmental Visit Multiple</t>
  </si>
  <si>
    <t>Government Visit Multiple 1095 Days</t>
  </si>
  <si>
    <t>Government Visit Multiple 1460 Days</t>
  </si>
  <si>
    <t>Government Visit Multiple 180 Days</t>
  </si>
  <si>
    <t>Government Visit Multiple 1825 Days</t>
  </si>
  <si>
    <t>Government Visit Multiple Entry Ten Years</t>
  </si>
  <si>
    <t>Government Visit Single 90 Days</t>
  </si>
  <si>
    <t>hhju</t>
  </si>
  <si>
    <t>Medical Government Multiple</t>
  </si>
  <si>
    <t>Medical Government Multiple 180 Days</t>
  </si>
  <si>
    <t>Medical Government Multiple 1825 Days</t>
  </si>
  <si>
    <t>Medical Government Multiple 3650 Days</t>
  </si>
  <si>
    <t>Medical Government Multiple Entry Ten Years</t>
  </si>
  <si>
    <t>Medical Government Single 90 Days</t>
  </si>
  <si>
    <t>Medical Multiple 730 Days</t>
  </si>
  <si>
    <t>Medical Private Multiple 180 Days</t>
  </si>
  <si>
    <t>Medical Private Multiple 1825 Days</t>
  </si>
  <si>
    <t>Medical Private Multiple 3650 Days</t>
  </si>
  <si>
    <t>Medical Private Multiple Entry Ten Years</t>
  </si>
  <si>
    <t>Medical Private Single 90 Days</t>
  </si>
  <si>
    <t>Merchandise Delivery Multiple Entry Ten Years</t>
  </si>
  <si>
    <t>Mission and Organization Visit Multiple 1095 Days</t>
  </si>
  <si>
    <t>Mission and Organization Visit Multiple 1460 Days</t>
  </si>
  <si>
    <t>Mission and Organization Visit Multiple 180 Days</t>
  </si>
  <si>
    <t>Mission and Organization Visit Multiple 3650 Days</t>
  </si>
  <si>
    <t>Mission and Organization Visit Multiple Entry Ten Years</t>
  </si>
  <si>
    <t>Mission and Organization Visit Single 90 Days</t>
  </si>
  <si>
    <t>Personal Visit Multiple 180 Days</t>
  </si>
  <si>
    <t>Personal Visit Multiple 3650 Days</t>
  </si>
  <si>
    <t>Personal Visit Multiple Entry Ten Years</t>
  </si>
  <si>
    <t>Personal Visit Single 90 Days</t>
  </si>
  <si>
    <t>Premium Residency Multiple 1095 Days</t>
  </si>
  <si>
    <t>Premium Residency Multiple 1460 Days</t>
  </si>
  <si>
    <t>Premium Residency Multiple 180 Days</t>
  </si>
  <si>
    <t>Premium Residency Multiple 1825 Days</t>
  </si>
  <si>
    <t>Premium Residency Multiple 3650 Days</t>
  </si>
  <si>
    <t>Premium Residency Multiple 730 Days</t>
  </si>
  <si>
    <t>Premium Residency Multiple Entry Ten Years</t>
  </si>
  <si>
    <t>Premium Residency Single 90 Days</t>
  </si>
  <si>
    <t>Residence Visa Multiple Entry</t>
  </si>
  <si>
    <t>Resident Single 90 Days</t>
  </si>
  <si>
    <t>Special Visit Multiple 365 Days</t>
  </si>
  <si>
    <t>Special Visit Multiple 90 Days</t>
  </si>
  <si>
    <t>Special Visit Single 90 Days</t>
  </si>
  <si>
    <t>Student Visa Multiple Entry One Year</t>
  </si>
  <si>
    <t>Temporary Work Multiple 1095 Days</t>
  </si>
  <si>
    <t>Temporary Work Multiple 1460 Days</t>
  </si>
  <si>
    <t>Temporary Work Multiple 180 Days</t>
  </si>
  <si>
    <t>Temporary Work Multiple 1825 Days</t>
  </si>
  <si>
    <t>Temporary Work Multiple 3650 Days</t>
  </si>
  <si>
    <t>Temporary Work Multiple 365 Days</t>
  </si>
  <si>
    <t>Temporary Work Multiple 730 Days</t>
  </si>
  <si>
    <t>Temporary Work Single 90 Days</t>
  </si>
  <si>
    <t>Temp Tour Visit</t>
  </si>
  <si>
    <t>testetstestes</t>
  </si>
  <si>
    <t>Test Visa Shahul</t>
  </si>
  <si>
    <t>Tourism Multiple 1460 Days</t>
  </si>
  <si>
    <t>Tourism Multiple 180 Days</t>
  </si>
  <si>
    <t>Tourism Multiple 3650 Days</t>
  </si>
  <si>
    <t>Tourism Multiple Entry Ten Years</t>
  </si>
  <si>
    <t>Tourism Single 90 Days</t>
  </si>
  <si>
    <t>Transit Multiple 1095 Days</t>
  </si>
  <si>
    <t>Transit Multiple 1460 Days</t>
  </si>
  <si>
    <t>Transit Multiple 180 Days</t>
  </si>
  <si>
    <t>Transit Multiple 1825 Days</t>
  </si>
  <si>
    <t>Transit Multiple 3650 Days</t>
  </si>
  <si>
    <t>Transit Multiple 365 Days</t>
  </si>
  <si>
    <t>Transit Multiple 730 Days</t>
  </si>
  <si>
    <t>Transit Multiple Entry Ten Years</t>
  </si>
  <si>
    <t>Transit Single 90 Days</t>
  </si>
  <si>
    <t>Transport of Goods</t>
  </si>
  <si>
    <t>Transport of Goods Multiple 1095 Days</t>
  </si>
  <si>
    <t>Transport of Goods Multiple 180 Days</t>
  </si>
  <si>
    <t>Transport of Goods Multiple 3650 Days</t>
  </si>
  <si>
    <t>Transport of Goods Multiple 365 Days</t>
  </si>
  <si>
    <t>Transport of Goods Multiple 730 Days</t>
  </si>
  <si>
    <t>Transport of Goods Single 90 Days</t>
  </si>
  <si>
    <t>Umra Test Single Entry One Year</t>
  </si>
  <si>
    <t>Work Single 90 Days</t>
  </si>
  <si>
    <t>Work Test Single Entry</t>
  </si>
  <si>
    <t>CountryvisaLink Imp UAT</t>
  </si>
  <si>
    <t>country_id</t>
  </si>
  <si>
    <t>visa_typeId</t>
  </si>
  <si>
    <t>process type</t>
  </si>
  <si>
    <t>VSC _ID</t>
  </si>
  <si>
    <t>is Walkin Mode</t>
  </si>
  <si>
    <t>is Website Mode</t>
  </si>
  <si>
    <t>OutPut</t>
  </si>
  <si>
    <t>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t>
  </si>
  <si>
    <t>,'Full'</t>
  </si>
  <si>
    <t>, 'support', current_timestamp, 'support', current_timestamp,</t>
  </si>
  <si>
    <t>, current_date, current_date, '2099-01-01 00:00:00.000','</t>
  </si>
  <si>
    <t>', 'Y', '</t>
  </si>
  <si>
    <t>', 'Y', 'Y', 'Y', 'Y', 'N', 'N', 'N', NULL, NULL, NULL);</t>
  </si>
  <si>
    <t>CountryvisaLink UAT Output</t>
  </si>
  <si>
    <t>Module Output</t>
  </si>
  <si>
    <t>CountryvisaLink Live Master</t>
  </si>
  <si>
    <t>Diplomatic Multiple Entry Five Year</t>
  </si>
  <si>
    <t>Diplomatic Multiple Entry One Year</t>
  </si>
  <si>
    <t>Event Visa Multiple Entry Four Years</t>
  </si>
  <si>
    <t>Government Visit Multiple Entry Five Years</t>
  </si>
  <si>
    <t>Government Visit Multiple Entry Four Years</t>
  </si>
  <si>
    <t>Government Visit Multiple Entry Three Years</t>
  </si>
  <si>
    <t>Medical Government  Multiple Entry Five Years</t>
  </si>
  <si>
    <t>Medical Government  Multiple Entry Ten Years</t>
  </si>
  <si>
    <t>Medical Private  Multiple Entry Five Years</t>
  </si>
  <si>
    <t>Medical Private  Multiple Entry Ten Years</t>
  </si>
  <si>
    <t>Merchandise Delivery Multiple Entry Five Years</t>
  </si>
  <si>
    <t>Mission and Organization Visit  Multiple Entry Ten Years</t>
  </si>
  <si>
    <t>Premium Residency  Multiple Entry Five Years</t>
  </si>
  <si>
    <t>Premium Residency  Multiple Entry Four Years</t>
  </si>
  <si>
    <t>Premium Residency  Multiple Entry Six Months</t>
  </si>
  <si>
    <t>Premium Residency  Multiple Entry Ten Years</t>
  </si>
  <si>
    <t>Premium Residency  Multiple Entry Three Years</t>
  </si>
  <si>
    <t>Premium Residency  Multiple Entry Two Years</t>
  </si>
  <si>
    <t>Temporary Work  Multiple Entry Five Years</t>
  </si>
  <si>
    <t>Temporary Work  Multiple Entry Four Years</t>
  </si>
  <si>
    <t>Temporary Work  Multiple Entry Ten Years</t>
  </si>
  <si>
    <t>Temporary Work  Multiple Entry Three Years</t>
  </si>
  <si>
    <t>Tourism  Multiple Entry Four Years</t>
  </si>
  <si>
    <t>Tourism  Multiple Entry Ten Years</t>
  </si>
  <si>
    <t>Transit  Multiple Entry Five Years</t>
  </si>
  <si>
    <t>Transit  Multiple Entry Four Years</t>
  </si>
  <si>
    <t>Transit  Multiple Entry Ten Years</t>
  </si>
  <si>
    <t>Transit  Multiple Entry Three Years</t>
  </si>
  <si>
    <t>VSC Visa Insurance Impl UAT</t>
  </si>
  <si>
    <t>VSC_id</t>
  </si>
  <si>
    <t>Visa Type Id</t>
  </si>
  <si>
    <t>Insuracnce Enabled</t>
  </si>
  <si>
    <t>INSERT INTO t_vsc_visa_insurance_link (t_insurance_link_id, vsc_id, visa_type_id, is_insurance_required, created_by, created_date, modified_by, modified_date) VALUES(nextval('t_vsc_visa_insurance_link_seq'),</t>
  </si>
  <si>
    <t>', 'support', current_timestamp, 'support', current_timestamp);</t>
  </si>
  <si>
    <t>VSC Visa Insurance UAT Output</t>
  </si>
  <si>
    <t>Output Module</t>
  </si>
  <si>
    <t>VSC Visa Insurance Impl LIVE</t>
  </si>
  <si>
    <t>','support', current_timestamp, 'support', current_timestamp);</t>
  </si>
  <si>
    <t>VSC Visa Insurance Live Output</t>
  </si>
  <si>
    <t>Courier City Master</t>
  </si>
  <si>
    <t>Courier Cities</t>
  </si>
  <si>
    <t>Is within the City Limit (Y/N)</t>
  </si>
  <si>
    <t>Chennai</t>
  </si>
  <si>
    <t>Mumbai</t>
  </si>
  <si>
    <t>Delhi</t>
  </si>
  <si>
    <t>Hydrabed</t>
  </si>
  <si>
    <t>Madurai</t>
  </si>
  <si>
    <t>Courier City Implimentation</t>
  </si>
  <si>
    <t>Country_id</t>
  </si>
  <si>
    <t>city_name</t>
  </si>
  <si>
    <t>VSCId</t>
  </si>
  <si>
    <t>INSERT INTO t_courier_country_city_code (courier_country_city_id, country_id, city_name, created_by, created_date, modified_by, modified_date, iswithin_citylimit, tnt_vsc_code) VALUES(nextval('t_courier_city_code_seq'),</t>
  </si>
  <si>
    <t xml:space="preserve">, 'support', CURRENT_TIMESTAMP, 'support', CURRENT_TIMESTAMP, </t>
  </si>
  <si>
    <t>Courier City Output</t>
  </si>
  <si>
    <t>CountrySMSImpl (Spoke)</t>
  </si>
  <si>
    <t>scan Stage Id</t>
  </si>
  <si>
    <t>Flag</t>
  </si>
  <si>
    <t>,support', current_timestamp, 'support', current_timestamp,</t>
  </si>
  <si>
    <t>CountrySMS Output(Spoke)</t>
  </si>
  <si>
    <t>SMS for Local Language Master</t>
  </si>
  <si>
    <t>Scan Stages</t>
  </si>
  <si>
    <t>English Language</t>
  </si>
  <si>
    <t>Local Language</t>
  </si>
  <si>
    <t>scan_security_tag_from_hub_to_mission_at_hub</t>
  </si>
  <si>
    <t>Scan security tag from Hub to Mission (at Hub)</t>
  </si>
  <si>
    <r>
      <t xml:space="preserve">Your visa application (Enjaz No </t>
    </r>
    <r>
      <rPr>
        <sz val="10"/>
        <color rgb="FFFF0000"/>
        <rFont val="Calibri"/>
        <family val="2"/>
      </rPr>
      <t>%smsEnumber%</t>
    </r>
    <r>
      <rPr>
        <sz val="10"/>
        <color rgb="FF000000"/>
        <rFont val="Calibri"/>
        <family val="2"/>
      </rPr>
      <t xml:space="preserve">) has been forwarded for processing to </t>
    </r>
    <r>
      <rPr>
        <sz val="10"/>
        <color rgb="FFFF0000"/>
        <rFont val="Calibri"/>
        <family val="2"/>
      </rPr>
      <t xml:space="preserve">%smsConsulateName% </t>
    </r>
    <r>
      <rPr>
        <sz val="10"/>
        <color rgb="FF000000"/>
        <rFont val="Calibri"/>
        <family val="2"/>
      </rPr>
      <t xml:space="preserve">on </t>
    </r>
    <r>
      <rPr>
        <sz val="10"/>
        <color rgb="FFFF0000"/>
        <rFont val="Calibri"/>
        <family val="2"/>
      </rPr>
      <t>%smsDate%</t>
    </r>
    <r>
      <rPr>
        <sz val="10"/>
        <color rgb="FF000000"/>
        <rFont val="Calibri"/>
        <family val="2"/>
      </rPr>
      <t>.</t>
    </r>
  </si>
  <si>
    <t>outscan_from_hub_to_mission_at_hub</t>
  </si>
  <si>
    <t>Your visa application has been forwarded for processing to the Embassy/ Consulate of Saudi Arabia</t>
  </si>
  <si>
    <t>outscan_from_hub_to_courier_at_hub</t>
  </si>
  <si>
    <t>Outscan from Hub to Courier (at Hub)</t>
  </si>
  <si>
    <r>
      <t xml:space="preserve">Your passport (Enjaz No </t>
    </r>
    <r>
      <rPr>
        <sz val="10"/>
        <color rgb="FFFF0000"/>
        <rFont val="Calibri"/>
        <family val="2"/>
      </rPr>
      <t>%smsEnumber%</t>
    </r>
    <r>
      <rPr>
        <sz val="10"/>
        <color rgb="FF000000"/>
        <rFont val="Calibri"/>
        <family val="2"/>
      </rPr>
      <t>) has been dispatched by Courier (</t>
    </r>
    <r>
      <rPr>
        <sz val="10"/>
        <color rgb="FFFF0000"/>
        <rFont val="Calibri"/>
        <family val="2"/>
      </rPr>
      <t>%smsCourierPartnerName%</t>
    </r>
    <r>
      <rPr>
        <sz val="10"/>
        <color rgb="FF000000"/>
        <rFont val="Calibri"/>
        <family val="2"/>
      </rPr>
      <t xml:space="preserve">) on </t>
    </r>
    <r>
      <rPr>
        <sz val="10"/>
        <color rgb="FFFF0000"/>
        <rFont val="Calibri"/>
        <family val="2"/>
      </rPr>
      <t>%smsDate%</t>
    </r>
    <r>
      <rPr>
        <sz val="10"/>
        <color rgb="FF000000"/>
        <rFont val="Calibri"/>
        <family val="2"/>
      </rPr>
      <t>.</t>
    </r>
  </si>
  <si>
    <t>outscan_from_delivery</t>
  </si>
  <si>
    <t>Outscan from Delivery</t>
  </si>
  <si>
    <r>
      <t xml:space="preserve">Your passport (Enjaz No </t>
    </r>
    <r>
      <rPr>
        <sz val="10"/>
        <color rgb="FFFF0000"/>
        <rFont val="Calibri"/>
        <family val="2"/>
      </rPr>
      <t>%smsEnumber%</t>
    </r>
    <r>
      <rPr>
        <sz val="10"/>
        <color rgb="FF000000"/>
        <rFont val="Calibri"/>
        <family val="2"/>
      </rPr>
      <t xml:space="preserve">) has been collected from the Visa Services Center, </t>
    </r>
    <r>
      <rPr>
        <sz val="10"/>
        <color rgb="FFFF0000"/>
        <rFont val="Calibri"/>
        <family val="2"/>
      </rPr>
      <t>%vscCity%</t>
    </r>
    <r>
      <rPr>
        <sz val="10"/>
        <color rgb="FF000000"/>
        <rFont val="Calibri"/>
        <family val="2"/>
      </rPr>
      <t xml:space="preserve"> on </t>
    </r>
    <r>
      <rPr>
        <sz val="10"/>
        <color rgb="FFFF0000"/>
        <rFont val="Calibri"/>
        <family val="2"/>
      </rPr>
      <t>%smsDate%</t>
    </r>
    <r>
      <rPr>
        <sz val="10"/>
        <color rgb="FF000000"/>
        <rFont val="Calibri"/>
        <family val="2"/>
      </rPr>
      <t xml:space="preserve"> by </t>
    </r>
    <r>
      <rPr>
        <sz val="10"/>
        <color rgb="FFFF0000"/>
        <rFont val="Calibri"/>
        <family val="2"/>
      </rPr>
      <t>%smsRecipientName%</t>
    </r>
  </si>
  <si>
    <t>inscan_from_mission_to_hub_at_hub</t>
  </si>
  <si>
    <t>Inscan from Mission to Hub (at Hub)
(Counter-Spoke records)</t>
  </si>
  <si>
    <r>
      <t xml:space="preserve">Your passport (Enjaz No </t>
    </r>
    <r>
      <rPr>
        <sz val="10"/>
        <color rgb="FFFF0000"/>
        <rFont val="Calibri"/>
        <family val="2"/>
      </rPr>
      <t>%smsEnumber%</t>
    </r>
    <r>
      <rPr>
        <sz val="10"/>
        <color rgb="FF000000"/>
        <rFont val="Calibri"/>
        <family val="2"/>
      </rPr>
      <t xml:space="preserve">) is ready for collection at the Visa Services Center, </t>
    </r>
    <r>
      <rPr>
        <sz val="10"/>
        <color rgb="FFFF0000"/>
        <rFont val="Calibri"/>
        <family val="2"/>
      </rPr>
      <t>%hubCityName%</t>
    </r>
    <r>
      <rPr>
        <sz val="10"/>
        <color rgb="FF000000"/>
        <rFont val="Calibri"/>
        <family val="2"/>
      </rPr>
      <t xml:space="preserve"> on </t>
    </r>
    <r>
      <rPr>
        <sz val="10"/>
        <color rgb="FFFF0000"/>
        <rFont val="Calibri"/>
        <family val="2"/>
      </rPr>
      <t>%smsDate%</t>
    </r>
    <r>
      <rPr>
        <sz val="10"/>
        <color rgb="FF000000"/>
        <rFont val="Calibri"/>
        <family val="2"/>
      </rPr>
      <t>. If you have opted for Courier service, please await further SMS.</t>
    </r>
  </si>
  <si>
    <t>Inscan from Mission to Hub (at Hub)
(Counter-Hub records)</t>
  </si>
  <si>
    <t>Inscan from Mission to Hub (at Hub)
(Courier)</t>
  </si>
  <si>
    <t>inscan_from_courier_to_counter</t>
  </si>
  <si>
    <t>Returned By Courier Company</t>
  </si>
  <si>
    <r>
      <rPr>
        <sz val="11"/>
        <color rgb="FF000000"/>
        <rFont val="Calibri"/>
        <scheme val="minor"/>
      </rPr>
      <t>Due to failed delivery attempts, the courier company has returned your passport (Enjaz No.</t>
    </r>
    <r>
      <rPr>
        <sz val="11"/>
        <color rgb="FFFF0000"/>
        <rFont val="Calibri"/>
        <scheme val="minor"/>
      </rPr>
      <t xml:space="preserve"> %smsEnumber%)</t>
    </r>
    <r>
      <rPr>
        <sz val="11"/>
        <color rgb="FF000000"/>
        <rFont val="Calibri"/>
        <scheme val="minor"/>
      </rPr>
      <t>.Please collect your passport from the Visa Service Center.</t>
    </r>
  </si>
  <si>
    <t>inscan_at_back_office_hub</t>
  </si>
  <si>
    <t>Inscan at Back office (at Hub)</t>
  </si>
  <si>
    <r>
      <t xml:space="preserve">Your visa application (Enjaz No </t>
    </r>
    <r>
      <rPr>
        <sz val="10"/>
        <color rgb="FFFF0000"/>
        <rFont val="Calibri"/>
        <family val="2"/>
      </rPr>
      <t>%smsEnumber%</t>
    </r>
    <r>
      <rPr>
        <sz val="10"/>
        <color rgb="FF000000"/>
        <rFont val="Calibri"/>
        <family val="2"/>
      </rPr>
      <t xml:space="preserve">) has been received at the Visa Services Center, </t>
    </r>
    <r>
      <rPr>
        <sz val="10"/>
        <color rgb="FFFF0000"/>
        <rFont val="Calibri"/>
        <family val="2"/>
      </rPr>
      <t>%vscCity%</t>
    </r>
    <r>
      <rPr>
        <sz val="10"/>
        <color rgb="FF000000"/>
        <rFont val="Calibri"/>
        <family val="2"/>
      </rPr>
      <t xml:space="preserve"> on </t>
    </r>
    <r>
      <rPr>
        <sz val="10"/>
        <color rgb="FFFF0000"/>
        <rFont val="Calibri"/>
        <family val="2"/>
      </rPr>
      <t>%smsDate%</t>
    </r>
    <r>
      <rPr>
        <sz val="10"/>
        <color rgb="FF000000"/>
        <rFont val="Calibri"/>
        <family val="2"/>
      </rPr>
      <t>.</t>
    </r>
  </si>
  <si>
    <t>SMS for Local Language Output</t>
  </si>
  <si>
    <t>SMS for Local Language Impl</t>
  </si>
  <si>
    <t>msg</t>
  </si>
  <si>
    <t xml:space="preserve">INSERT INTO t_scan_stage_lang_msg (stage_lang_msg_id, scan_stage_id, language_id, sms_msg, track_trace_msg, created_by, modified_by, created_date, modified_date, scan_stage_code, delivery_type, vsc_type) VALUES(nextval('t_scan_stage_lang_msg_seq'), 29, </t>
  </si>
  <si>
    <t>,'support', 'support',current_timestamp,current_timestamp, 'scan_security_tag_from_hub_to_mission_at_hub', NULL, NULL);</t>
  </si>
  <si>
    <t xml:space="preserve">INSERT INTO t_scan_stage_lang_msg (stage_lang_msg_id, scan_stage_id, language_id, sms_msg, track_trace_msg, created_by, modified_by, created_date, modified_date, scan_stage_code, delivery_type, vsc_type) VALUES(nextval('t_scan_stage_lang_msg_seq'), 28, </t>
  </si>
  <si>
    <t>,'support', 'support',current_timestamp,current_timestamp, 'outscan_from_hub_to_mission_at_hub', NULL, NULL);</t>
  </si>
  <si>
    <t xml:space="preserve">INSERT INTO t_scan_stage_lang_msg (stage_lang_msg_id, scan_stage_id, language_id, sms_msg, track_trace_msg, created_by, modified_by, created_date, modified_date, scan_stage_code, delivery_type, vsc_type) VALUES(nextval('t_scan_stage_lang_msg_seq'), 31, </t>
  </si>
  <si>
    <t>,'support', 'support',current_timestamp,current_timestamp, 'outscan_from_hub_to_courier_at_hub', NULL, NULL);</t>
  </si>
  <si>
    <t xml:space="preserve">INSERT INTO t_scan_stage_lang_msg (stage_lang_msg_id, scan_stage_id, language_id, sms_msg, track_trace_msg, created_by, modified_by, created_date, modified_date, scan_stage_code, delivery_type, vsc_type) VALUES(nextval('t_scan_stage_lang_msg_seq'), 26, </t>
  </si>
  <si>
    <t>,'support', 'support',current_timestamp,current_timestamp, 'outscan_from_delivery', NULL, NULL);</t>
  </si>
  <si>
    <t xml:space="preserve">INSERT INTO t_scan_stage_lang_msg (stage_lang_msg_id, scan_stage_id, language_id, sms_msg, track_trace_msg, created_by, modified_by, created_date, modified_date, scan_stage_code, delivery_type, vsc_type) VALUES(nextval('t_scan_stage_lang_msg_seq'), 30, </t>
  </si>
  <si>
    <t>,'support', 'support',current_timestamp,current_timestamp, 'inscan_from_mission_to_hub_at_hub', 'Counter', 'Hub');</t>
  </si>
  <si>
    <t>,'support', 'support',current_timestamp,current_timestamp, 'inscan_from_mission_to_hub_at_hub', 'Counter', 'Spoke');</t>
  </si>
  <si>
    <t>,'support', 'support',current_timestamp,current_timestamp, 'inscan_from_mission_to_hub_at_hub', 'Courier', NULL);</t>
  </si>
  <si>
    <t>INSERT INTO t_scan_stage_lang_msg (stage_lang_msg_id, scan_stage_id, language_id, sms_msg, track_trace_msg, created_by, modified_by, created_date, modified_date, scan_stage_code, delivery_type, vsc_type) VALUES(nextval('t_scan_stage_lang_msg_seq'), 142,</t>
  </si>
  <si>
    <t>,'support','ssupport, current_timestamp,current_timestamp,'inscan_from_courier_to_counter', NULL, NULL);</t>
  </si>
  <si>
    <t xml:space="preserve">INSERT INTO t_scan_stage_lang_msg (stage_lang_msg_id, scan_stage_id, language_id, sms_msg, track_trace_msg, created_by, modified_by, created_date, modified_date, scan_stage_code, delivery_type, vsc_type) VALUES(nextval('t_scan_stage_lang_msg_seq'), 39, </t>
  </si>
  <si>
    <t>,'support', 'support',current_timestamp,current_timestamp, 'inscan_at_back_office_hub', NULL, NULL);</t>
  </si>
  <si>
    <t>Holiday Script Implementation</t>
  </si>
  <si>
    <t>HoliDay Name</t>
  </si>
  <si>
    <t>HoliDay Date</t>
  </si>
  <si>
    <t>INSERT INTO t_city_holiday_code (city_holiday_id, holiday_name, holiday_date, created_by, created_date, modified_by, modified_date, vsc_id) VALUES(nextval('t_city_holiday_code_seq'),'</t>
  </si>
  <si>
    <t>,'Support', Current_timestamp, 'Support',Current_timestamp,</t>
  </si>
  <si>
    <t>Holiday Script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</si>
</sst>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ss;@"/>
    <numFmt numFmtId="165" formatCode="yyyy\-mm\-dd;@"/>
    <numFmt numFmtId="166" formatCode="m/d/yy\ h:mm;@"/>
  </numFmts>
  <fonts count="68">
    <font>
      <sz val="11"/>
      <color theme="1"/>
      <name val="Calibri"/>
      <family val="2"/>
      <scheme val="minor"/>
    </font>
    <font>
      <sz val="11"/>
      <color theme="1"/>
      <name val="Calibri"/>
      <scheme val="minor"/>
    </font>
    <font>
      <sz val="11"/>
      <color theme="1"/>
      <name val="Aptos"/>
      <family val="2"/>
    </font>
    <font>
      <b/>
      <sz val="24"/>
      <color theme="1"/>
      <name val="Aptos"/>
      <family val="2"/>
    </font>
    <font>
      <sz val="9"/>
      <name val="Aptos"/>
      <family val="2"/>
    </font>
    <font>
      <sz val="9"/>
      <color theme="1"/>
      <name val="Aptos"/>
      <family val="2"/>
    </font>
    <font>
      <b/>
      <sz val="10"/>
      <color theme="0"/>
      <name val="Aptos"/>
      <family val="2"/>
    </font>
    <font>
      <sz val="10"/>
      <color theme="1"/>
      <name val="Calibri"/>
      <family val="2"/>
      <scheme val="minor"/>
    </font>
    <font>
      <sz val="9"/>
      <color rgb="FFFF0000"/>
      <name val="Aptos"/>
      <family val="2"/>
    </font>
    <font>
      <b/>
      <sz val="10"/>
      <color theme="0"/>
      <name val="Aptos"/>
    </font>
    <font>
      <sz val="9"/>
      <color theme="1"/>
      <name val="Aptos"/>
    </font>
    <font>
      <sz val="11"/>
      <color rgb="FF000000"/>
      <name val="Calibri"/>
      <charset val="1"/>
    </font>
    <font>
      <sz val="10"/>
      <color rgb="FF000000"/>
      <name val="Consolas"/>
      <charset val="1"/>
    </font>
    <font>
      <b/>
      <sz val="10"/>
      <color rgb="FF008000"/>
      <name val="Consolas"/>
      <charset val="1"/>
    </font>
    <font>
      <b/>
      <sz val="10"/>
      <color rgb="FF800000"/>
      <name val="Consolas"/>
      <charset val="1"/>
    </font>
    <font>
      <sz val="10"/>
      <color rgb="FF0000FF"/>
      <name val="Consolas"/>
      <charset val="1"/>
    </font>
    <font>
      <sz val="8"/>
      <color rgb="FF000000"/>
      <name val="Courier New"/>
    </font>
    <font>
      <sz val="10"/>
      <color rgb="FF000000"/>
      <name val="Consolas"/>
    </font>
    <font>
      <sz val="9"/>
      <name val="Aptos"/>
    </font>
    <font>
      <sz val="11"/>
      <color theme="1"/>
      <name val="Aptos Display"/>
    </font>
    <font>
      <sz val="11"/>
      <color rgb="FF000000"/>
      <name val="Calibri"/>
      <scheme val="minor"/>
    </font>
    <font>
      <b/>
      <sz val="8"/>
      <color rgb="FF800000"/>
      <name val="Courier New"/>
    </font>
    <font>
      <sz val="8"/>
      <color rgb="FF8E00C6"/>
      <name val="Courier New"/>
    </font>
    <font>
      <b/>
      <sz val="8"/>
      <color rgb="FF000080"/>
      <name val="Courier New"/>
    </font>
    <font>
      <b/>
      <sz val="8"/>
      <color rgb="FF008000"/>
      <name val="Courier New"/>
    </font>
    <font>
      <sz val="8"/>
      <color rgb="FF000000"/>
      <name val="Courier New"/>
      <charset val="1"/>
    </font>
    <font>
      <b/>
      <sz val="8"/>
      <color rgb="FF800000"/>
      <name val="Courier New"/>
      <charset val="1"/>
    </font>
    <font>
      <sz val="8"/>
      <color rgb="FF8E00C6"/>
      <name val="Courier New"/>
      <charset val="1"/>
    </font>
    <font>
      <sz val="8"/>
      <color rgb="FFFF0000"/>
      <name val="Courier New"/>
    </font>
    <font>
      <sz val="8"/>
      <color rgb="FFFF0000"/>
      <name val="Courier New"/>
      <charset val="1"/>
    </font>
    <font>
      <b/>
      <sz val="8"/>
      <color rgb="FF000080"/>
      <name val="Courier New"/>
      <charset val="1"/>
    </font>
    <font>
      <b/>
      <sz val="8"/>
      <color rgb="FF008000"/>
      <name val="Courier New"/>
      <charset val="1"/>
    </font>
    <font>
      <sz val="8"/>
      <color rgb="FF006464"/>
      <name val="Courier New"/>
      <charset val="1"/>
    </font>
    <font>
      <b/>
      <sz val="18"/>
      <color rgb="FF000000"/>
      <name val="Aptos"/>
      <family val="2"/>
    </font>
    <font>
      <b/>
      <sz val="10"/>
      <color rgb="FFFFFFFF"/>
      <name val="Aptos"/>
      <family val="2"/>
    </font>
    <font>
      <b/>
      <sz val="10"/>
      <color rgb="FF242424"/>
      <name val="Aptos"/>
      <family val="2"/>
    </font>
    <font>
      <sz val="10"/>
      <color rgb="FF000000"/>
      <name val="Aptos"/>
      <family val="2"/>
    </font>
    <font>
      <sz val="10"/>
      <color rgb="FF242424"/>
      <name val="Aptos"/>
      <family val="2"/>
    </font>
    <font>
      <b/>
      <u/>
      <sz val="10"/>
      <color rgb="FF242424"/>
      <name val="Aptos"/>
      <family val="2"/>
    </font>
    <font>
      <sz val="11"/>
      <color rgb="FF000000"/>
      <name val="Aptos Narrow"/>
      <family val="2"/>
    </font>
    <font>
      <b/>
      <sz val="11"/>
      <color rgb="FF000000"/>
      <name val="Aptos Narrow"/>
      <family val="2"/>
    </font>
    <font>
      <sz val="11"/>
      <color rgb="FFCD5937"/>
      <name val="Aptos Narrow"/>
      <family val="2"/>
    </font>
    <font>
      <sz val="8"/>
      <color rgb="FF0000FF"/>
      <name val="Courier New"/>
      <charset val="1"/>
    </font>
    <font>
      <b/>
      <sz val="11"/>
      <color theme="0"/>
      <name val="Calibri"/>
      <family val="2"/>
      <scheme val="minor"/>
    </font>
    <font>
      <b/>
      <sz val="24"/>
      <color theme="1"/>
      <name val="Aptos"/>
    </font>
    <font>
      <sz val="11"/>
      <color theme="0"/>
      <name val="Calibri"/>
      <family val="2"/>
      <scheme val="minor"/>
    </font>
    <font>
      <b/>
      <sz val="9"/>
      <color theme="0"/>
      <name val="Aptos"/>
    </font>
    <font>
      <b/>
      <sz val="24"/>
      <color theme="0"/>
      <name val="Aptos"/>
    </font>
    <font>
      <b/>
      <sz val="24"/>
      <color theme="1"/>
      <name val="Aptos Display"/>
    </font>
    <font>
      <sz val="11"/>
      <color rgb="FF000000"/>
      <name val="Calibri"/>
      <family val="2"/>
    </font>
    <font>
      <sz val="10"/>
      <color rgb="FF000000"/>
      <name val="Courier New"/>
      <family val="3"/>
    </font>
    <font>
      <b/>
      <sz val="10"/>
      <color rgb="FF800000"/>
      <name val="Courier New"/>
      <family val="3"/>
    </font>
    <font>
      <sz val="10"/>
      <color rgb="FF8E00C6"/>
      <name val="Courier New"/>
      <family val="3"/>
    </font>
    <font>
      <b/>
      <sz val="10"/>
      <color rgb="FF008000"/>
      <name val="Courier New"/>
      <family val="3"/>
    </font>
    <font>
      <sz val="11"/>
      <color rgb="FFFFFFFF"/>
      <name val="Aptos"/>
      <family val="2"/>
    </font>
    <font>
      <sz val="9"/>
      <color rgb="FF000000"/>
      <name val="Aptos"/>
      <family val="2"/>
    </font>
    <font>
      <sz val="11"/>
      <color rgb="FF000000"/>
      <name val="Calibri"/>
    </font>
    <font>
      <b/>
      <sz val="10"/>
      <color rgb="FF000080"/>
      <name val="Courier New"/>
      <family val="3"/>
    </font>
    <font>
      <sz val="11"/>
      <color rgb="FFFF0000"/>
      <name val="Calibri"/>
      <scheme val="minor"/>
    </font>
    <font>
      <sz val="10"/>
      <color rgb="FFFF0000"/>
      <name val="Calibri"/>
      <family val="2"/>
    </font>
    <font>
      <sz val="10"/>
      <color rgb="FF000000"/>
      <name val="Calibri"/>
      <family val="2"/>
    </font>
    <font>
      <b/>
      <sz val="10"/>
      <color rgb="FF000000"/>
      <name val="Calibri"/>
      <family val="2"/>
    </font>
    <font>
      <sz val="10"/>
      <color rgb="FF000000"/>
      <name val="Calibri"/>
    </font>
    <font>
      <b/>
      <sz val="11"/>
      <color theme="0"/>
      <name val="Calibri"/>
      <charset val="1"/>
    </font>
    <font>
      <sz val="11"/>
      <color theme="1"/>
      <name val="Calibri"/>
      <family val="2"/>
    </font>
    <font>
      <sz val="11"/>
      <color rgb="FF000000"/>
      <name val="Aptos Narrow"/>
    </font>
    <font>
      <b/>
      <sz val="11"/>
      <color rgb="FF000000"/>
      <name val="Aptos Narrow"/>
    </font>
    <font>
      <sz val="11"/>
      <color rgb="FFCD5937"/>
      <name val="Aptos Narrow"/>
    </font>
  </fonts>
  <fills count="12">
    <fill>
      <patternFill patternType="none"/>
    </fill>
    <fill>
      <patternFill patternType="gray125"/>
    </fill>
    <fill>
      <patternFill patternType="solid">
        <fgColor rgb="FF00B0F0"/>
        <bgColor indexed="64"/>
      </patternFill>
    </fill>
    <fill>
      <patternFill patternType="solid">
        <fgColor theme="8"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FFFF"/>
        <bgColor rgb="FF000000"/>
      </patternFill>
    </fill>
    <fill>
      <patternFill patternType="solid">
        <fgColor rgb="FF00B0F0"/>
        <bgColor rgb="FF000000"/>
      </patternFill>
    </fill>
    <fill>
      <patternFill patternType="solid">
        <fgColor rgb="FFD9E1F2"/>
        <bgColor rgb="FF000000"/>
      </patternFill>
    </fill>
    <fill>
      <patternFill patternType="solid">
        <fgColor theme="0"/>
        <bgColor indexed="64"/>
      </patternFill>
    </fill>
    <fill>
      <patternFill patternType="solid">
        <fgColor rgb="FFFFFF00"/>
        <bgColor indexed="64"/>
      </patternFill>
    </fill>
    <fill>
      <patternFill patternType="solid">
        <fgColor rgb="FFDDD9C3"/>
        <bgColor rgb="FFDDD9C3"/>
      </patternFill>
    </fill>
  </fills>
  <borders count="21">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indexed="64"/>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44">
    <xf numFmtId="0" fontId="0" fillId="0" borderId="0" xfId="0"/>
    <xf numFmtId="0" fontId="2" fillId="0" borderId="0" xfId="0" applyFont="1" applyAlignment="1">
      <alignment horizontal="left" vertical="center" indent="1"/>
    </xf>
    <xf numFmtId="0" fontId="2" fillId="0" borderId="0" xfId="0" applyFont="1" applyAlignment="1">
      <alignment horizontal="left" wrapText="1" indent="1"/>
    </xf>
    <xf numFmtId="0" fontId="0" fillId="0" borderId="0" xfId="0" applyAlignment="1">
      <alignment horizontal="left" wrapText="1" indent="1"/>
    </xf>
    <xf numFmtId="0" fontId="4" fillId="0" borderId="1" xfId="0" applyFont="1" applyBorder="1" applyAlignment="1">
      <alignment horizontal="left" vertical="center" indent="1"/>
    </xf>
    <xf numFmtId="0" fontId="5" fillId="0" borderId="1" xfId="0" applyFont="1" applyBorder="1" applyAlignment="1">
      <alignment horizontal="left" vertical="center" indent="1"/>
    </xf>
    <xf numFmtId="0" fontId="6" fillId="2" borderId="1" xfId="0" applyFont="1" applyFill="1" applyBorder="1" applyAlignment="1">
      <alignment horizontal="left" vertical="center" indent="1"/>
    </xf>
    <xf numFmtId="0" fontId="7" fillId="0" borderId="0" xfId="0" applyFont="1"/>
    <xf numFmtId="0" fontId="6" fillId="2"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6"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left" vertical="center" indent="1"/>
    </xf>
    <xf numFmtId="0" fontId="6" fillId="3" borderId="1" xfId="0" applyFont="1" applyFill="1" applyBorder="1" applyAlignment="1">
      <alignment horizontal="left" vertical="center" wrapText="1" indent="1"/>
    </xf>
    <xf numFmtId="0" fontId="0" fillId="0" borderId="0" xfId="0" applyAlignment="1">
      <alignment wrapText="1"/>
    </xf>
    <xf numFmtId="0" fontId="0" fillId="0" borderId="0" xfId="0" quotePrefix="1"/>
    <xf numFmtId="0" fontId="9" fillId="3" borderId="1" xfId="0" applyFont="1" applyFill="1" applyBorder="1" applyAlignment="1">
      <alignment horizontal="left" vertical="center" wrapText="1" indent="1"/>
    </xf>
    <xf numFmtId="0" fontId="10" fillId="0" borderId="1" xfId="0" applyFont="1" applyBorder="1" applyAlignment="1">
      <alignment horizontal="left" vertical="center" wrapText="1" indent="1"/>
    </xf>
    <xf numFmtId="0" fontId="11" fillId="0" borderId="0" xfId="0" applyFont="1"/>
    <xf numFmtId="0" fontId="4" fillId="4" borderId="1" xfId="0" applyFont="1" applyFill="1" applyBorder="1" applyAlignment="1">
      <alignment horizontal="left" vertical="center" indent="1"/>
    </xf>
    <xf numFmtId="0" fontId="13" fillId="0" borderId="0" xfId="0" quotePrefix="1" applyFont="1"/>
    <xf numFmtId="2" fontId="0" fillId="0" borderId="0" xfId="0" applyNumberFormat="1"/>
    <xf numFmtId="1" fontId="0" fillId="0" borderId="0" xfId="0" applyNumberFormat="1"/>
    <xf numFmtId="0" fontId="14" fillId="0" borderId="0" xfId="0" applyFont="1"/>
    <xf numFmtId="0" fontId="15" fillId="0" borderId="0" xfId="0" applyFont="1"/>
    <xf numFmtId="2" fontId="0" fillId="0" borderId="0" xfId="0" quotePrefix="1" applyNumberFormat="1"/>
    <xf numFmtId="0" fontId="17" fillId="0" borderId="0" xfId="0" quotePrefix="1" applyFont="1"/>
    <xf numFmtId="0" fontId="18" fillId="4" borderId="1" xfId="0" applyFont="1" applyFill="1" applyBorder="1" applyAlignment="1">
      <alignment horizontal="left" vertical="center" indent="1"/>
    </xf>
    <xf numFmtId="164" fontId="10" fillId="0" borderId="1" xfId="0" applyNumberFormat="1" applyFont="1" applyBorder="1" applyAlignment="1">
      <alignment horizontal="left" vertical="center" wrapText="1" indent="1"/>
    </xf>
    <xf numFmtId="166" fontId="0" fillId="0" borderId="0" xfId="0" applyNumberFormat="1" applyAlignment="1">
      <alignment wrapText="1"/>
    </xf>
    <xf numFmtId="0" fontId="10" fillId="0" borderId="1" xfId="0" quotePrefix="1" applyFont="1" applyBorder="1" applyAlignment="1">
      <alignment horizontal="left" vertical="center" wrapText="1" indent="1"/>
    </xf>
    <xf numFmtId="165" fontId="19" fillId="0" borderId="0" xfId="0" applyNumberFormat="1" applyFont="1"/>
    <xf numFmtId="0" fontId="16" fillId="0" borderId="0" xfId="0" applyFont="1"/>
    <xf numFmtId="0" fontId="25" fillId="0" borderId="0" xfId="0" applyFont="1"/>
    <xf numFmtId="0" fontId="34" fillId="7" borderId="12" xfId="0" applyFont="1" applyFill="1" applyBorder="1"/>
    <xf numFmtId="0" fontId="34" fillId="7" borderId="12" xfId="0" applyFont="1" applyFill="1" applyBorder="1" applyAlignment="1">
      <alignment wrapText="1"/>
    </xf>
    <xf numFmtId="0" fontId="36" fillId="6" borderId="12" xfId="0" applyFont="1" applyFill="1" applyBorder="1"/>
    <xf numFmtId="0" fontId="37" fillId="6" borderId="12" xfId="0" applyFont="1" applyFill="1" applyBorder="1" applyAlignment="1">
      <alignment wrapText="1"/>
    </xf>
    <xf numFmtId="0" fontId="36" fillId="0" borderId="12" xfId="0" applyFont="1" applyBorder="1" applyAlignment="1">
      <alignment wrapText="1"/>
    </xf>
    <xf numFmtId="0" fontId="36" fillId="8" borderId="12" xfId="0" applyFont="1" applyFill="1" applyBorder="1"/>
    <xf numFmtId="0" fontId="37" fillId="8" borderId="12" xfId="0" applyFont="1" applyFill="1" applyBorder="1" applyAlignment="1">
      <alignment wrapText="1"/>
    </xf>
    <xf numFmtId="0" fontId="36" fillId="8" borderId="12" xfId="0" applyFont="1" applyFill="1" applyBorder="1" applyAlignment="1">
      <alignment wrapText="1"/>
    </xf>
    <xf numFmtId="0" fontId="36" fillId="6" borderId="12" xfId="0" applyFont="1" applyFill="1" applyBorder="1" applyAlignment="1">
      <alignment wrapText="1"/>
    </xf>
    <xf numFmtId="0" fontId="37" fillId="8" borderId="12" xfId="0" applyFont="1" applyFill="1" applyBorder="1"/>
    <xf numFmtId="0" fontId="37" fillId="6" borderId="12" xfId="0" applyFont="1" applyFill="1" applyBorder="1"/>
    <xf numFmtId="0" fontId="35" fillId="6" borderId="13" xfId="0" applyFont="1" applyFill="1" applyBorder="1" applyAlignment="1">
      <alignment vertical="center" wrapText="1"/>
    </xf>
    <xf numFmtId="0" fontId="35" fillId="6" borderId="14" xfId="0" applyFont="1" applyFill="1" applyBorder="1" applyAlignment="1">
      <alignment vertical="center" wrapText="1"/>
    </xf>
    <xf numFmtId="0" fontId="35" fillId="6" borderId="15" xfId="0" applyFont="1" applyFill="1" applyBorder="1" applyAlignment="1">
      <alignment vertical="center" wrapText="1"/>
    </xf>
    <xf numFmtId="0" fontId="35" fillId="8" borderId="13" xfId="0" applyFont="1" applyFill="1" applyBorder="1" applyAlignment="1">
      <alignment vertical="center" wrapText="1"/>
    </xf>
    <xf numFmtId="0" fontId="35" fillId="8" borderId="14" xfId="0" applyFont="1" applyFill="1" applyBorder="1" applyAlignment="1">
      <alignment vertical="center" wrapText="1"/>
    </xf>
    <xf numFmtId="0" fontId="35" fillId="8" borderId="15" xfId="0" applyFont="1" applyFill="1" applyBorder="1" applyAlignment="1">
      <alignment vertical="center" wrapText="1"/>
    </xf>
    <xf numFmtId="0" fontId="35" fillId="6" borderId="12" xfId="0" applyFont="1" applyFill="1" applyBorder="1" applyAlignment="1">
      <alignment vertical="center" wrapText="1"/>
    </xf>
    <xf numFmtId="0" fontId="35" fillId="8" borderId="12" xfId="0" applyFont="1" applyFill="1" applyBorder="1" applyAlignment="1">
      <alignment vertical="center" wrapText="1"/>
    </xf>
    <xf numFmtId="0" fontId="13" fillId="0" borderId="0" xfId="0" quotePrefix="1" applyFont="1" applyAlignment="1">
      <alignment wrapText="1"/>
    </xf>
    <xf numFmtId="0" fontId="35" fillId="6" borderId="12" xfId="0" applyFont="1" applyFill="1" applyBorder="1" applyAlignment="1">
      <alignment wrapText="1"/>
    </xf>
    <xf numFmtId="0" fontId="35" fillId="8" borderId="16" xfId="0" applyFont="1" applyFill="1" applyBorder="1" applyAlignment="1">
      <alignment wrapText="1"/>
    </xf>
    <xf numFmtId="0" fontId="35" fillId="8" borderId="17" xfId="0" applyFont="1" applyFill="1" applyBorder="1" applyAlignment="1">
      <alignment wrapText="1"/>
    </xf>
    <xf numFmtId="0" fontId="39" fillId="0" borderId="0" xfId="0" applyFont="1" applyAlignment="1">
      <alignment wrapText="1"/>
    </xf>
    <xf numFmtId="0" fontId="39" fillId="0" borderId="0" xfId="0" applyFont="1"/>
    <xf numFmtId="49" fontId="0" fillId="0" borderId="0" xfId="0" applyNumberFormat="1" applyAlignment="1">
      <alignment wrapText="1"/>
    </xf>
    <xf numFmtId="0" fontId="34" fillId="7" borderId="16" xfId="0" applyFont="1" applyFill="1" applyBorder="1" applyAlignment="1">
      <alignment horizontal="center"/>
    </xf>
    <xf numFmtId="0" fontId="9" fillId="2" borderId="0" xfId="0" applyFont="1" applyFill="1" applyAlignment="1">
      <alignment vertical="center" wrapText="1" indent="1"/>
    </xf>
    <xf numFmtId="0" fontId="9" fillId="9" borderId="0" xfId="0" applyFont="1" applyFill="1" applyAlignment="1">
      <alignment vertical="center" wrapText="1" indent="1"/>
    </xf>
    <xf numFmtId="0" fontId="34" fillId="9" borderId="0" xfId="0" applyFont="1" applyFill="1"/>
    <xf numFmtId="0" fontId="0" fillId="9" borderId="0" xfId="0" applyFill="1"/>
    <xf numFmtId="0" fontId="3" fillId="0" borderId="5" xfId="0" applyFont="1" applyBorder="1" applyAlignment="1">
      <alignment vertical="center" wrapText="1"/>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Alignment="1">
      <alignment vertical="center"/>
    </xf>
    <xf numFmtId="0" fontId="3" fillId="0" borderId="8" xfId="0" applyFont="1" applyBorder="1" applyAlignment="1">
      <alignment vertical="center"/>
    </xf>
    <xf numFmtId="49" fontId="0" fillId="0" borderId="0" xfId="0" applyNumberFormat="1"/>
    <xf numFmtId="0" fontId="43" fillId="2" borderId="0" xfId="0" applyFont="1" applyFill="1" applyAlignment="1">
      <alignment horizontal="left" vertical="center"/>
    </xf>
    <xf numFmtId="0" fontId="0" fillId="10" borderId="0" xfId="0" applyFill="1"/>
    <xf numFmtId="0" fontId="45" fillId="2" borderId="0" xfId="0" applyFont="1" applyFill="1"/>
    <xf numFmtId="0" fontId="46" fillId="2" borderId="0" xfId="0" applyFont="1" applyFill="1" applyAlignment="1">
      <alignment horizontal="center" vertical="center"/>
    </xf>
    <xf numFmtId="0" fontId="47" fillId="2" borderId="0" xfId="0" applyFont="1" applyFill="1" applyAlignment="1">
      <alignment horizontal="center" vertical="center"/>
    </xf>
    <xf numFmtId="0" fontId="43" fillId="2" borderId="0" xfId="0" applyFont="1" applyFill="1"/>
    <xf numFmtId="0" fontId="5" fillId="5" borderId="1" xfId="0" applyFont="1" applyFill="1" applyBorder="1" applyAlignment="1">
      <alignment horizontal="left" vertical="center" indent="1"/>
    </xf>
    <xf numFmtId="0" fontId="4" fillId="5" borderId="1" xfId="0" applyFont="1" applyFill="1" applyBorder="1" applyAlignment="1">
      <alignment horizontal="left" vertical="center" indent="1"/>
    </xf>
    <xf numFmtId="0" fontId="49" fillId="0" borderId="0" xfId="0" applyFont="1"/>
    <xf numFmtId="0" fontId="49" fillId="0" borderId="0" xfId="0" quotePrefix="1" applyFont="1"/>
    <xf numFmtId="0" fontId="49" fillId="0" borderId="0" xfId="0" applyFont="1" applyAlignment="1">
      <alignment wrapText="1"/>
    </xf>
    <xf numFmtId="0" fontId="0" fillId="0" borderId="0" xfId="0" quotePrefix="1" applyAlignment="1">
      <alignment wrapText="1"/>
    </xf>
    <xf numFmtId="0" fontId="10" fillId="5" borderId="1" xfId="0" applyFont="1" applyFill="1" applyBorder="1" applyAlignment="1">
      <alignment horizontal="left" vertical="center" indent="1"/>
    </xf>
    <xf numFmtId="0" fontId="45" fillId="2" borderId="12" xfId="0" applyFont="1" applyFill="1" applyBorder="1"/>
    <xf numFmtId="0" fontId="0" fillId="0" borderId="12" xfId="0" applyBorder="1"/>
    <xf numFmtId="0" fontId="43" fillId="2" borderId="12" xfId="0" applyFont="1" applyFill="1" applyBorder="1"/>
    <xf numFmtId="0" fontId="51" fillId="0" borderId="0" xfId="0" applyFont="1"/>
    <xf numFmtId="0" fontId="55" fillId="0" borderId="0" xfId="0" applyFont="1"/>
    <xf numFmtId="0" fontId="56" fillId="0" borderId="0" xfId="0" applyFont="1"/>
    <xf numFmtId="0" fontId="60" fillId="0" borderId="20" xfId="0" applyFont="1" applyBorder="1" applyAlignment="1">
      <alignment wrapText="1"/>
    </xf>
    <xf numFmtId="0" fontId="61" fillId="11" borderId="20" xfId="0" applyFont="1" applyFill="1" applyBorder="1" applyAlignment="1">
      <alignment wrapText="1"/>
    </xf>
    <xf numFmtId="0" fontId="62" fillId="0" borderId="20" xfId="0" applyFont="1" applyBorder="1" applyAlignment="1">
      <alignment wrapText="1"/>
    </xf>
    <xf numFmtId="0" fontId="43" fillId="2" borderId="0" xfId="0" applyFont="1" applyFill="1" applyAlignment="1">
      <alignment wrapText="1"/>
    </xf>
    <xf numFmtId="0" fontId="63" fillId="2" borderId="0" xfId="0" applyFont="1" applyFill="1"/>
    <xf numFmtId="0" fontId="64" fillId="0" borderId="0" xfId="0" applyFont="1"/>
    <xf numFmtId="0" fontId="65" fillId="0" borderId="0" xfId="0" applyFont="1"/>
    <xf numFmtId="0" fontId="3" fillId="0" borderId="0" xfId="0" applyFont="1" applyAlignment="1">
      <alignment horizontal="center" vertical="center"/>
    </xf>
    <xf numFmtId="0" fontId="54" fillId="7" borderId="19" xfId="0" applyFont="1" applyFill="1" applyBorder="1" applyAlignment="1">
      <alignment horizontal="center" wrapText="1"/>
    </xf>
    <xf numFmtId="0" fontId="54" fillId="7" borderId="0" xfId="0" applyFont="1" applyFill="1" applyAlignment="1">
      <alignment horizontal="center" wrapText="1"/>
    </xf>
    <xf numFmtId="0" fontId="54" fillId="7" borderId="9" xfId="0" applyFont="1" applyFill="1" applyBorder="1" applyAlignment="1">
      <alignment horizontal="center" wrapText="1"/>
    </xf>
    <xf numFmtId="0" fontId="6" fillId="2" borderId="5"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2"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xf>
    <xf numFmtId="0" fontId="6"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3" fillId="0" borderId="4" xfId="0" applyFont="1" applyBorder="1" applyAlignment="1">
      <alignment horizontal="center" vertical="center" wrapText="1"/>
    </xf>
    <xf numFmtId="0" fontId="9" fillId="2" borderId="7" xfId="0" applyFont="1" applyFill="1" applyBorder="1" applyAlignment="1">
      <alignment horizontal="center" vertical="center" wrapText="1" indent="1"/>
    </xf>
    <xf numFmtId="0" fontId="9" fillId="2" borderId="0" xfId="0" applyFont="1" applyFill="1" applyAlignment="1">
      <alignment horizontal="center" vertical="center" wrapText="1" indent="1"/>
    </xf>
    <xf numFmtId="0" fontId="3" fillId="0" borderId="5" xfId="0" applyFont="1" applyBorder="1" applyAlignment="1">
      <alignment horizontal="center" vertical="center" wrapText="1"/>
    </xf>
    <xf numFmtId="0" fontId="44" fillId="0" borderId="7" xfId="0" applyFont="1" applyBorder="1" applyAlignment="1">
      <alignment horizontal="center" vertical="center"/>
    </xf>
    <xf numFmtId="0" fontId="44" fillId="0" borderId="0" xfId="0" applyFont="1" applyAlignment="1">
      <alignment horizontal="center" vertical="center"/>
    </xf>
    <xf numFmtId="0" fontId="48" fillId="0" borderId="0" xfId="0" applyFont="1" applyAlignment="1">
      <alignment horizontal="center" vertical="center"/>
    </xf>
    <xf numFmtId="0" fontId="35" fillId="8" borderId="13" xfId="0" applyFont="1" applyFill="1" applyBorder="1" applyAlignment="1">
      <alignment vertical="center" wrapText="1"/>
    </xf>
    <xf numFmtId="0" fontId="35" fillId="8" borderId="14" xfId="0" applyFont="1" applyFill="1" applyBorder="1" applyAlignment="1">
      <alignment vertical="center" wrapText="1"/>
    </xf>
    <xf numFmtId="0" fontId="35" fillId="8" borderId="15" xfId="0" applyFont="1" applyFill="1" applyBorder="1" applyAlignment="1">
      <alignment vertical="center" wrapText="1"/>
    </xf>
    <xf numFmtId="0" fontId="34" fillId="7" borderId="16" xfId="0" applyFont="1" applyFill="1" applyBorder="1" applyAlignment="1">
      <alignment horizontal="center" wrapText="1"/>
    </xf>
    <xf numFmtId="0" fontId="34" fillId="7" borderId="17" xfId="0" applyFont="1" applyFill="1" applyBorder="1" applyAlignment="1">
      <alignment horizontal="center" wrapText="1"/>
    </xf>
    <xf numFmtId="0" fontId="35" fillId="6" borderId="13" xfId="0" applyFont="1" applyFill="1" applyBorder="1" applyAlignment="1">
      <alignment vertical="center" wrapText="1"/>
    </xf>
    <xf numFmtId="0" fontId="35" fillId="6" borderId="14" xfId="0" applyFont="1" applyFill="1" applyBorder="1" applyAlignment="1">
      <alignment vertical="center" wrapText="1"/>
    </xf>
    <xf numFmtId="0" fontId="35" fillId="6" borderId="15" xfId="0" applyFont="1" applyFill="1" applyBorder="1" applyAlignment="1">
      <alignment vertical="center" wrapText="1"/>
    </xf>
    <xf numFmtId="0" fontId="33" fillId="6" borderId="12" xfId="0" applyFont="1" applyFill="1" applyBorder="1" applyAlignment="1">
      <alignment horizontal="center"/>
    </xf>
    <xf numFmtId="0" fontId="9" fillId="2" borderId="4" xfId="0" applyFont="1" applyFill="1" applyBorder="1" applyAlignment="1">
      <alignment horizontal="center" vertical="center" wrapText="1" indent="1"/>
    </xf>
    <xf numFmtId="0" fontId="9" fillId="2" borderId="5" xfId="0" applyFont="1" applyFill="1" applyBorder="1" applyAlignment="1">
      <alignment horizontal="center" vertical="center" wrapText="1" indent="1"/>
    </xf>
    <xf numFmtId="0" fontId="34" fillId="7" borderId="16" xfId="0" applyFont="1" applyFill="1" applyBorder="1" applyAlignment="1">
      <alignment horizontal="center"/>
    </xf>
    <xf numFmtId="0" fontId="34" fillId="7" borderId="18" xfId="0" applyFont="1" applyFill="1" applyBorder="1" applyAlignment="1">
      <alignment horizontal="center"/>
    </xf>
    <xf numFmtId="0" fontId="34" fillId="7" borderId="17" xfId="0" applyFont="1" applyFill="1" applyBorder="1" applyAlignment="1">
      <alignment horizontal="center"/>
    </xf>
    <xf numFmtId="0" fontId="3" fillId="0" borderId="0" xfId="0" applyFont="1" applyAlignment="1">
      <alignment horizontal="center" vertical="center" wrapText="1"/>
    </xf>
    <xf numFmtId="0" fontId="34" fillId="9" borderId="0" xfId="0" applyFont="1" applyFill="1" applyAlignment="1">
      <alignment horizontal="center"/>
    </xf>
    <xf numFmtId="0" fontId="3" fillId="0" borderId="12" xfId="0" applyFont="1" applyBorder="1" applyAlignment="1">
      <alignment horizontal="center" vertical="center" wrapText="1"/>
    </xf>
    <xf numFmtId="0" fontId="48" fillId="0" borderId="0" xfId="0" applyFont="1" applyAlignment="1">
      <alignment horizontal="center"/>
    </xf>
    <xf numFmtId="0" fontId="48" fillId="0" borderId="12" xfId="0" applyFont="1" applyBorder="1" applyAlignment="1">
      <alignment horizontal="center"/>
    </xf>
    <xf numFmtId="0" fontId="48"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583142</xdr:colOff>
      <xdr:row>2</xdr:row>
      <xdr:rowOff>77818</xdr:rowOff>
    </xdr:to>
    <xdr:pic>
      <xdr:nvPicPr>
        <xdr:cNvPr id="2" name="Picture 1">
          <a:extLst>
            <a:ext uri="{FF2B5EF4-FFF2-40B4-BE49-F238E27FC236}">
              <a16:creationId xmlns:a16="http://schemas.microsoft.com/office/drawing/2014/main" id="{F6DDBFD9-A74F-4844-8C25-6335E0DA37F1}"/>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0</xdr:row>
      <xdr:rowOff>66675</xdr:rowOff>
    </xdr:from>
    <xdr:to>
      <xdr:col>0</xdr:col>
      <xdr:colOff>1164167</xdr:colOff>
      <xdr:row>2</xdr:row>
      <xdr:rowOff>68293</xdr:rowOff>
    </xdr:to>
    <xdr:pic>
      <xdr:nvPicPr>
        <xdr:cNvPr id="2" name="Picture 1">
          <a:extLst>
            <a:ext uri="{FF2B5EF4-FFF2-40B4-BE49-F238E27FC236}">
              <a16:creationId xmlns:a16="http://schemas.microsoft.com/office/drawing/2014/main" id="{AFB24860-4384-45F9-B782-4EECB7ECF792}"/>
            </a:ext>
          </a:extLst>
        </xdr:cNvPr>
        <xdr:cNvPicPr>
          <a:picLocks noChangeAspect="1"/>
        </xdr:cNvPicPr>
      </xdr:nvPicPr>
      <xdr:blipFill>
        <a:blip xmlns:r="http://schemas.openxmlformats.org/officeDocument/2006/relationships" r:embed="rId1"/>
        <a:stretch>
          <a:fillRect/>
        </a:stretch>
      </xdr:blipFill>
      <xdr:spPr>
        <a:xfrm>
          <a:off x="57150" y="66675"/>
          <a:ext cx="1107017" cy="3826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842A6F26-B11C-4221-97AA-D5DB73BF4A29}"/>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D5033A3B-7C38-445F-881F-87F0C9617F91}"/>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16242090-0A6D-4CF7-96AE-82C34EC59EC6}"/>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2" name="Picture 1">
          <a:extLst>
            <a:ext uri="{FF2B5EF4-FFF2-40B4-BE49-F238E27FC236}">
              <a16:creationId xmlns:a16="http://schemas.microsoft.com/office/drawing/2014/main" id="{3A408FC1-7DB4-4C69-81FE-6A48DAA5BCE3}"/>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7C8D62BF-EC75-4693-8EE3-448B556FE0F3}"/>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2" name="Picture 1">
          <a:extLst>
            <a:ext uri="{FF2B5EF4-FFF2-40B4-BE49-F238E27FC236}">
              <a16:creationId xmlns:a16="http://schemas.microsoft.com/office/drawing/2014/main" id="{D6513307-E247-4B74-BA87-3C2A699702B1}"/>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1107017</xdr:colOff>
      <xdr:row>2</xdr:row>
      <xdr:rowOff>1618</xdr:rowOff>
    </xdr:to>
    <xdr:pic>
      <xdr:nvPicPr>
        <xdr:cNvPr id="2" name="Picture 1">
          <a:extLst>
            <a:ext uri="{FF2B5EF4-FFF2-40B4-BE49-F238E27FC236}">
              <a16:creationId xmlns:a16="http://schemas.microsoft.com/office/drawing/2014/main" id="{045C30BE-E53C-4EAA-BA83-1557345552E8}"/>
            </a:ext>
          </a:extLst>
        </xdr:cNvPr>
        <xdr:cNvPicPr>
          <a:picLocks noChangeAspect="1"/>
        </xdr:cNvPicPr>
      </xdr:nvPicPr>
      <xdr:blipFill>
        <a:blip xmlns:r="http://schemas.openxmlformats.org/officeDocument/2006/relationships" r:embed="rId1"/>
        <a:stretch>
          <a:fillRect/>
        </a:stretch>
      </xdr:blipFill>
      <xdr:spPr>
        <a:xfrm>
          <a:off x="0" y="0"/>
          <a:ext cx="1107017" cy="38261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583142</xdr:colOff>
      <xdr:row>2</xdr:row>
      <xdr:rowOff>77818</xdr:rowOff>
    </xdr:to>
    <xdr:pic>
      <xdr:nvPicPr>
        <xdr:cNvPr id="2" name="Picture 1">
          <a:extLst>
            <a:ext uri="{FF2B5EF4-FFF2-40B4-BE49-F238E27FC236}">
              <a16:creationId xmlns:a16="http://schemas.microsoft.com/office/drawing/2014/main" id="{745F79D3-FDDF-4AB6-8938-D80335126CF7}"/>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1192742</xdr:colOff>
      <xdr:row>2</xdr:row>
      <xdr:rowOff>77818</xdr:rowOff>
    </xdr:to>
    <xdr:pic>
      <xdr:nvPicPr>
        <xdr:cNvPr id="2" name="Picture 1">
          <a:extLst>
            <a:ext uri="{FF2B5EF4-FFF2-40B4-BE49-F238E27FC236}">
              <a16:creationId xmlns:a16="http://schemas.microsoft.com/office/drawing/2014/main" id="{732A5974-259E-4F36-97F7-0365908692D5}"/>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19050</xdr:colOff>
      <xdr:row>3</xdr:row>
      <xdr:rowOff>9525</xdr:rowOff>
    </xdr:to>
    <xdr:pic>
      <xdr:nvPicPr>
        <xdr:cNvPr id="2" name="Picture 1">
          <a:extLst>
            <a:ext uri="{FF2B5EF4-FFF2-40B4-BE49-F238E27FC236}">
              <a16:creationId xmlns:a16="http://schemas.microsoft.com/office/drawing/2014/main" id="{93C5D15F-FE0D-F302-E855-26AE192D9FA3}"/>
            </a:ext>
          </a:extLst>
        </xdr:cNvPr>
        <xdr:cNvPicPr>
          <a:picLocks noChangeAspect="1"/>
        </xdr:cNvPicPr>
      </xdr:nvPicPr>
      <xdr:blipFill>
        <a:blip xmlns:r="http://schemas.openxmlformats.org/officeDocument/2006/relationships" r:embed="rId1"/>
        <a:stretch>
          <a:fillRect/>
        </a:stretch>
      </xdr:blipFill>
      <xdr:spPr>
        <a:xfrm>
          <a:off x="0" y="0"/>
          <a:ext cx="1752600" cy="5810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BA853569-2D3B-4738-BF37-4AD310F5F23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A26DC3EA-8F9E-4540-83DF-26471737EA9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87842</xdr:colOff>
      <xdr:row>2</xdr:row>
      <xdr:rowOff>20668</xdr:rowOff>
    </xdr:to>
    <xdr:pic>
      <xdr:nvPicPr>
        <xdr:cNvPr id="2" name="Picture 1">
          <a:extLst>
            <a:ext uri="{FF2B5EF4-FFF2-40B4-BE49-F238E27FC236}">
              <a16:creationId xmlns:a16="http://schemas.microsoft.com/office/drawing/2014/main" id="{FC672F56-D14A-4CE5-A98C-B3EBBF670D4B}"/>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87842</xdr:colOff>
      <xdr:row>2</xdr:row>
      <xdr:rowOff>20668</xdr:rowOff>
    </xdr:to>
    <xdr:pic>
      <xdr:nvPicPr>
        <xdr:cNvPr id="2" name="Picture 1">
          <a:extLst>
            <a:ext uri="{FF2B5EF4-FFF2-40B4-BE49-F238E27FC236}">
              <a16:creationId xmlns:a16="http://schemas.microsoft.com/office/drawing/2014/main" id="{F7013A5E-21B4-43E7-B10B-F0ED5B146F1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287867</xdr:colOff>
      <xdr:row>1</xdr:row>
      <xdr:rowOff>163543</xdr:rowOff>
    </xdr:to>
    <xdr:pic>
      <xdr:nvPicPr>
        <xdr:cNvPr id="2" name="Picture 1">
          <a:extLst>
            <a:ext uri="{FF2B5EF4-FFF2-40B4-BE49-F238E27FC236}">
              <a16:creationId xmlns:a16="http://schemas.microsoft.com/office/drawing/2014/main" id="{FAF6C062-46EF-459D-87F0-FC2E9F8CB572}"/>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287867</xdr:colOff>
      <xdr:row>1</xdr:row>
      <xdr:rowOff>163543</xdr:rowOff>
    </xdr:to>
    <xdr:pic>
      <xdr:nvPicPr>
        <xdr:cNvPr id="2" name="Picture 1">
          <a:extLst>
            <a:ext uri="{FF2B5EF4-FFF2-40B4-BE49-F238E27FC236}">
              <a16:creationId xmlns:a16="http://schemas.microsoft.com/office/drawing/2014/main" id="{85DC449D-1EFD-4A28-B2E6-D35EF3FF2FA8}"/>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26893519-5E07-4DDB-87CE-40C0585D19B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FB489C64-1A31-4978-B972-B3B0974F69C5}"/>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1</xdr:row>
      <xdr:rowOff>77818</xdr:rowOff>
    </xdr:to>
    <xdr:pic>
      <xdr:nvPicPr>
        <xdr:cNvPr id="2" name="Picture 1">
          <a:extLst>
            <a:ext uri="{FF2B5EF4-FFF2-40B4-BE49-F238E27FC236}">
              <a16:creationId xmlns:a16="http://schemas.microsoft.com/office/drawing/2014/main" id="{2504A3E3-0A39-4766-B29A-FE494D6B4D1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1</xdr:row>
      <xdr:rowOff>77818</xdr:rowOff>
    </xdr:to>
    <xdr:pic>
      <xdr:nvPicPr>
        <xdr:cNvPr id="2" name="Picture 1">
          <a:extLst>
            <a:ext uri="{FF2B5EF4-FFF2-40B4-BE49-F238E27FC236}">
              <a16:creationId xmlns:a16="http://schemas.microsoft.com/office/drawing/2014/main" id="{4A98E4B0-485C-45A8-A721-CFB294ADB549}"/>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66675</xdr:colOff>
      <xdr:row>0</xdr:row>
      <xdr:rowOff>95250</xdr:rowOff>
    </xdr:from>
    <xdr:to>
      <xdr:col>1</xdr:col>
      <xdr:colOff>1173692</xdr:colOff>
      <xdr:row>2</xdr:row>
      <xdr:rowOff>96868</xdr:rowOff>
    </xdr:to>
    <xdr:pic>
      <xdr:nvPicPr>
        <xdr:cNvPr id="2" name="Picture 1">
          <a:extLst>
            <a:ext uri="{FF2B5EF4-FFF2-40B4-BE49-F238E27FC236}">
              <a16:creationId xmlns:a16="http://schemas.microsoft.com/office/drawing/2014/main" id="{E54A106F-A69E-496D-A04D-39216E200251}"/>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ACDA8EAC-0D93-4F1C-9FD3-FBB246050AA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66675</xdr:colOff>
      <xdr:row>0</xdr:row>
      <xdr:rowOff>95250</xdr:rowOff>
    </xdr:from>
    <xdr:to>
      <xdr:col>1</xdr:col>
      <xdr:colOff>1173692</xdr:colOff>
      <xdr:row>2</xdr:row>
      <xdr:rowOff>96868</xdr:rowOff>
    </xdr:to>
    <xdr:pic>
      <xdr:nvPicPr>
        <xdr:cNvPr id="2" name="Picture 1">
          <a:extLst>
            <a:ext uri="{FF2B5EF4-FFF2-40B4-BE49-F238E27FC236}">
              <a16:creationId xmlns:a16="http://schemas.microsoft.com/office/drawing/2014/main" id="{03F62766-F621-415B-9682-D61141CC4C67}"/>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2" name="Picture 1">
          <a:extLst>
            <a:ext uri="{FF2B5EF4-FFF2-40B4-BE49-F238E27FC236}">
              <a16:creationId xmlns:a16="http://schemas.microsoft.com/office/drawing/2014/main" id="{FA5DDAE7-EB7D-4EA1-AD2F-D181A666AAD0}"/>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1116542</xdr:colOff>
      <xdr:row>2</xdr:row>
      <xdr:rowOff>1618</xdr:rowOff>
    </xdr:to>
    <xdr:pic>
      <xdr:nvPicPr>
        <xdr:cNvPr id="2" name="Picture 1">
          <a:extLst>
            <a:ext uri="{FF2B5EF4-FFF2-40B4-BE49-F238E27FC236}">
              <a16:creationId xmlns:a16="http://schemas.microsoft.com/office/drawing/2014/main" id="{CFCA46F6-22D2-4DD9-BB3B-2B481520333F}"/>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1</xdr:col>
      <xdr:colOff>564092</xdr:colOff>
      <xdr:row>2</xdr:row>
      <xdr:rowOff>96868</xdr:rowOff>
    </xdr:to>
    <xdr:pic>
      <xdr:nvPicPr>
        <xdr:cNvPr id="3" name="Picture 1">
          <a:extLst>
            <a:ext uri="{FF2B5EF4-FFF2-40B4-BE49-F238E27FC236}">
              <a16:creationId xmlns:a16="http://schemas.microsoft.com/office/drawing/2014/main" id="{ABDAF8F1-C9C6-4191-89E3-3279ABF4EAA2}"/>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1116542</xdr:colOff>
      <xdr:row>2</xdr:row>
      <xdr:rowOff>1618</xdr:rowOff>
    </xdr:to>
    <xdr:pic>
      <xdr:nvPicPr>
        <xdr:cNvPr id="3" name="Picture 1">
          <a:extLst>
            <a:ext uri="{FF2B5EF4-FFF2-40B4-BE49-F238E27FC236}">
              <a16:creationId xmlns:a16="http://schemas.microsoft.com/office/drawing/2014/main" id="{833CD405-8F4D-4B4B-8691-4C621B6F3F16}"/>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xdr:col>
      <xdr:colOff>30692</xdr:colOff>
      <xdr:row>2</xdr:row>
      <xdr:rowOff>1618</xdr:rowOff>
    </xdr:to>
    <xdr:pic>
      <xdr:nvPicPr>
        <xdr:cNvPr id="2" name="Picture 1">
          <a:extLst>
            <a:ext uri="{FF2B5EF4-FFF2-40B4-BE49-F238E27FC236}">
              <a16:creationId xmlns:a16="http://schemas.microsoft.com/office/drawing/2014/main" id="{E04C4623-4D96-46CF-AF38-42F6EF80DA19}"/>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FCB1E212-4CB3-4AFA-AA9D-064E105D7B94}"/>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1116542</xdr:colOff>
      <xdr:row>2</xdr:row>
      <xdr:rowOff>1618</xdr:rowOff>
    </xdr:to>
    <xdr:pic>
      <xdr:nvPicPr>
        <xdr:cNvPr id="2" name="Picture 1">
          <a:extLst>
            <a:ext uri="{FF2B5EF4-FFF2-40B4-BE49-F238E27FC236}">
              <a16:creationId xmlns:a16="http://schemas.microsoft.com/office/drawing/2014/main" id="{482C3EF4-D168-42E5-8298-A0048B859E91}"/>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66675</xdr:colOff>
      <xdr:row>0</xdr:row>
      <xdr:rowOff>95250</xdr:rowOff>
    </xdr:from>
    <xdr:to>
      <xdr:col>0</xdr:col>
      <xdr:colOff>1173692</xdr:colOff>
      <xdr:row>2</xdr:row>
      <xdr:rowOff>96868</xdr:rowOff>
    </xdr:to>
    <xdr:pic>
      <xdr:nvPicPr>
        <xdr:cNvPr id="2" name="Picture 1">
          <a:extLst>
            <a:ext uri="{FF2B5EF4-FFF2-40B4-BE49-F238E27FC236}">
              <a16:creationId xmlns:a16="http://schemas.microsoft.com/office/drawing/2014/main" id="{ACBFA659-5C47-49D5-9BD1-E2DB8031B128}"/>
            </a:ext>
          </a:extLst>
        </xdr:cNvPr>
        <xdr:cNvPicPr>
          <a:picLocks noChangeAspect="1"/>
        </xdr:cNvPicPr>
      </xdr:nvPicPr>
      <xdr:blipFill>
        <a:blip xmlns:r="http://schemas.openxmlformats.org/officeDocument/2006/relationships" r:embed="rId1"/>
        <a:stretch>
          <a:fillRect/>
        </a:stretch>
      </xdr:blipFill>
      <xdr:spPr>
        <a:xfrm>
          <a:off x="66675" y="95250"/>
          <a:ext cx="1107017" cy="382618"/>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1116542</xdr:colOff>
      <xdr:row>2</xdr:row>
      <xdr:rowOff>1618</xdr:rowOff>
    </xdr:to>
    <xdr:pic>
      <xdr:nvPicPr>
        <xdr:cNvPr id="2" name="Picture 1">
          <a:extLst>
            <a:ext uri="{FF2B5EF4-FFF2-40B4-BE49-F238E27FC236}">
              <a16:creationId xmlns:a16="http://schemas.microsoft.com/office/drawing/2014/main" id="{40790AF6-7DE8-44CB-A5F6-3B07369045FC}"/>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28575</xdr:colOff>
      <xdr:row>0</xdr:row>
      <xdr:rowOff>28575</xdr:rowOff>
    </xdr:from>
    <xdr:to>
      <xdr:col>1</xdr:col>
      <xdr:colOff>1323975</xdr:colOff>
      <xdr:row>2</xdr:row>
      <xdr:rowOff>76200</xdr:rowOff>
    </xdr:to>
    <xdr:pic>
      <xdr:nvPicPr>
        <xdr:cNvPr id="2" name="Picture 1">
          <a:extLst>
            <a:ext uri="{FF2B5EF4-FFF2-40B4-BE49-F238E27FC236}">
              <a16:creationId xmlns:a16="http://schemas.microsoft.com/office/drawing/2014/main" id="{CF3EE23D-40B5-4B57-BD35-1829C12B802E}"/>
            </a:ext>
          </a:extLst>
        </xdr:cNvPr>
        <xdr:cNvPicPr>
          <a:picLocks noChangeAspect="1"/>
        </xdr:cNvPicPr>
      </xdr:nvPicPr>
      <xdr:blipFill>
        <a:blip xmlns:r="http://schemas.openxmlformats.org/officeDocument/2006/relationships" r:embed="rId1"/>
        <a:stretch>
          <a:fillRect/>
        </a:stretch>
      </xdr:blipFill>
      <xdr:spPr>
        <a:xfrm>
          <a:off x="28575" y="28575"/>
          <a:ext cx="1295400" cy="4286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0</xdr:col>
      <xdr:colOff>1116542</xdr:colOff>
      <xdr:row>2</xdr:row>
      <xdr:rowOff>1618</xdr:rowOff>
    </xdr:to>
    <xdr:pic>
      <xdr:nvPicPr>
        <xdr:cNvPr id="2" name="Picture 1">
          <a:extLst>
            <a:ext uri="{FF2B5EF4-FFF2-40B4-BE49-F238E27FC236}">
              <a16:creationId xmlns:a16="http://schemas.microsoft.com/office/drawing/2014/main" id="{334BBC69-23C1-4D35-A390-BD5134A8D050}"/>
            </a:ext>
          </a:extLst>
        </xdr:cNvPr>
        <xdr:cNvPicPr>
          <a:picLocks noChangeAspect="1"/>
        </xdr:cNvPicPr>
      </xdr:nvPicPr>
      <xdr:blipFill>
        <a:blip xmlns:r="http://schemas.openxmlformats.org/officeDocument/2006/relationships" r:embed="rId1"/>
        <a:stretch>
          <a:fillRect/>
        </a:stretch>
      </xdr:blipFill>
      <xdr:spPr>
        <a:xfrm>
          <a:off x="9525" y="0"/>
          <a:ext cx="1107017" cy="382618"/>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1295400</xdr:colOff>
      <xdr:row>2</xdr:row>
      <xdr:rowOff>47625</xdr:rowOff>
    </xdr:to>
    <xdr:pic>
      <xdr:nvPicPr>
        <xdr:cNvPr id="2" name="Picture 1">
          <a:extLst>
            <a:ext uri="{FF2B5EF4-FFF2-40B4-BE49-F238E27FC236}">
              <a16:creationId xmlns:a16="http://schemas.microsoft.com/office/drawing/2014/main" id="{098BD88A-AF2D-4479-86DE-B49D781033AE}"/>
            </a:ext>
          </a:extLst>
        </xdr:cNvPr>
        <xdr:cNvPicPr>
          <a:picLocks noChangeAspect="1"/>
        </xdr:cNvPicPr>
      </xdr:nvPicPr>
      <xdr:blipFill>
        <a:blip xmlns:r="http://schemas.openxmlformats.org/officeDocument/2006/relationships" r:embed="rId1"/>
        <a:stretch>
          <a:fillRect/>
        </a:stretch>
      </xdr:blipFill>
      <xdr:spPr>
        <a:xfrm>
          <a:off x="0" y="0"/>
          <a:ext cx="1295400" cy="4286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533400</xdr:colOff>
      <xdr:row>3</xdr:row>
      <xdr:rowOff>9525</xdr:rowOff>
    </xdr:to>
    <xdr:pic>
      <xdr:nvPicPr>
        <xdr:cNvPr id="2" name="Picture 1">
          <a:extLst>
            <a:ext uri="{FF2B5EF4-FFF2-40B4-BE49-F238E27FC236}">
              <a16:creationId xmlns:a16="http://schemas.microsoft.com/office/drawing/2014/main" id="{13A2C3A6-C9F0-42FC-9F4C-06B9654566B7}"/>
            </a:ext>
          </a:extLst>
        </xdr:cNvPr>
        <xdr:cNvPicPr>
          <a:picLocks noChangeAspect="1"/>
        </xdr:cNvPicPr>
      </xdr:nvPicPr>
      <xdr:blipFill>
        <a:blip xmlns:r="http://schemas.openxmlformats.org/officeDocument/2006/relationships" r:embed="rId1"/>
        <a:stretch>
          <a:fillRect/>
        </a:stretch>
      </xdr:blipFill>
      <xdr:spPr>
        <a:xfrm>
          <a:off x="0" y="0"/>
          <a:ext cx="1752600" cy="5810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1192742</xdr:colOff>
      <xdr:row>2</xdr:row>
      <xdr:rowOff>77818</xdr:rowOff>
    </xdr:to>
    <xdr:pic>
      <xdr:nvPicPr>
        <xdr:cNvPr id="2" name="Picture 1">
          <a:extLst>
            <a:ext uri="{FF2B5EF4-FFF2-40B4-BE49-F238E27FC236}">
              <a16:creationId xmlns:a16="http://schemas.microsoft.com/office/drawing/2014/main" id="{E54E87F9-79FB-40EF-B30F-0F9F260619FF}"/>
            </a:ext>
          </a:extLst>
        </xdr:cNvPr>
        <xdr:cNvPicPr>
          <a:picLocks noChangeAspect="1"/>
        </xdr:cNvPicPr>
      </xdr:nvPicPr>
      <xdr:blipFill>
        <a:blip xmlns:r="http://schemas.openxmlformats.org/officeDocument/2006/relationships" r:embed="rId1"/>
        <a:stretch>
          <a:fillRect/>
        </a:stretch>
      </xdr:blipFill>
      <xdr:spPr>
        <a:xfrm>
          <a:off x="85725" y="76200"/>
          <a:ext cx="1107017" cy="3826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mailto:info.Skopje@tasheer.com" TargetMode="External"/><Relationship Id="rId1" Type="http://schemas.openxmlformats.org/officeDocument/2006/relationships/hyperlink" Target="mailto:info.Skopje@tasheer.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07A2-A3C5-49C1-BBA9-D1FAFAD25117}">
  <dimension ref="A1:D40"/>
  <sheetViews>
    <sheetView showGridLines="0" workbookViewId="0">
      <pane ySplit="4" topLeftCell="A12" activePane="bottomLeft" state="frozen"/>
      <selection pane="bottomLeft" activeCell="B6" sqref="B6"/>
      <selection activeCell="B1" sqref="B1"/>
    </sheetView>
  </sheetViews>
  <sheetFormatPr defaultRowHeight="15"/>
  <cols>
    <col min="2" max="2" width="71.28515625" customWidth="1"/>
    <col min="3" max="3" width="34.85546875" customWidth="1"/>
    <col min="4" max="4" width="47.140625" customWidth="1"/>
  </cols>
  <sheetData>
    <row r="1" spans="1:4">
      <c r="A1" s="98" t="s">
        <v>0</v>
      </c>
      <c r="B1" s="98"/>
      <c r="C1" s="98"/>
      <c r="D1" s="98"/>
    </row>
    <row r="2" spans="1:4">
      <c r="A2" s="98"/>
      <c r="B2" s="98"/>
      <c r="C2" s="98"/>
      <c r="D2" s="98"/>
    </row>
    <row r="4" spans="1:4">
      <c r="A4" s="11" t="s">
        <v>1</v>
      </c>
      <c r="B4" s="8" t="s">
        <v>2</v>
      </c>
      <c r="C4" s="8" t="s">
        <v>3</v>
      </c>
      <c r="D4" s="8" t="s">
        <v>4</v>
      </c>
    </row>
    <row r="5" spans="1:4">
      <c r="A5" s="12">
        <v>1</v>
      </c>
      <c r="B5" s="10" t="s">
        <v>5</v>
      </c>
      <c r="C5" s="10"/>
      <c r="D5" s="10"/>
    </row>
    <row r="6" spans="1:4">
      <c r="A6" s="12">
        <v>2</v>
      </c>
      <c r="B6" s="10"/>
      <c r="C6" s="10"/>
      <c r="D6" s="10"/>
    </row>
    <row r="7" spans="1:4">
      <c r="A7" s="12">
        <v>3</v>
      </c>
      <c r="B7" s="10" t="s">
        <v>6</v>
      </c>
      <c r="C7" s="10"/>
      <c r="D7" s="10"/>
    </row>
    <row r="8" spans="1:4">
      <c r="A8" s="12">
        <v>4</v>
      </c>
      <c r="B8" s="10"/>
      <c r="C8" s="10"/>
      <c r="D8" s="10"/>
    </row>
    <row r="9" spans="1:4">
      <c r="A9" s="12">
        <v>5</v>
      </c>
      <c r="B9" s="10"/>
      <c r="C9" s="10"/>
      <c r="D9" s="10"/>
    </row>
    <row r="10" spans="1:4">
      <c r="A10" s="12">
        <v>6</v>
      </c>
      <c r="B10" s="10"/>
      <c r="C10" s="10"/>
      <c r="D10" s="10"/>
    </row>
    <row r="11" spans="1:4">
      <c r="A11" s="12">
        <v>7</v>
      </c>
      <c r="B11" s="10"/>
      <c r="C11" s="10"/>
      <c r="D11" s="10"/>
    </row>
    <row r="12" spans="1:4">
      <c r="A12" s="12">
        <v>8</v>
      </c>
      <c r="B12" s="10"/>
      <c r="C12" s="10"/>
      <c r="D12" s="10"/>
    </row>
    <row r="13" spans="1:4">
      <c r="A13" s="12">
        <v>9</v>
      </c>
      <c r="B13" s="10"/>
      <c r="C13" s="10"/>
      <c r="D13" s="10"/>
    </row>
    <row r="14" spans="1:4">
      <c r="A14" s="12">
        <v>10</v>
      </c>
      <c r="B14" s="10" t="s">
        <v>7</v>
      </c>
      <c r="C14" s="10"/>
      <c r="D14" s="10"/>
    </row>
    <row r="15" spans="1:4">
      <c r="A15" s="12">
        <v>11</v>
      </c>
      <c r="B15" s="10" t="s">
        <v>8</v>
      </c>
      <c r="C15" s="10"/>
      <c r="D15" s="10"/>
    </row>
    <row r="16" spans="1:4">
      <c r="A16" s="12">
        <v>12</v>
      </c>
      <c r="B16" s="10" t="s">
        <v>9</v>
      </c>
      <c r="C16" s="10"/>
      <c r="D16" s="10"/>
    </row>
    <row r="17" spans="1:4">
      <c r="A17" s="12">
        <v>13</v>
      </c>
      <c r="B17" s="10" t="s">
        <v>10</v>
      </c>
      <c r="C17" s="10"/>
      <c r="D17" s="10"/>
    </row>
    <row r="18" spans="1:4">
      <c r="A18" s="12">
        <v>14</v>
      </c>
      <c r="B18" s="10"/>
      <c r="C18" s="10"/>
      <c r="D18" s="10"/>
    </row>
    <row r="19" spans="1:4">
      <c r="A19" s="12">
        <v>15</v>
      </c>
      <c r="B19" s="10"/>
      <c r="C19" s="10"/>
      <c r="D19" s="10"/>
    </row>
    <row r="20" spans="1:4">
      <c r="A20" s="12">
        <v>16</v>
      </c>
      <c r="B20" s="10"/>
      <c r="C20" s="10"/>
      <c r="D20" s="10"/>
    </row>
    <row r="21" spans="1:4">
      <c r="A21" s="12">
        <v>17</v>
      </c>
      <c r="B21" s="10"/>
      <c r="C21" s="10"/>
      <c r="D21" s="10"/>
    </row>
    <row r="22" spans="1:4">
      <c r="A22" s="12">
        <v>18</v>
      </c>
      <c r="B22" s="10"/>
      <c r="C22" s="10"/>
      <c r="D22" s="10"/>
    </row>
    <row r="23" spans="1:4">
      <c r="A23" s="12"/>
      <c r="B23" s="10"/>
      <c r="C23" s="10"/>
      <c r="D23" s="10"/>
    </row>
    <row r="24" spans="1:4">
      <c r="A24" s="12"/>
      <c r="B24" s="10"/>
      <c r="C24" s="10"/>
      <c r="D24" s="10"/>
    </row>
    <row r="25" spans="1:4">
      <c r="A25" s="12"/>
      <c r="B25" s="10"/>
      <c r="C25" s="10"/>
      <c r="D25" s="10"/>
    </row>
    <row r="26" spans="1:4">
      <c r="A26" s="12"/>
      <c r="B26" s="10"/>
      <c r="C26" s="10"/>
      <c r="D26" s="10"/>
    </row>
    <row r="27" spans="1:4">
      <c r="A27" s="12"/>
      <c r="B27" s="10"/>
      <c r="C27" s="10"/>
      <c r="D27" s="10"/>
    </row>
    <row r="28" spans="1:4">
      <c r="A28" s="12"/>
      <c r="B28" s="10"/>
      <c r="C28" s="10"/>
      <c r="D28" s="10"/>
    </row>
    <row r="29" spans="1:4">
      <c r="A29" s="12"/>
      <c r="B29" s="10"/>
      <c r="C29" s="10"/>
      <c r="D29" s="10"/>
    </row>
    <row r="30" spans="1:4">
      <c r="A30" s="12"/>
      <c r="B30" s="10"/>
      <c r="C30" s="10"/>
      <c r="D30" s="10"/>
    </row>
    <row r="31" spans="1:4">
      <c r="A31" s="12"/>
      <c r="B31" s="10"/>
      <c r="C31" s="10"/>
      <c r="D31" s="10"/>
    </row>
    <row r="32" spans="1:4">
      <c r="A32" s="12"/>
      <c r="B32" s="10"/>
      <c r="C32" s="10"/>
      <c r="D32" s="10"/>
    </row>
    <row r="33" spans="1:4">
      <c r="A33" s="12"/>
      <c r="B33" s="10"/>
      <c r="C33" s="10"/>
      <c r="D33" s="10"/>
    </row>
    <row r="34" spans="1:4">
      <c r="A34" s="12"/>
      <c r="B34" s="10"/>
      <c r="C34" s="10"/>
      <c r="D34" s="10"/>
    </row>
    <row r="35" spans="1:4">
      <c r="A35" s="12"/>
      <c r="B35" s="10"/>
      <c r="C35" s="10"/>
      <c r="D35" s="10"/>
    </row>
    <row r="36" spans="1:4">
      <c r="A36" s="12"/>
      <c r="B36" s="10"/>
      <c r="C36" s="10"/>
      <c r="D36" s="10"/>
    </row>
    <row r="37" spans="1:4">
      <c r="A37" s="12"/>
      <c r="B37" s="10"/>
      <c r="C37" s="10"/>
      <c r="D37" s="10"/>
    </row>
    <row r="38" spans="1:4">
      <c r="A38" s="12"/>
      <c r="B38" s="10"/>
      <c r="C38" s="10"/>
      <c r="D38" s="10"/>
    </row>
    <row r="39" spans="1:4">
      <c r="A39" s="12"/>
      <c r="B39" s="10"/>
      <c r="C39" s="10"/>
      <c r="D39" s="10"/>
    </row>
    <row r="40" spans="1:4">
      <c r="A40" s="12"/>
      <c r="B40" s="10"/>
      <c r="C40" s="10"/>
      <c r="D40" s="10"/>
    </row>
  </sheetData>
  <mergeCells count="1">
    <mergeCell ref="A1: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FC43B-DCC9-4185-9098-D5A24F7D29A9}">
  <dimension ref="A1:E48"/>
  <sheetViews>
    <sheetView showGridLines="0" workbookViewId="0">
      <pane ySplit="4" topLeftCell="A39" activePane="bottomLeft" state="frozen"/>
      <selection pane="bottomLeft" activeCell="A39" sqref="A39:A40"/>
    </sheetView>
  </sheetViews>
  <sheetFormatPr defaultRowHeight="15"/>
  <cols>
    <col min="1" max="1" width="29.42578125" style="1" bestFit="1" customWidth="1"/>
    <col min="2" max="2" width="39.28515625" style="1" customWidth="1"/>
    <col min="3" max="3" width="0.5703125" customWidth="1"/>
    <col min="4" max="4" width="34.85546875" style="2" customWidth="1"/>
    <col min="5" max="5" width="59" style="3" customWidth="1"/>
  </cols>
  <sheetData>
    <row r="1" spans="1:5">
      <c r="A1" s="98" t="s">
        <v>11</v>
      </c>
      <c r="B1" s="98"/>
      <c r="C1" s="98"/>
      <c r="D1" s="98"/>
      <c r="E1" s="98"/>
    </row>
    <row r="2" spans="1:5">
      <c r="A2" s="98"/>
      <c r="B2" s="98"/>
      <c r="C2" s="98"/>
      <c r="D2" s="98"/>
      <c r="E2" s="98"/>
    </row>
    <row r="3" spans="1:5" ht="6.75" customHeight="1">
      <c r="A3" s="98"/>
      <c r="B3" s="98"/>
      <c r="C3" s="98"/>
      <c r="D3" s="98"/>
      <c r="E3" s="98"/>
    </row>
    <row r="4" spans="1:5">
      <c r="A4" s="6" t="s">
        <v>12</v>
      </c>
      <c r="B4" s="6" t="s">
        <v>13</v>
      </c>
      <c r="C4" s="7"/>
      <c r="D4" s="8" t="s">
        <v>14</v>
      </c>
      <c r="E4" s="8" t="s">
        <v>15</v>
      </c>
    </row>
    <row r="5" spans="1:5" ht="24" customHeight="1">
      <c r="A5" s="20" t="s">
        <v>16</v>
      </c>
      <c r="B5" s="4" t="s">
        <v>17</v>
      </c>
      <c r="D5" s="9" t="s">
        <v>18</v>
      </c>
      <c r="E5" s="9" t="s">
        <v>19</v>
      </c>
    </row>
    <row r="6" spans="1:5" ht="23.25">
      <c r="A6" s="4" t="s">
        <v>20</v>
      </c>
      <c r="B6" s="4" t="s">
        <v>21</v>
      </c>
      <c r="D6" s="9" t="s">
        <v>22</v>
      </c>
      <c r="E6" s="9" t="s">
        <v>23</v>
      </c>
    </row>
    <row r="7" spans="1:5" ht="23.25">
      <c r="A7" s="20" t="s">
        <v>24</v>
      </c>
      <c r="B7" s="4" t="s">
        <v>25</v>
      </c>
      <c r="D7" s="9" t="s">
        <v>26</v>
      </c>
      <c r="E7" s="9" t="s">
        <v>27</v>
      </c>
    </row>
    <row r="8" spans="1:5">
      <c r="A8" s="28" t="s">
        <v>28</v>
      </c>
      <c r="B8" s="4" t="s">
        <v>29</v>
      </c>
      <c r="D8" s="9"/>
      <c r="E8" s="9"/>
    </row>
    <row r="9" spans="1:5">
      <c r="A9" s="20" t="s">
        <v>30</v>
      </c>
      <c r="B9" s="4" t="s">
        <v>31</v>
      </c>
      <c r="D9" s="9"/>
      <c r="E9" s="9"/>
    </row>
    <row r="10" spans="1:5">
      <c r="A10" s="20" t="s">
        <v>32</v>
      </c>
      <c r="B10" s="4" t="s">
        <v>33</v>
      </c>
      <c r="D10" s="9"/>
      <c r="E10" s="9"/>
    </row>
    <row r="11" spans="1:5">
      <c r="A11" s="20" t="s">
        <v>34</v>
      </c>
      <c r="B11" s="4" t="s">
        <v>35</v>
      </c>
      <c r="D11" s="9" t="s">
        <v>36</v>
      </c>
      <c r="E11" s="9"/>
    </row>
    <row r="12" spans="1:5">
      <c r="A12" s="20" t="s">
        <v>37</v>
      </c>
      <c r="B12" s="4" t="s">
        <v>38</v>
      </c>
      <c r="D12" s="9" t="s">
        <v>36</v>
      </c>
      <c r="E12" s="9"/>
    </row>
    <row r="13" spans="1:5">
      <c r="A13" s="28" t="s">
        <v>39</v>
      </c>
      <c r="B13" s="4" t="s">
        <v>40</v>
      </c>
      <c r="D13" s="9" t="s">
        <v>36</v>
      </c>
      <c r="E13" s="9"/>
    </row>
    <row r="14" spans="1:5">
      <c r="A14" s="28" t="s">
        <v>41</v>
      </c>
      <c r="B14" s="4" t="s">
        <v>42</v>
      </c>
      <c r="D14" s="9" t="s">
        <v>36</v>
      </c>
      <c r="E14" s="9"/>
    </row>
    <row r="15" spans="1:5">
      <c r="A15" s="28" t="s">
        <v>43</v>
      </c>
      <c r="B15" s="4" t="s">
        <v>44</v>
      </c>
      <c r="D15" s="9" t="s">
        <v>36</v>
      </c>
      <c r="E15" s="9"/>
    </row>
    <row r="16" spans="1:5">
      <c r="A16" s="28" t="s">
        <v>45</v>
      </c>
      <c r="B16" s="4" t="s">
        <v>46</v>
      </c>
      <c r="D16" s="9"/>
      <c r="E16" s="9"/>
    </row>
    <row r="17" spans="1:5">
      <c r="A17" s="4" t="s">
        <v>47</v>
      </c>
      <c r="B17" s="4" t="s">
        <v>48</v>
      </c>
      <c r="D17" s="9" t="s">
        <v>36</v>
      </c>
      <c r="E17" s="9"/>
    </row>
    <row r="18" spans="1:5">
      <c r="A18" s="4" t="s">
        <v>49</v>
      </c>
      <c r="B18" s="4" t="s">
        <v>50</v>
      </c>
      <c r="D18" s="9"/>
      <c r="E18" s="9"/>
    </row>
    <row r="19" spans="1:5">
      <c r="A19" s="28" t="s">
        <v>51</v>
      </c>
      <c r="B19" s="4" t="s">
        <v>52</v>
      </c>
      <c r="D19" s="9"/>
      <c r="E19" s="9"/>
    </row>
    <row r="20" spans="1:5">
      <c r="A20" s="28" t="s">
        <v>53</v>
      </c>
      <c r="B20" s="4" t="s">
        <v>54</v>
      </c>
      <c r="D20" s="9"/>
      <c r="E20" s="9"/>
    </row>
    <row r="21" spans="1:5">
      <c r="A21" s="28" t="s">
        <v>55</v>
      </c>
      <c r="B21" s="4" t="s">
        <v>56</v>
      </c>
      <c r="D21" s="9"/>
      <c r="E21" s="9"/>
    </row>
    <row r="22" spans="1:5">
      <c r="A22" s="28" t="s">
        <v>57</v>
      </c>
      <c r="B22" s="4" t="s">
        <v>58</v>
      </c>
    </row>
    <row r="23" spans="1:5">
      <c r="A23" s="28" t="s">
        <v>59</v>
      </c>
      <c r="B23" s="4" t="s">
        <v>60</v>
      </c>
    </row>
    <row r="24" spans="1:5">
      <c r="A24" s="20" t="s">
        <v>61</v>
      </c>
      <c r="B24" s="4" t="s">
        <v>62</v>
      </c>
    </row>
    <row r="25" spans="1:5">
      <c r="A25" s="20" t="s">
        <v>63</v>
      </c>
      <c r="B25" s="4" t="s">
        <v>64</v>
      </c>
    </row>
    <row r="26" spans="1:5">
      <c r="A26" s="20" t="s">
        <v>65</v>
      </c>
      <c r="B26" s="4" t="s">
        <v>66</v>
      </c>
    </row>
    <row r="27" spans="1:5">
      <c r="A27" s="20" t="s">
        <v>67</v>
      </c>
      <c r="B27" s="4" t="s">
        <v>68</v>
      </c>
    </row>
    <row r="28" spans="1:5">
      <c r="A28" s="20" t="s">
        <v>69</v>
      </c>
      <c r="B28" s="4" t="s">
        <v>70</v>
      </c>
    </row>
    <row r="29" spans="1:5">
      <c r="A29" s="79" t="s">
        <v>71</v>
      </c>
      <c r="B29" s="4" t="s">
        <v>72</v>
      </c>
    </row>
    <row r="30" spans="1:5">
      <c r="A30" s="20" t="s">
        <v>73</v>
      </c>
      <c r="B30" s="4" t="s">
        <v>74</v>
      </c>
    </row>
    <row r="31" spans="1:5">
      <c r="A31" s="20" t="s">
        <v>75</v>
      </c>
      <c r="B31" s="4" t="s">
        <v>76</v>
      </c>
    </row>
    <row r="32" spans="1:5">
      <c r="A32" s="20" t="s">
        <v>77</v>
      </c>
      <c r="B32" s="4" t="s">
        <v>78</v>
      </c>
    </row>
    <row r="33" spans="1:2">
      <c r="A33" s="20" t="s">
        <v>79</v>
      </c>
      <c r="B33" s="5" t="s">
        <v>80</v>
      </c>
    </row>
    <row r="34" spans="1:2">
      <c r="A34" s="5" t="s">
        <v>81</v>
      </c>
      <c r="B34" s="5" t="s">
        <v>82</v>
      </c>
    </row>
    <row r="35" spans="1:2">
      <c r="A35" s="78" t="s">
        <v>83</v>
      </c>
      <c r="B35" s="5" t="s">
        <v>84</v>
      </c>
    </row>
    <row r="36" spans="1:2">
      <c r="A36" s="84" t="s">
        <v>85</v>
      </c>
      <c r="B36" s="5" t="s">
        <v>85</v>
      </c>
    </row>
    <row r="37" spans="1:2">
      <c r="A37" s="20" t="s">
        <v>86</v>
      </c>
      <c r="B37" s="5" t="s">
        <v>87</v>
      </c>
    </row>
    <row r="38" spans="1:2">
      <c r="A38" s="20" t="s">
        <v>88</v>
      </c>
      <c r="B38" s="5" t="s">
        <v>88</v>
      </c>
    </row>
    <row r="39" spans="1:2">
      <c r="A39" s="20" t="s">
        <v>26</v>
      </c>
      <c r="B39" s="5" t="s">
        <v>89</v>
      </c>
    </row>
    <row r="40" spans="1:2">
      <c r="A40" s="20" t="s">
        <v>90</v>
      </c>
      <c r="B40" s="5" t="s">
        <v>91</v>
      </c>
    </row>
    <row r="41" spans="1:2">
      <c r="A41" s="5"/>
      <c r="B41" s="5"/>
    </row>
    <row r="42" spans="1:2">
      <c r="A42" s="5"/>
      <c r="B42" s="5"/>
    </row>
    <row r="43" spans="1:2">
      <c r="A43" s="5"/>
      <c r="B43" s="5"/>
    </row>
    <row r="44" spans="1:2">
      <c r="A44" s="5"/>
      <c r="B44" s="5"/>
    </row>
    <row r="45" spans="1:2">
      <c r="A45" s="5"/>
      <c r="B45" s="5"/>
    </row>
    <row r="46" spans="1:2">
      <c r="A46" s="5"/>
      <c r="B46" s="5"/>
    </row>
    <row r="47" spans="1:2">
      <c r="A47" s="5"/>
      <c r="B47" s="5"/>
    </row>
    <row r="48" spans="1:2">
      <c r="A48" s="5"/>
      <c r="B48" s="5"/>
    </row>
  </sheetData>
  <mergeCells count="1">
    <mergeCell ref="A1:E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4423-D156-400D-AC52-4215D6710F70}">
  <dimension ref="A1:V36"/>
  <sheetViews>
    <sheetView showGridLines="0" workbookViewId="0">
      <pane ySplit="5" topLeftCell="C6" activePane="bottomLeft" state="frozen"/>
      <selection pane="bottomLeft" activeCell="G9" sqref="G9"/>
    </sheetView>
  </sheetViews>
  <sheetFormatPr defaultRowHeight="15"/>
  <cols>
    <col min="1" max="1" width="24.5703125" bestFit="1" customWidth="1"/>
    <col min="2" max="2" width="31" bestFit="1" customWidth="1"/>
    <col min="6" max="6" width="12.140625" customWidth="1"/>
    <col min="7" max="7" width="12.7109375" customWidth="1"/>
    <col min="11" max="11" width="20.140625" customWidth="1"/>
    <col min="12" max="12" width="20.7109375" customWidth="1"/>
    <col min="15" max="15" width="11.7109375" customWidth="1"/>
    <col min="21" max="21" width="25.7109375" customWidth="1"/>
    <col min="22" max="22" width="25.140625" customWidth="1"/>
  </cols>
  <sheetData>
    <row r="1" spans="1:22">
      <c r="A1" s="106" t="s">
        <v>92</v>
      </c>
      <c r="B1" s="107"/>
      <c r="C1" s="107"/>
      <c r="D1" s="107"/>
      <c r="E1" s="107"/>
      <c r="F1" s="107"/>
      <c r="G1" s="107"/>
      <c r="H1" s="107"/>
      <c r="I1" s="107"/>
      <c r="J1" s="107"/>
      <c r="K1" s="107"/>
      <c r="L1" s="108"/>
    </row>
    <row r="2" spans="1:22">
      <c r="A2" s="109"/>
      <c r="B2" s="98"/>
      <c r="C2" s="98"/>
      <c r="D2" s="98"/>
      <c r="E2" s="98"/>
      <c r="F2" s="98"/>
      <c r="G2" s="98"/>
      <c r="H2" s="98"/>
      <c r="I2" s="98"/>
      <c r="J2" s="98"/>
      <c r="K2" s="98"/>
      <c r="L2" s="110"/>
    </row>
    <row r="3" spans="1:22">
      <c r="A3" s="111"/>
      <c r="B3" s="112"/>
      <c r="C3" s="112"/>
      <c r="D3" s="112"/>
      <c r="E3" s="112"/>
      <c r="F3" s="112"/>
      <c r="G3" s="112"/>
      <c r="H3" s="112"/>
      <c r="I3" s="112"/>
      <c r="J3" s="112"/>
      <c r="K3" s="112"/>
      <c r="L3" s="113"/>
    </row>
    <row r="4" spans="1:22" ht="29.25" customHeight="1">
      <c r="A4" s="104" t="s">
        <v>93</v>
      </c>
      <c r="B4" s="105"/>
      <c r="E4" s="114" t="s">
        <v>94</v>
      </c>
      <c r="F4" s="114"/>
      <c r="G4" s="115"/>
      <c r="K4" s="102" t="s">
        <v>95</v>
      </c>
      <c r="L4" s="102"/>
      <c r="O4" s="102" t="s">
        <v>65</v>
      </c>
      <c r="P4" s="102"/>
      <c r="R4" s="102" t="s">
        <v>96</v>
      </c>
      <c r="S4" s="102"/>
      <c r="U4" s="99" t="s">
        <v>97</v>
      </c>
      <c r="V4" s="99" t="s">
        <v>98</v>
      </c>
    </row>
    <row r="5" spans="1:22">
      <c r="A5" s="14" t="s">
        <v>99</v>
      </c>
      <c r="B5" s="14" t="s">
        <v>100</v>
      </c>
      <c r="E5" s="14" t="s">
        <v>101</v>
      </c>
      <c r="F5" s="14" t="s">
        <v>99</v>
      </c>
      <c r="G5" s="14" t="s">
        <v>102</v>
      </c>
      <c r="K5" s="103"/>
      <c r="L5" s="103"/>
      <c r="O5" s="103"/>
      <c r="P5" s="103"/>
      <c r="R5" s="103"/>
      <c r="S5" s="103"/>
      <c r="U5" s="100"/>
      <c r="V5" s="101"/>
    </row>
    <row r="6" spans="1:22" ht="14.25">
      <c r="A6" s="10" t="s">
        <v>103</v>
      </c>
      <c r="B6" s="10" t="s">
        <v>104</v>
      </c>
      <c r="E6" s="10">
        <v>104</v>
      </c>
      <c r="F6" s="10" t="s">
        <v>105</v>
      </c>
      <c r="G6" s="10" t="s">
        <v>106</v>
      </c>
      <c r="K6" s="14" t="s">
        <v>107</v>
      </c>
      <c r="L6" s="10">
        <v>44750</v>
      </c>
      <c r="O6" s="14" t="s">
        <v>108</v>
      </c>
      <c r="P6" s="10" t="s">
        <v>109</v>
      </c>
      <c r="R6" s="14" t="s">
        <v>110</v>
      </c>
      <c r="S6" s="10" t="s">
        <v>106</v>
      </c>
      <c r="U6" s="14" t="s">
        <v>111</v>
      </c>
      <c r="V6" s="10" t="s">
        <v>112</v>
      </c>
    </row>
    <row r="7" spans="1:22" ht="14.25">
      <c r="A7" s="10" t="s">
        <v>113</v>
      </c>
      <c r="B7" s="18" t="s">
        <v>114</v>
      </c>
      <c r="E7" s="10">
        <v>101</v>
      </c>
      <c r="F7" s="10" t="s">
        <v>115</v>
      </c>
      <c r="G7" s="10" t="s">
        <v>106</v>
      </c>
      <c r="K7" s="14" t="s">
        <v>116</v>
      </c>
      <c r="L7" s="10">
        <v>63502</v>
      </c>
      <c r="O7" s="14" t="s">
        <v>117</v>
      </c>
      <c r="P7" s="10" t="s">
        <v>106</v>
      </c>
      <c r="R7" s="14" t="s">
        <v>118</v>
      </c>
      <c r="S7" s="10" t="s">
        <v>106</v>
      </c>
      <c r="U7" s="14" t="s">
        <v>119</v>
      </c>
      <c r="V7" s="10" t="s">
        <v>120</v>
      </c>
    </row>
    <row r="8" spans="1:22" ht="14.25">
      <c r="A8" s="10" t="s">
        <v>121</v>
      </c>
      <c r="B8" s="10">
        <v>38970123456</v>
      </c>
      <c r="E8" s="10">
        <v>103</v>
      </c>
      <c r="F8" s="10" t="s">
        <v>122</v>
      </c>
      <c r="G8" s="10" t="s">
        <v>106</v>
      </c>
      <c r="K8" s="14" t="s">
        <v>24</v>
      </c>
      <c r="L8" s="10" t="s">
        <v>123</v>
      </c>
      <c r="O8" s="14" t="s">
        <v>124</v>
      </c>
      <c r="P8" s="10" t="s">
        <v>106</v>
      </c>
      <c r="U8" s="14" t="s">
        <v>125</v>
      </c>
      <c r="V8" s="10" t="s">
        <v>126</v>
      </c>
    </row>
    <row r="9" spans="1:22" ht="14.25">
      <c r="A9" s="10" t="s">
        <v>127</v>
      </c>
      <c r="B9" s="18" t="s">
        <v>128</v>
      </c>
      <c r="E9" s="10">
        <v>6050</v>
      </c>
      <c r="F9" s="10" t="s">
        <v>129</v>
      </c>
      <c r="G9" s="10" t="s">
        <v>109</v>
      </c>
      <c r="K9" s="14" t="s">
        <v>130</v>
      </c>
      <c r="L9" s="10">
        <v>49590</v>
      </c>
      <c r="O9" s="14" t="s">
        <v>131</v>
      </c>
      <c r="P9" s="10" t="s">
        <v>106</v>
      </c>
      <c r="U9" s="14" t="s">
        <v>132</v>
      </c>
      <c r="V9" s="10" t="s">
        <v>133</v>
      </c>
    </row>
    <row r="10" spans="1:22" ht="14.25">
      <c r="A10" s="10" t="s">
        <v>134</v>
      </c>
      <c r="B10" s="10" t="s">
        <v>135</v>
      </c>
      <c r="E10" s="10">
        <v>6053</v>
      </c>
      <c r="F10" s="10" t="s">
        <v>136</v>
      </c>
      <c r="G10" s="10" t="s">
        <v>109</v>
      </c>
      <c r="K10" s="14" t="s">
        <v>137</v>
      </c>
      <c r="L10" s="10">
        <v>22209</v>
      </c>
      <c r="O10" s="14" t="s">
        <v>138</v>
      </c>
      <c r="P10" s="10" t="s">
        <v>106</v>
      </c>
      <c r="U10" s="14" t="s">
        <v>139</v>
      </c>
      <c r="V10" s="10" t="s">
        <v>140</v>
      </c>
    </row>
    <row r="11" spans="1:22" ht="25.5">
      <c r="A11" s="10" t="s">
        <v>141</v>
      </c>
      <c r="B11" s="10" t="s">
        <v>142</v>
      </c>
      <c r="F11" s="10"/>
      <c r="G11" s="10"/>
      <c r="K11" s="14" t="s">
        <v>143</v>
      </c>
      <c r="L11" s="10" t="s">
        <v>144</v>
      </c>
      <c r="O11" s="14" t="s">
        <v>145</v>
      </c>
      <c r="P11" s="10" t="s">
        <v>106</v>
      </c>
      <c r="U11" s="14" t="s">
        <v>146</v>
      </c>
      <c r="V11" s="10" t="s">
        <v>147</v>
      </c>
    </row>
    <row r="12" spans="1:22" ht="14.25">
      <c r="A12" s="10" t="s">
        <v>148</v>
      </c>
      <c r="B12" s="10" t="s">
        <v>149</v>
      </c>
      <c r="F12" s="10"/>
      <c r="G12" s="10"/>
      <c r="K12" s="14" t="s">
        <v>150</v>
      </c>
      <c r="L12" s="10">
        <v>2</v>
      </c>
      <c r="O12" s="14" t="s">
        <v>151</v>
      </c>
      <c r="P12" s="10" t="s">
        <v>109</v>
      </c>
      <c r="U12" s="14" t="s">
        <v>152</v>
      </c>
      <c r="V12" s="10" t="s">
        <v>153</v>
      </c>
    </row>
    <row r="13" spans="1:22" ht="14.25">
      <c r="A13" s="18" t="s">
        <v>154</v>
      </c>
      <c r="B13" s="18">
        <v>7686637443</v>
      </c>
      <c r="F13" s="10"/>
      <c r="G13" s="10"/>
      <c r="K13" s="14" t="s">
        <v>155</v>
      </c>
      <c r="L13" s="10">
        <v>81363</v>
      </c>
      <c r="U13" s="14" t="s">
        <v>156</v>
      </c>
      <c r="V13" s="10" t="s">
        <v>157</v>
      </c>
    </row>
    <row r="14" spans="1:22">
      <c r="A14" s="18" t="s">
        <v>158</v>
      </c>
      <c r="B14" s="18" t="s">
        <v>159</v>
      </c>
      <c r="F14" s="10"/>
      <c r="G14" s="10"/>
      <c r="K14" s="17" t="s">
        <v>39</v>
      </c>
      <c r="L14" s="10" t="s">
        <v>142</v>
      </c>
      <c r="U14" s="14" t="s">
        <v>160</v>
      </c>
      <c r="V14" s="10" t="s">
        <v>161</v>
      </c>
    </row>
    <row r="15" spans="1:22" ht="14.25">
      <c r="A15" s="10" t="s">
        <v>162</v>
      </c>
      <c r="B15" s="10" t="s">
        <v>135</v>
      </c>
      <c r="F15" s="10"/>
      <c r="G15" s="10"/>
      <c r="K15" s="17" t="s">
        <v>163</v>
      </c>
      <c r="L15" s="18">
        <v>41</v>
      </c>
    </row>
    <row r="16" spans="1:22">
      <c r="A16" s="10" t="s">
        <v>164</v>
      </c>
      <c r="B16" s="10" t="s">
        <v>135</v>
      </c>
      <c r="F16" s="10"/>
      <c r="G16" s="10"/>
      <c r="K16" s="17" t="s">
        <v>165</v>
      </c>
      <c r="L16" s="10" t="s">
        <v>166</v>
      </c>
    </row>
    <row r="17" spans="1:12" ht="14.25">
      <c r="A17" s="10" t="s">
        <v>167</v>
      </c>
      <c r="B17" s="10" t="s">
        <v>168</v>
      </c>
      <c r="F17" s="10"/>
      <c r="G17" s="10"/>
      <c r="K17" s="14" t="s">
        <v>169</v>
      </c>
      <c r="L17" s="10">
        <v>79557</v>
      </c>
    </row>
    <row r="18" spans="1:12" ht="14.25">
      <c r="A18" s="10" t="s">
        <v>16</v>
      </c>
      <c r="B18" s="10" t="s">
        <v>170</v>
      </c>
      <c r="F18" s="10"/>
      <c r="G18" s="10"/>
      <c r="K18" s="14" t="s">
        <v>171</v>
      </c>
      <c r="L18" s="10">
        <v>48677</v>
      </c>
    </row>
    <row r="19" spans="1:12" ht="14.25">
      <c r="A19" s="10" t="s">
        <v>172</v>
      </c>
      <c r="B19" s="10">
        <v>56.14</v>
      </c>
      <c r="K19" s="14" t="s">
        <v>173</v>
      </c>
      <c r="L19" s="10">
        <v>58269</v>
      </c>
    </row>
    <row r="20" spans="1:12" ht="14.25">
      <c r="A20" s="10" t="s">
        <v>174</v>
      </c>
      <c r="B20" s="18" t="s">
        <v>175</v>
      </c>
      <c r="K20" s="14" t="s">
        <v>176</v>
      </c>
      <c r="L20" s="10">
        <v>102216</v>
      </c>
    </row>
    <row r="21" spans="1:12" ht="25.5">
      <c r="A21" s="10" t="s">
        <v>177</v>
      </c>
      <c r="B21" s="10"/>
      <c r="K21" s="14" t="s">
        <v>178</v>
      </c>
      <c r="L21" s="18">
        <v>88850</v>
      </c>
    </row>
    <row r="22" spans="1:12" ht="25.5">
      <c r="A22" s="10" t="s">
        <v>179</v>
      </c>
      <c r="B22" s="10">
        <v>23</v>
      </c>
      <c r="K22" s="14" t="s">
        <v>180</v>
      </c>
      <c r="L22" s="18" t="s">
        <v>104</v>
      </c>
    </row>
    <row r="23" spans="1:12" ht="26.25">
      <c r="A23" s="10" t="s">
        <v>181</v>
      </c>
      <c r="B23" s="31" t="s">
        <v>182</v>
      </c>
      <c r="K23" s="14" t="s">
        <v>183</v>
      </c>
      <c r="L23" s="18">
        <v>389</v>
      </c>
    </row>
    <row r="24" spans="1:12" ht="25.5">
      <c r="A24" s="18" t="s">
        <v>184</v>
      </c>
      <c r="B24" s="32">
        <v>45756</v>
      </c>
      <c r="K24" s="14" t="s">
        <v>185</v>
      </c>
      <c r="L24" s="18">
        <v>94</v>
      </c>
    </row>
    <row r="25" spans="1:12">
      <c r="A25" s="18" t="s">
        <v>186</v>
      </c>
      <c r="B25" s="29">
        <v>0.33333333333333331</v>
      </c>
      <c r="K25" s="17" t="s">
        <v>187</v>
      </c>
      <c r="L25" s="18" t="s">
        <v>188</v>
      </c>
    </row>
    <row r="26" spans="1:12">
      <c r="A26" s="10" t="s">
        <v>189</v>
      </c>
      <c r="B26" s="32">
        <v>73015</v>
      </c>
    </row>
    <row r="27" spans="1:12">
      <c r="A27" s="10" t="s">
        <v>190</v>
      </c>
      <c r="B27" s="29">
        <v>0.70833333333333337</v>
      </c>
    </row>
    <row r="28" spans="1:12">
      <c r="A28" s="18" t="s">
        <v>191</v>
      </c>
      <c r="B28" s="10" t="s">
        <v>192</v>
      </c>
    </row>
    <row r="29" spans="1:12">
      <c r="A29" s="10" t="s">
        <v>193</v>
      </c>
      <c r="B29" s="10">
        <v>1234567890</v>
      </c>
    </row>
    <row r="30" spans="1:12">
      <c r="A30" s="18" t="s">
        <v>194</v>
      </c>
      <c r="B30" s="18" t="s">
        <v>128</v>
      </c>
    </row>
    <row r="31" spans="1:12">
      <c r="A31" s="10" t="s">
        <v>195</v>
      </c>
      <c r="B31" s="10" t="s">
        <v>196</v>
      </c>
    </row>
    <row r="32" spans="1:12">
      <c r="A32" s="10" t="s">
        <v>197</v>
      </c>
      <c r="B32" s="10">
        <v>1</v>
      </c>
    </row>
    <row r="33" spans="1:2">
      <c r="A33" s="10" t="s">
        <v>198</v>
      </c>
      <c r="B33" s="10" t="s">
        <v>199</v>
      </c>
    </row>
    <row r="34" spans="1:2">
      <c r="A34" s="10" t="s">
        <v>200</v>
      </c>
      <c r="B34" s="10">
        <v>1</v>
      </c>
    </row>
    <row r="35" spans="1:2">
      <c r="A35" s="10" t="s">
        <v>201</v>
      </c>
      <c r="B35" s="10">
        <v>120670</v>
      </c>
    </row>
    <row r="36" spans="1:2">
      <c r="A36" s="10" t="s">
        <v>202</v>
      </c>
      <c r="B36" s="10" t="str" cm="1">
        <f t="array" ref="B36">LEFT(INDEX('Document Implementation'!B:B, MAX(IF(('Document Implementation'!B:B&lt;&gt;"")*('Document Implementation'!B:B&lt;&gt;0), ROW('Document Implementation'!B:B)))), LEN(INDEX('Document Implementation'!B:B, MAX(IF(('Document Implementation'!B:B&lt;&gt;"")*('Document Implementation'!B:B&lt;&gt;0), ROW('Document Implementation'!B:B))))) - 1)</f>
        <v>120736</v>
      </c>
    </row>
  </sheetData>
  <mergeCells count="8">
    <mergeCell ref="U4:U5"/>
    <mergeCell ref="V4:V5"/>
    <mergeCell ref="R4:S5"/>
    <mergeCell ref="A4:B4"/>
    <mergeCell ref="A1:L3"/>
    <mergeCell ref="K4:L5"/>
    <mergeCell ref="E4:G4"/>
    <mergeCell ref="O4:P5"/>
  </mergeCells>
  <hyperlinks>
    <hyperlink ref="B30" r:id="rId1" xr:uid="{6272074E-0A34-40F8-905C-1190BE98E21B}"/>
    <hyperlink ref="B9" r:id="rId2" xr:uid="{7A75BE82-EF6B-4245-945A-767D964CF02F}"/>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4B89B-A701-4633-83C5-773F0AD49120}">
  <dimension ref="A1:AG189"/>
  <sheetViews>
    <sheetView tabSelected="1" topLeftCell="A180" workbookViewId="0">
      <selection activeCell="C190" sqref="C190"/>
    </sheetView>
  </sheetViews>
  <sheetFormatPr defaultRowHeight="15"/>
  <cols>
    <col min="1" max="1" width="135.140625" customWidth="1"/>
    <col min="4" max="4" width="58.5703125" customWidth="1"/>
    <col min="5" max="5" width="63.28515625" bestFit="1" customWidth="1"/>
    <col min="6" max="6" width="33.28515625" bestFit="1" customWidth="1"/>
    <col min="7" max="7" width="14.85546875" style="22" bestFit="1" customWidth="1"/>
    <col min="10" max="10" width="35.7109375" bestFit="1" customWidth="1"/>
    <col min="26" max="26" width="102" customWidth="1"/>
  </cols>
  <sheetData>
    <row r="1" spans="1:33">
      <c r="A1" s="116" t="s">
        <v>203</v>
      </c>
      <c r="B1" s="107"/>
      <c r="C1" s="107"/>
      <c r="D1" s="107"/>
      <c r="E1" s="107"/>
      <c r="F1" s="107"/>
      <c r="G1" s="107"/>
      <c r="H1" s="107"/>
      <c r="I1" s="107"/>
      <c r="J1" s="107"/>
      <c r="K1" s="108"/>
    </row>
    <row r="2" spans="1:33">
      <c r="A2" s="109"/>
      <c r="B2" s="98"/>
      <c r="C2" s="98"/>
      <c r="D2" s="98"/>
      <c r="E2" s="98"/>
      <c r="F2" s="98"/>
      <c r="G2" s="98"/>
      <c r="H2" s="98"/>
      <c r="I2" s="98"/>
      <c r="J2" s="98"/>
      <c r="K2" s="110"/>
    </row>
    <row r="3" spans="1:33">
      <c r="A3" s="111"/>
      <c r="B3" s="112"/>
      <c r="C3" s="112"/>
      <c r="D3" s="112"/>
      <c r="E3" s="112"/>
      <c r="F3" s="112"/>
      <c r="G3" s="112"/>
      <c r="H3" s="112"/>
      <c r="I3" s="112"/>
      <c r="J3" s="112"/>
      <c r="K3" s="113"/>
    </row>
    <row r="4" spans="1:33" ht="27" customHeight="1">
      <c r="A4" s="117" t="s">
        <v>204</v>
      </c>
      <c r="B4" s="118"/>
      <c r="C4" s="118"/>
      <c r="D4" s="118"/>
      <c r="E4" s="118"/>
      <c r="F4" s="118"/>
      <c r="G4" s="118"/>
      <c r="H4" s="118"/>
      <c r="I4" s="118"/>
      <c r="J4" s="118"/>
      <c r="K4" s="118"/>
      <c r="L4" s="118"/>
      <c r="M4" s="118"/>
      <c r="N4" s="118"/>
      <c r="O4" s="118"/>
      <c r="P4" s="118"/>
      <c r="Q4" s="118"/>
      <c r="R4" s="118"/>
      <c r="S4" s="118"/>
      <c r="T4" s="118"/>
      <c r="U4" s="118"/>
      <c r="V4" s="118"/>
      <c r="W4" s="118"/>
      <c r="X4" s="118"/>
      <c r="Y4" s="118"/>
      <c r="Z4" s="118"/>
      <c r="AA4" s="118"/>
      <c r="AB4" s="118"/>
      <c r="AC4" s="118"/>
    </row>
    <row r="5" spans="1:33" ht="27" customHeight="1">
      <c r="A5" s="15" t="s">
        <v>205</v>
      </c>
      <c r="B5" t="str">
        <f>Master!L9 &amp;",'"</f>
        <v>49590,'</v>
      </c>
      <c r="C5" t="str">
        <f>Master!B18 &amp;"',"</f>
        <v>MKD',</v>
      </c>
      <c r="D5" t="s">
        <v>206</v>
      </c>
      <c r="E5" t="str">
        <f>Master!B18</f>
        <v>MKD</v>
      </c>
      <c r="F5" s="16" t="s">
        <v>207</v>
      </c>
      <c r="G5" s="23"/>
      <c r="H5" s="27"/>
      <c r="J5" s="24"/>
      <c r="L5" s="25"/>
      <c r="R5" s="15"/>
      <c r="T5" s="21"/>
      <c r="U5" s="23"/>
      <c r="V5" s="27"/>
      <c r="X5" s="24"/>
      <c r="Z5" t="str">
        <f>CONCATENATE(A5,B5,C5,D5,E5,F5)</f>
        <v>INSERT INTO t_currency_code (currency_code_id, currency_code, created_by, created_date, modified_by, modified_date, sap_currency_code, currency_name, currency_description_arabic, currency_description) VALUES(49590,'MKD', 'support', Current_timestamp, 'support', Current_timestamp, 'MKD', NULL, NULL,NULL);</v>
      </c>
      <c r="AB5" t="str" cm="1">
        <f t="array" ref="AB5:AB157">_xlfn._xlws.FILTER(Z5:Z200, Z5:Z200&lt;&gt;"")</f>
        <v>INSERT INTO t_currency_code (currency_code_id, currency_code, created_by, created_date, modified_by, modified_date, sap_currency_code, currency_name, currency_description_arabic, currency_description) VALUES(49590,'MKD', 'support', Current_timestamp, 'support', Current_timestamp, 'MKD', NULL, NULL,NULL);</v>
      </c>
      <c r="AE5" s="21"/>
      <c r="AG5" s="21"/>
    </row>
    <row r="6" spans="1:33" ht="366">
      <c r="A6" s="15" t="s">
        <v>208</v>
      </c>
      <c r="B6" t="str">
        <f>Master!L7&amp;","</f>
        <v>63502,</v>
      </c>
      <c r="C6" t="str">
        <f>Master!L6&amp;","</f>
        <v>44750,</v>
      </c>
      <c r="D6" t="str">
        <f>"'" &amp;Master!B7&amp;"',"</f>
        <v>'Macedonia',</v>
      </c>
      <c r="E6" t="str">
        <f>"'"&amp;Master!L8&amp;"',"</f>
        <v>'MC',</v>
      </c>
      <c r="F6" s="21" t="s">
        <v>209</v>
      </c>
      <c r="G6" s="23" t="str">
        <f xml:space="preserve"> "'" &amp;Master!B8 &amp;"'"</f>
        <v>'38970123456'</v>
      </c>
      <c r="H6" s="27" t="s">
        <v>210</v>
      </c>
      <c r="I6" t="str">
        <f>Master!L9&amp;","</f>
        <v>49590,</v>
      </c>
      <c r="J6" s="24" t="s">
        <v>211</v>
      </c>
      <c r="K6" t="str">
        <f>Master!L10&amp;","</f>
        <v>22209,</v>
      </c>
      <c r="L6" s="25" t="s">
        <v>212</v>
      </c>
      <c r="M6" t="str">
        <f>"'"&amp;Master!L11&amp;"',"</f>
        <v>'(GMT+2)Cairo',</v>
      </c>
      <c r="P6" t="str">
        <f>"'"&amp;Master!B9&amp;"',"</f>
        <v>'info.Skopje@tasheer.com',</v>
      </c>
      <c r="Q6" s="21" t="s">
        <v>213</v>
      </c>
      <c r="R6" t="str">
        <f>Master!L12&amp;","</f>
        <v>2,</v>
      </c>
      <c r="S6" s="21" t="s">
        <v>214</v>
      </c>
      <c r="T6" t="str">
        <f>Master!L22 &amp;"', 'N');"</f>
        <v>Europe', 'N');</v>
      </c>
      <c r="Z6" t="str">
        <f>CONCATENATE(A6,B6,C6,D6,E6,F6,G6,H6,I6,J6,K6,L6,M6,N6,O6,P6,Q6,R6,S6,T6)</f>
        <v>INSERT INTO 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is_show_operated_by, is_enabled_barcode_length, is_upgrade_reason_req, is_upgrade_disabled, is_rescheduling_disabled, is_scheduling_disabled, is_cancel_disabled, is_configured_zpl_printer, is_skip_spoke_records_in_counterlist_report, is_skip_sms_for_spoke_courier_at_hub, is_total_grand_round_off_type, is_website_bio_process_enabled, is_enabled_enumber_length, enable_seperate_visa_type, is_online_split_payment, is_show_payment_mode_in_appt_ltr, is_online_walkin_payment_enabled, usd_iar_receipt_trn, usd_iar_taxation_number, is_fee_grid_required, is_online_mofa_fee_pg_enbaled, is_grand_total_tens_round_off, is_show_mofa_fee_paid_in_enjaz, icr_lang_id, is_visa_fee_nill_by_pp, it_region_classification, is_online_payment_in_local_currency) VALUES(63502,44750,'Macedonia','MC','support',CURRENT_TIMESTAMP,'support',CURRENT_TIMESTAMP,'38970123456', NULL, 2,49590,NULL, NULL, NULL, NULL, NULL, 14,22209,3, 7, NULL, 'Y', 1,'(GMT+2)Cairo','info.Skopje@tasheer.com','Y',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NULL, NULL, 'N', 'N', NULL, NULL,2,NULL,'Europe', 'N');</v>
      </c>
      <c r="AB6" t="str">
        <v>INSERT INTO 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is_show_operated_by, is_enabled_barcode_length, is_upgrade_reason_req, is_upgrade_disabled, is_rescheduling_disabled, is_scheduling_disabled, is_cancel_disabled, is_configured_zpl_printer, is_skip_spoke_records_in_counterlist_report, is_skip_sms_for_spoke_courier_at_hub, is_total_grand_round_off_type, is_website_bio_process_enabled, is_enabled_enumber_length, enable_seperate_visa_type, is_online_split_payment, is_show_payment_mode_in_appt_ltr, is_online_walkin_payment_enabled, usd_iar_receipt_trn, usd_iar_taxation_number, is_fee_grid_required, is_online_mofa_fee_pg_enbaled, is_grand_total_tens_round_off, is_show_mofa_fee_paid_in_enjaz, icr_lang_id, is_visa_fee_nill_by_pp, it_region_classification, is_online_payment_in_local_currency) VALUES(63502,44750,'Macedonia','MC','support',CURRENT_TIMESTAMP,'support',CURRENT_TIMESTAMP,'38970123456', NULL, 2,49590,NULL, NULL, NULL, NULL, NULL, 14,22209,3, 7, NULL, 'Y', 1,'(GMT+2)Cairo','info.Skopje@tasheer.com','Y',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NULL, NULL, 'N', 'N', NULL, NULL,2,NULL,'Europe', 'N');</v>
      </c>
    </row>
    <row r="7" spans="1:33">
      <c r="A7" t="s">
        <v>215</v>
      </c>
      <c r="B7" t="str">
        <f>B6</f>
        <v>63502,</v>
      </c>
      <c r="C7" t="s">
        <v>216</v>
      </c>
      <c r="D7" t="str">
        <f>D6</f>
        <v>'Macedonia',</v>
      </c>
      <c r="E7" s="19" t="s">
        <v>217</v>
      </c>
      <c r="F7" t="str">
        <f>Master!B23</f>
        <v>شركة في إف إس المتحدة للخدمات في الفلبين'</v>
      </c>
      <c r="G7" s="22" t="s">
        <v>218</v>
      </c>
      <c r="Z7" t="str">
        <f>CONCATENATE(A7,B7,C7,D7,E7,F7,G7,H7,I7)</f>
        <v>INSERT INTO t_country_translation (country_translation_id, country_id, language_id, country_display_name, created_by, created_date, modified_by, modified_date, company_name, icr_company_name, barcode_company_name, operated_by_company_name) VALUES(nextval('t_country_translation_seq'),63502,2,'Macedonia', 'Support', CURRENT_TIMESTAMP, 'support',CURRENT_TIMESTAMP, 'شركة في إف إس المتحدة للخدمات في الفلبين', NULL, 'Tasheer', 'تأشير');</v>
      </c>
      <c r="AB7" t="str">
        <v>INSERT INTO t_country_translation (country_translation_id, country_id, language_id, country_display_name, created_by, created_date, modified_by, modified_date, company_name, icr_company_name, barcode_company_name, operated_by_company_name) VALUES(nextval('t_country_translation_seq'),63502,2,'Macedonia', 'Support', CURRENT_TIMESTAMP, 'support',CURRENT_TIMESTAMP, 'شركة في إف إس المتحدة للخدمات في الفلبين', NULL, 'Tasheer', 'تأشير');</v>
      </c>
    </row>
    <row r="8" spans="1:33">
      <c r="A8" t="s">
        <v>219</v>
      </c>
      <c r="B8">
        <f>Master!L18</f>
        <v>48677</v>
      </c>
      <c r="C8" t="s">
        <v>220</v>
      </c>
      <c r="D8" t="str">
        <f>Master!B16</f>
        <v>Skopje</v>
      </c>
      <c r="E8" s="16" t="s">
        <v>221</v>
      </c>
      <c r="F8" t="str">
        <f>D8</f>
        <v>Skopje</v>
      </c>
      <c r="G8" s="16" t="s">
        <v>222</v>
      </c>
      <c r="Z8" t="str">
        <f>CONCATENATE(A8,B8,C8,D8,E8,F8,G8)</f>
        <v>INSERT INTO t_embassy_in (embassy_in_id, embassy_in, created_by, created_date, modified_by, modified_date, display_embassy_in, enjaz_mapping_value, is_fetch_arabic_name_required, is_child_sponsor_edit_enable) VALUES(48677,'Skopje', 'support', current_timestamp, 'support', current_timestamp,'Skopje', NULL, NULL, NULL);</v>
      </c>
      <c r="AB8" t="str">
        <v>INSERT INTO t_embassy_in (embassy_in_id, embassy_in, created_by, created_date, modified_by, modified_date, display_embassy_in, enjaz_mapping_value, is_fetch_arabic_name_required, is_child_sponsor_edit_enable) VALUES(48677,'Skopje', 'support', current_timestamp, 'support', current_timestamp,'Skopje', NULL, NULL, NULL);</v>
      </c>
    </row>
    <row r="9" spans="1:33">
      <c r="A9" t="s">
        <v>223</v>
      </c>
      <c r="B9">
        <f>Master!L19</f>
        <v>58269</v>
      </c>
      <c r="C9" t="s">
        <v>220</v>
      </c>
      <c r="D9" t="str">
        <f>Master!B17</f>
        <v>Embassy of the KSA Skopje</v>
      </c>
      <c r="E9" s="16" t="s">
        <v>224</v>
      </c>
      <c r="F9">
        <f>Master!L7</f>
        <v>63502</v>
      </c>
      <c r="G9" s="22" t="s">
        <v>225</v>
      </c>
      <c r="H9">
        <f>Master!L18</f>
        <v>48677</v>
      </c>
      <c r="I9" s="22" t="s">
        <v>226</v>
      </c>
      <c r="Z9" t="str">
        <f>CONCATENATE(A9,B9,C9,D9,E9,F9,G9,H9,I9)</f>
        <v>INSERT INTO t_consulate_code (consulate_id, consulate_name, country_id, additional_info, created_by, created_date, modified_by, modified_date, embassy_in) VALUES(58269,'Embassy of the KSA Skopje',63502, '', 'support', current_timestamp, 'support',current_timestamp ,48677);</v>
      </c>
      <c r="AB9" t="str">
        <v>INSERT INTO t_consulate_code (consulate_id, consulate_name, country_id, additional_info, created_by, created_date, modified_by, modified_date, embassy_in) VALUES(58269,'Embassy of the KSA Skopje',63502, '', 'support', current_timestamp, 'support',current_timestamp ,48677);</v>
      </c>
    </row>
    <row r="10" spans="1:33">
      <c r="A10" t="s">
        <v>227</v>
      </c>
      <c r="B10">
        <f>Master!L17</f>
        <v>79557</v>
      </c>
      <c r="C10" t="s">
        <v>228</v>
      </c>
      <c r="D10">
        <f>Master!L19</f>
        <v>58269</v>
      </c>
      <c r="E10" t="s">
        <v>220</v>
      </c>
      <c r="F10" t="str">
        <f>Master!B15</f>
        <v>Skopje</v>
      </c>
      <c r="G10" s="26" t="s">
        <v>229</v>
      </c>
      <c r="H10">
        <f>Master!L7</f>
        <v>63502</v>
      </c>
      <c r="I10" t="s">
        <v>230</v>
      </c>
      <c r="Z10" t="str">
        <f>CONCATENATE(A10,B10,C10,D10,E10,F10,G10,H10,I10)</f>
        <v>INSERT INTO t_city_code (city_id, consulate_id, city_name, additional_info, email_id, contact_person, contact_number, created_by, created_date, modified_by, modified_date, country_id, is_vsc_enabled, is_vsc_selection_enabled) VALUES(79557,58269,'Skopje', '', NULL, NULL, NULL, 'support', Current_timestamp, 'support', Current_timestamp,63502, 'Y', 'N');</v>
      </c>
      <c r="AB10" t="str">
        <v>INSERT INTO t_city_code (city_id, consulate_id, city_name, additional_info, email_id, contact_person, contact_number, created_by, created_date, modified_by, modified_date, country_id, is_vsc_enabled, is_vsc_selection_enabled) VALUES(79557,58269,'Skopje', '', NULL, NULL, NULL, 'support', Current_timestamp, 'support', Current_timestamp,63502, 'Y', 'N');</v>
      </c>
    </row>
    <row r="11" spans="1:33">
      <c r="A11" t="s">
        <v>231</v>
      </c>
      <c r="B11" t="str">
        <f>Master!L13 &amp;",'"</f>
        <v>81363,'</v>
      </c>
      <c r="C11" t="str">
        <f>Master!B10&amp;"',"</f>
        <v>Skopje',</v>
      </c>
      <c r="D11" s="30" t="str">
        <f>"'"&amp;TEXT(Master!B24, "yyyy-mm-dd") &amp; " " &amp; TEXT(Master!B25, "hh:mm:ss")&amp;".000'," &amp;"'"&amp;TEXT(Master!B26, "yyyy-mm-dd") &amp; " " &amp; TEXT(Master!B27, "hh:mm:ss")&amp;".000',"</f>
        <v>'2025-04-09 08:00:00.000','2099-11-26 17:00:00.000',</v>
      </c>
      <c r="E11" t="str">
        <f>"'"&amp;TEXT(Master!B24, "yyyy-mm-dd") &amp; " " &amp; TEXT(Master!B25, "hh:mm:ss")&amp;".000',"&amp;"'"&amp;TEXT(Master!B26, "yyyy-mm-dd") &amp; " " &amp; TEXT(Master!B27, "hh:mm:ss")&amp;".000',"</f>
        <v>'2025-04-09 08:00:00.000','2099-11-26 17:00:00.000',</v>
      </c>
      <c r="F11" t="str">
        <f>"'"&amp;Master!B28&amp;"','"&amp;Master!B29&amp;"','"</f>
        <v>'Maged','1234567890','</v>
      </c>
      <c r="G11" s="22" t="str">
        <f>Master!B30&amp;"','"</f>
        <v>info.Skopje@tasheer.com','</v>
      </c>
      <c r="H11" t="str">
        <f>Master!B31&amp;"',"</f>
        <v>Test Address',</v>
      </c>
      <c r="I11" t="str">
        <f>Master!L17 &amp;","&amp;Master!L15&amp;", '', NULL, NULL, 'support', current_timestamp, NULL,'"</f>
        <v>79557,41, '', NULL, NULL, 'support', current_timestamp, NULL,'</v>
      </c>
      <c r="J11" t="str">
        <f>Master!L14&amp;"','"&amp;Master!L11&amp;"'"</f>
        <v>KJ','(GMT+2)Cairo'</v>
      </c>
      <c r="K11" t="s">
        <v>232</v>
      </c>
      <c r="L11">
        <f>IF(OR(Master!B13=0, Master!B13=""), "NULL", Master!B13)</f>
        <v>7686637443</v>
      </c>
      <c r="M11" s="16" t="s">
        <v>233</v>
      </c>
      <c r="N11" t="str">
        <f>IF(OR(Master!B14=0, Master!B14=""), "NULL", Master!B14)</f>
        <v>NA</v>
      </c>
      <c r="O11" s="16" t="s">
        <v>234</v>
      </c>
      <c r="P11" t="str">
        <f>Master!B30</f>
        <v>info.Skopje@tasheer.com</v>
      </c>
      <c r="Q11" s="16" t="s">
        <v>235</v>
      </c>
      <c r="Z11" t="str">
        <f>CONCATENATE(A11,B11,C11,D11,E11,F11,G11,H11,I11,J11,K11,L11,M11,N11,O11,P11,Q11,R11,S11)</f>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is_restrict_full_or_bio_reception, is_email_enabled_for_cancel_app, is_sms_enabled_for_cancel_app, is_rebio_enabled, is_token_audit_enabled, is_pp_transfer_source_vsc, is_pg_data_purge_enabled,vayd_sms_courier_flag) VALUES(81363,'Skopje','2025-04-09 08:00:00.000','2099-11-26 17:00:00.000','2025-04-09 08:00:00.000','2099-11-26 17:00:00.000','Maged','1234567890','info.Skopje@tasheer.com','Test Address',79557,41, '', NULL, NULL, 'support', current_timestamp, NULL,'KJ','(GMT+2)Cairo', 'Biometric', 'Y', '1.1.1.1','7686637443','NA','', 'info.Skopje@tasheer.com', 'Y', NULL, 100, 'N', 'N', NULL, NULL, 'N', 'Y', 'N', 'Y', 'N', 'N', NULL, 'N', 1, 'Y', 'Y', 'N', 'N', 'Y', 'N', 'N', 'N', 'Y', 'Y', NULL, 'N', 'Y', 'N', 'N', 'N', 'https://uattms.vfst.net:8080/eTMSys', 'N', NULL, 5000, 250, 'N', 'N', NULL, NULL, NULL, NULL, 'Y', 'Y', NULL, NULL, NULL, 'Y', 'N', 'N', 'N', NULL, 'N', NULL, NULL, NULL, NULL, NULL, 'N', NULL, 'N', 'N','N');</v>
      </c>
      <c r="AB11" t="str">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is_restrict_full_or_bio_reception, is_email_enabled_for_cancel_app, is_sms_enabled_for_cancel_app, is_rebio_enabled, is_token_audit_enabled, is_pp_transfer_source_vsc, is_pg_data_purge_enabled,vayd_sms_courier_flag) VALUES(81363,'Skopje','2025-04-09 08:00:00.000','2099-11-26 17:00:00.000','2025-04-09 08:00:00.000','2099-11-26 17:00:00.000','Maged','1234567890','info.Skopje@tasheer.com','Test Address',79557,41, '', NULL, NULL, 'support', current_timestamp, NULL,'KJ','(GMT+2)Cairo', 'Biometric', 'Y', '1.1.1.1','7686637443','NA','', 'info.Skopje@tasheer.com', 'Y', NULL, 100, 'N', 'N', NULL, NULL, 'N', 'Y', 'N', 'Y', 'N', 'N', NULL, 'N', 1, 'Y', 'Y', 'N', 'N', 'Y', 'N', 'N', 'N', 'Y', 'Y', NULL, 'N', 'Y', 'N', 'N', 'N', 'https://uattms.vfst.net:8080/eTMSys', 'N', NULL, 5000, 250, 'N', 'N', NULL, NULL, NULL, NULL, 'Y', 'Y', NULL, NULL, NULL, 'Y', 'N', 'N', 'N', NULL, 'N', NULL, NULL, NULL, NULL, NULL, 'N', NULL, 'N', 'N','N');</v>
      </c>
    </row>
    <row r="12" spans="1:33">
      <c r="A12" t="s">
        <v>236</v>
      </c>
      <c r="B12">
        <f>Master!L7</f>
        <v>63502</v>
      </c>
      <c r="C12" t="s">
        <v>237</v>
      </c>
      <c r="Z12" t="str">
        <f>CONCATENATE(A12,B12,C12,D12,E12)</f>
        <v>INSERT INTO t_country_address_link (country_address_id, country_id, address_field_name, address_field_rank, mandatory, created_by, created_date, modified_by, modified_date, table_associated_with, column_associated_with) VALUES(nextval('t_country_address_link_seq'),63502, 'City', 4, 'Y', 'support', current_timestamp, 'support', current_timestamp, 'T_COURIER_COUNTRY_CITY_CODE', 'CITY_NAME');</v>
      </c>
      <c r="AB12" t="str">
        <v>INSERT INTO t_country_address_link (country_address_id, country_id, address_field_name, address_field_rank, mandatory, created_by, created_date, modified_by, modified_date, table_associated_with, column_associated_with) VALUES(nextval('t_country_address_link_seq'),63502, 'City', 4, 'Y', 'support', current_timestamp, 'support', current_timestamp, 'T_COURIER_COUNTRY_CITY_CODE', 'CITY_NAME');</v>
      </c>
    </row>
    <row r="13" spans="1:33">
      <c r="A13" t="s">
        <v>236</v>
      </c>
      <c r="B13">
        <f>B12</f>
        <v>63502</v>
      </c>
      <c r="C13" t="s">
        <v>238</v>
      </c>
      <c r="Z13" t="str">
        <f t="shared" ref="Z13:Z76" si="0">CONCATENATE(A13,B13,C13,D13,E13)</f>
        <v>INSERT INTO t_country_address_link (country_address_id, country_id, address_field_name, address_field_rank, mandatory, created_by, created_date, modified_by, modified_date, table_associated_with, column_associated_with) VALUES(nextval('t_country_address_link_seq'),63502, 'Address Line 3', 3, 'Y', 'support', current_timestamp, 'support', current_timestamp, NULL, NULL);</v>
      </c>
      <c r="AB13" t="str">
        <v>INSERT INTO t_country_address_link (country_address_id, country_id, address_field_name, address_field_rank, mandatory, created_by, created_date, modified_by, modified_date, table_associated_with, column_associated_with) VALUES(nextval('t_country_address_link_seq'),63502, 'Address Line 3', 3, 'Y', 'support', current_timestamp, 'support', current_timestamp, NULL, NULL);</v>
      </c>
    </row>
    <row r="14" spans="1:33">
      <c r="A14" t="s">
        <v>236</v>
      </c>
      <c r="B14">
        <f>B13</f>
        <v>63502</v>
      </c>
      <c r="C14" t="s">
        <v>239</v>
      </c>
      <c r="Z14" t="str">
        <f t="shared" si="0"/>
        <v>INSERT INTO t_country_address_link (country_address_id, country_id, address_field_name, address_field_rank, mandatory, created_by, created_date, modified_by, modified_date, table_associated_with, column_associated_with) VALUES(nextval('t_country_address_link_seq'),63502, 'Address Line 2', 2, 'Y', 'support', current_timestamp, 'support', current_timestamp, NULL, NULL);</v>
      </c>
      <c r="AB14" t="str">
        <v>INSERT INTO t_country_address_link (country_address_id, country_id, address_field_name, address_field_rank, mandatory, created_by, created_date, modified_by, modified_date, table_associated_with, column_associated_with) VALUES(nextval('t_country_address_link_seq'),63502, 'Address Line 2', 2, 'Y', 'support', current_timestamp, 'support', current_timestamp, NULL, NULL);</v>
      </c>
    </row>
    <row r="15" spans="1:33">
      <c r="A15" t="s">
        <v>236</v>
      </c>
      <c r="B15">
        <f>B14</f>
        <v>63502</v>
      </c>
      <c r="C15" t="s">
        <v>240</v>
      </c>
      <c r="Z15" t="str">
        <f t="shared" si="0"/>
        <v>INSERT INTO t_country_address_link (country_address_id, country_id, address_field_name, address_field_rank, mandatory, created_by, created_date, modified_by, modified_date, table_associated_with, column_associated_with) VALUES(nextval('t_country_address_link_seq'),63502, 'Address Line 1', 1, 'Y', 'support', current_timestamp, 'support', current_timestamp, NULL, NULL);</v>
      </c>
      <c r="AB15" t="str">
        <v>INSERT INTO t_country_address_link (country_address_id, country_id, address_field_name, address_field_rank, mandatory, created_by, created_date, modified_by, modified_date, table_associated_with, column_associated_with) VALUES(nextval('t_country_address_link_seq'),63502, 'Address Line 1', 1, 'Y', 'support', current_timestamp, 'support', current_timestamp, NULL, NULL);</v>
      </c>
    </row>
    <row r="16" spans="1:33">
      <c r="A16" t="s">
        <v>241</v>
      </c>
      <c r="B16">
        <f>B15</f>
        <v>63502</v>
      </c>
      <c r="C16" t="s">
        <v>242</v>
      </c>
      <c r="Z16" t="str">
        <f t="shared" si="0"/>
        <v>INSERT INTO t_country_lang_link (country_lang_link_id, country_id, language_id, is_default, created_by, created_date, modified_by, modified_date) VALUES(nextval('country_lang_link_seq'),63502, 1, 'Y', 'support', current_timestamp, 'support', current_timestamp);</v>
      </c>
      <c r="AB16" t="str">
        <v>INSERT INTO t_country_lang_link (country_lang_link_id, country_id, language_id, is_default, created_by, created_date, modified_by, modified_date) VALUES(nextval('country_lang_link_seq'),63502, 1, 'Y', 'support', current_timestamp, 'support', current_timestamp);</v>
      </c>
    </row>
    <row r="17" spans="1:28">
      <c r="A17" t="s">
        <v>243</v>
      </c>
      <c r="B17" t="str">
        <f>Master!B18</f>
        <v>MKD</v>
      </c>
      <c r="C17" s="16" t="s">
        <v>244</v>
      </c>
      <c r="D17">
        <f>Master!B19</f>
        <v>56.14</v>
      </c>
      <c r="E17" t="s">
        <v>245</v>
      </c>
      <c r="Z17" t="str">
        <f t="shared" si="0"/>
        <v>INSERT INTO t_currency_exchange_rate (currency_exchange_rate_id, currency_from, currency_to, effective_from, effective_to, rate, created_by, created_date, modified_by, modified_date, service_fee_exchange_rate, ask_rate) VALUES(nextval('t_currency_exchange_rate_seq'), 'USD', 'MKD', current_date, '2099-01-01 00:00:00.000', 56.14, 'support', current_timestamp, 'support', current_timestamp, 1.0000, 1.0000);</v>
      </c>
      <c r="AB17" t="str">
        <v>INSERT INTO t_currency_exchange_rate (currency_exchange_rate_id, currency_from, currency_to, effective_from, effective_to, rate, created_by, created_date, modified_by, modified_date, service_fee_exchange_rate, ask_rate) VALUES(nextval('t_currency_exchange_rate_seq'), 'USD', 'MKD', current_date, '2099-01-01 00:00:00.000', 56.14, 'support', current_timestamp, 'support', current_timestamp, 1.0000, 1.0000);</v>
      </c>
    </row>
    <row r="18" spans="1:28">
      <c r="A18" t="s">
        <v>246</v>
      </c>
      <c r="B18" t="str">
        <f>Master!L20&amp;","</f>
        <v>102216,</v>
      </c>
      <c r="C18" t="str">
        <f>Master!L21&amp;","</f>
        <v>88850,</v>
      </c>
      <c r="D18">
        <f>Master!B22</f>
        <v>23</v>
      </c>
      <c r="E18" s="33" t="s">
        <v>247</v>
      </c>
      <c r="Z18" t="str">
        <f t="shared" si="0"/>
        <v>INSERT INTO t_tax_dtls (tax_id, tax_mas_id, amount, is_percent, start_date, end_date, created_by, created_date, modified_by, modified_date, mode_of_tax_calculation) VALUES(102216,88850,23, 'Y', current_date, '2099-01-01 00:00:00.000', 'support', current_timestamp, 'support', current_timestamp, 'SERVICE');</v>
      </c>
      <c r="AB18" t="str">
        <v>INSERT INTO t_tax_dtls (tax_id, tax_mas_id, amount, is_percent, start_date, end_date, created_by, created_date, modified_by, modified_date, mode_of_tax_calculation) VALUES(102216,88850,23, 'Y', current_date, '2099-01-01 00:00:00.000', 'support', current_timestamp, 'support', current_timestamp, 'SERVICE');</v>
      </c>
    </row>
    <row r="19" spans="1:28">
      <c r="A19" t="s">
        <v>248</v>
      </c>
      <c r="B19">
        <f>Master!L7</f>
        <v>63502</v>
      </c>
      <c r="C19" t="s">
        <v>249</v>
      </c>
      <c r="Z19" t="str">
        <f t="shared" si="0"/>
        <v>INSERT INTO t_country_biometric_excempt (country_biometric_id, country_id, age_below, age_above, is_dipolmatic_nal, dipolamatic_nal, applicant_res, created_by, created_date, modified_by, modified_date) VALUES(nextval('t_country_biometric_exc_seq'), 63502, '6', '80', 'N', NULL, NULL, 'support', current_timestamp, 'support', current_timestamp);</v>
      </c>
      <c r="AB19" t="str">
        <v>INSERT INTO t_country_biometric_excempt (country_biometric_id, country_id, age_below, age_above, is_dipolmatic_nal, dipolamatic_nal, applicant_res, created_by, created_date, modified_by, modified_date) VALUES(nextval('t_country_biometric_exc_seq'), 63502, '6', '80', 'N', NULL, NULL, 'support', current_timestamp, 'support', current_timestamp);</v>
      </c>
    </row>
    <row r="20" spans="1:28">
      <c r="A20" t="s">
        <v>250</v>
      </c>
      <c r="B20">
        <f>B19</f>
        <v>63502</v>
      </c>
      <c r="C20" t="s">
        <v>251</v>
      </c>
      <c r="Z20"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1, 21, 1, 'N', 'N', 'support', current_timestamp, 'support', current_timestamp);</v>
      </c>
      <c r="AB20" t="str">
        <v>INSERT INTO t_country_bio_status_config (bio_status_config_id, country_id, biometric_status_id, biometric_stage_id, biometric_status_order, is_default, is_comments_mandatory, created_by, created_date, modified_by, modified_date) VALUES(nextval('country_biostatus_config_seq'),63502, 1, 21, 1, 'N', 'N', 'support', current_timestamp, 'support', current_timestamp);</v>
      </c>
    </row>
    <row r="21" spans="1:28">
      <c r="A21" t="s">
        <v>250</v>
      </c>
      <c r="B21">
        <f>B19</f>
        <v>63502</v>
      </c>
      <c r="C21" t="s">
        <v>252</v>
      </c>
      <c r="Z21"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4, 21, 2, 'N', 'N', 'support', current_timestamp, 'support', current_timestamp);</v>
      </c>
      <c r="AB21" t="str">
        <v>INSERT INTO t_country_bio_status_config (bio_status_config_id, country_id, biometric_status_id, biometric_stage_id, biometric_status_order, is_default, is_comments_mandatory, created_by, created_date, modified_by, modified_date) VALUES(nextval('country_biostatus_config_seq'),63502, 4, 21, 2, 'N', 'N', 'support', current_timestamp, 'support', current_timestamp);</v>
      </c>
    </row>
    <row r="22" spans="1:28">
      <c r="A22" t="s">
        <v>250</v>
      </c>
      <c r="B22">
        <f t="shared" ref="B22:B39" si="1">B20</f>
        <v>63502</v>
      </c>
      <c r="C22" t="s">
        <v>253</v>
      </c>
      <c r="Z22"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3, 21, 3, 'N', 'N', 'support', current_timestamp, 'support', current_timestamp);</v>
      </c>
      <c r="AB22" t="str">
        <v>INSERT INTO t_country_bio_status_config (bio_status_config_id, country_id, biometric_status_id, biometric_stage_id, biometric_status_order, is_default, is_comments_mandatory, created_by, created_date, modified_by, modified_date) VALUES(nextval('country_biostatus_config_seq'),63502, 3, 21, 3, 'N', 'N', 'support', current_timestamp, 'support', current_timestamp);</v>
      </c>
    </row>
    <row r="23" spans="1:28">
      <c r="A23" t="s">
        <v>250</v>
      </c>
      <c r="B23">
        <f t="shared" si="1"/>
        <v>63502</v>
      </c>
      <c r="C23" t="s">
        <v>254</v>
      </c>
      <c r="Z23"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1, 1, 1, 'N', 'N',  'support', current_timestamp, 'support', current_timestamp);</v>
      </c>
      <c r="AB23" t="str">
        <v>INSERT INTO t_country_bio_status_config (bio_status_config_id, country_id, biometric_status_id, biometric_stage_id, biometric_status_order, is_default, is_comments_mandatory, created_by, created_date, modified_by, modified_date) VALUES(nextval('country_biostatus_config_seq'),63502, 1, 1, 1, 'N', 'N',  'support', current_timestamp, 'support', current_timestamp);</v>
      </c>
    </row>
    <row r="24" spans="1:28">
      <c r="A24" t="s">
        <v>250</v>
      </c>
      <c r="B24">
        <f t="shared" si="1"/>
        <v>63502</v>
      </c>
      <c r="C24" t="s">
        <v>255</v>
      </c>
      <c r="Z24"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95, 1, 3, 'N', 'Y', 'support', current_timestamp, 'support', current_timestamp);</v>
      </c>
      <c r="AB24" t="str">
        <v>INSERT INTO t_country_bio_status_config (bio_status_config_id, country_id, biometric_status_id, biometric_stage_id, biometric_status_order, is_default, is_comments_mandatory, created_by, created_date, modified_by, modified_date) VALUES(nextval('country_biostatus_config_seq'),63502, 95, 1, 3, 'N', 'Y', 'support', current_timestamp, 'support', current_timestamp);</v>
      </c>
    </row>
    <row r="25" spans="1:28">
      <c r="A25" t="s">
        <v>250</v>
      </c>
      <c r="B25">
        <f t="shared" si="1"/>
        <v>63502</v>
      </c>
      <c r="C25" t="s">
        <v>256</v>
      </c>
      <c r="Z25"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86, 1, 2, 'N', 'Y', 'support', current_timestamp, 'support', current_timestamp);</v>
      </c>
      <c r="AB25" t="str">
        <v>INSERT INTO t_country_bio_status_config (bio_status_config_id, country_id, biometric_status_id, biometric_stage_id, biometric_status_order, is_default, is_comments_mandatory, created_by, created_date, modified_by, modified_date) VALUES(nextval('country_biostatus_config_seq'),63502, 86, 1, 2, 'N', 'Y', 'support', current_timestamp, 'support', current_timestamp);</v>
      </c>
    </row>
    <row r="26" spans="1:28">
      <c r="A26" t="s">
        <v>250</v>
      </c>
      <c r="B26">
        <f t="shared" si="1"/>
        <v>63502</v>
      </c>
      <c r="C26" t="s">
        <v>257</v>
      </c>
      <c r="Z26"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82, 2, 1, 'N', 'N', 'support', current_timestamp, 'support', current_timestamp);</v>
      </c>
      <c r="AB26" t="str">
        <v>INSERT INTO t_country_bio_status_config (bio_status_config_id, country_id, biometric_status_id, biometric_stage_id, biometric_status_order, is_default, is_comments_mandatory, created_by, created_date, modified_by, modified_date) VALUES(nextval('country_biostatus_config_seq'),63502, 82, 2, 1, 'N', 'N', 'support', current_timestamp, 'support', current_timestamp);</v>
      </c>
    </row>
    <row r="27" spans="1:28">
      <c r="A27" t="s">
        <v>250</v>
      </c>
      <c r="B27">
        <f t="shared" si="1"/>
        <v>63502</v>
      </c>
      <c r="C27" t="s">
        <v>258</v>
      </c>
      <c r="Z27"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4, 2, 2, 'N', 'N',  'support', current_timestamp, 'support', current_timestamp);</v>
      </c>
      <c r="AB27" t="str">
        <v>INSERT INTO t_country_bio_status_config (bio_status_config_id, country_id, biometric_status_id, biometric_stage_id, biometric_status_order, is_default, is_comments_mandatory, created_by, created_date, modified_by, modified_date) VALUES(nextval('country_biostatus_config_seq'),63502, 4, 2, 2, 'N', 'N',  'support', current_timestamp, 'support', current_timestamp);</v>
      </c>
    </row>
    <row r="28" spans="1:28">
      <c r="A28" t="s">
        <v>250</v>
      </c>
      <c r="B28">
        <f t="shared" si="1"/>
        <v>63502</v>
      </c>
      <c r="C28" t="s">
        <v>259</v>
      </c>
      <c r="Z28"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264, 2, 3, 'N', 'N','support', current_timestamp, 'support', current_timestamp);</v>
      </c>
      <c r="AB28" t="str">
        <v>INSERT INTO t_country_bio_status_config (bio_status_config_id, country_id, biometric_status_id, biometric_stage_id, biometric_status_order, is_default, is_comments_mandatory, created_by, created_date, modified_by, modified_date) VALUES(nextval('country_biostatus_config_seq'),63502, 264, 2, 3, 'N', 'N','support', current_timestamp, 'support', current_timestamp);</v>
      </c>
    </row>
    <row r="29" spans="1:28">
      <c r="A29" t="s">
        <v>250</v>
      </c>
      <c r="B29">
        <f t="shared" si="1"/>
        <v>63502</v>
      </c>
      <c r="C29" t="s">
        <v>260</v>
      </c>
      <c r="Z29"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82, 4, 1, 'N', 'N', 'support', current_timestamp, 'support', current_timestamp);</v>
      </c>
      <c r="AB29" t="str">
        <v>INSERT INTO t_country_bio_status_config (bio_status_config_id, country_id, biometric_status_id, biometric_stage_id, biometric_status_order, is_default, is_comments_mandatory, created_by, created_date, modified_by, modified_date) VALUES(nextval('country_biostatus_config_seq'),63502, 82, 4, 1, 'N', 'N', 'support', current_timestamp, 'support', current_timestamp);</v>
      </c>
    </row>
    <row r="30" spans="1:28">
      <c r="A30" t="s">
        <v>250</v>
      </c>
      <c r="B30">
        <f t="shared" si="1"/>
        <v>63502</v>
      </c>
      <c r="C30" t="s">
        <v>261</v>
      </c>
      <c r="Z30"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82, 3, 1, 'N', 'N', 'support', current_timestamp, 'support', current_timestamp);</v>
      </c>
      <c r="AB30" t="str">
        <v>INSERT INTO t_country_bio_status_config (bio_status_config_id, country_id, biometric_status_id, biometric_stage_id, biometric_status_order, is_default, is_comments_mandatory, created_by, created_date, modified_by, modified_date) VALUES(nextval('country_biostatus_config_seq'),63502, 82, 3, 1, 'N', 'N', 'support', current_timestamp, 'support', current_timestamp);</v>
      </c>
    </row>
    <row r="31" spans="1:28">
      <c r="A31" t="s">
        <v>250</v>
      </c>
      <c r="B31">
        <f t="shared" si="1"/>
        <v>63502</v>
      </c>
      <c r="C31" t="s">
        <v>262</v>
      </c>
      <c r="Z31"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83, 3, 2, 'N', 'Y', 'support', current_timestamp, 'support', current_timestamp);</v>
      </c>
      <c r="AB31" t="str">
        <v>INSERT INTO t_country_bio_status_config (bio_status_config_id, country_id, biometric_status_id, biometric_stage_id, biometric_status_order, is_default, is_comments_mandatory, created_by, created_date, modified_by, modified_date) VALUES(nextval('country_biostatus_config_seq'),63502, 83, 3, 2, 'N', 'Y', 'support', current_timestamp, 'support', current_timestamp);</v>
      </c>
    </row>
    <row r="32" spans="1:28">
      <c r="A32" t="s">
        <v>250</v>
      </c>
      <c r="B32">
        <f t="shared" si="1"/>
        <v>63502</v>
      </c>
      <c r="C32" t="s">
        <v>263</v>
      </c>
      <c r="Z32"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84, 3, 3, 'N', 'N', 'support', current_timestamp, 'support', current_timestamp);</v>
      </c>
      <c r="AB32" t="str">
        <v>INSERT INTO t_country_bio_status_config (bio_status_config_id, country_id, biometric_status_id, biometric_stage_id, biometric_status_order, is_default, is_comments_mandatory, created_by, created_date, modified_by, modified_date) VALUES(nextval('country_biostatus_config_seq'),63502, 84, 3, 3, 'N', 'N', 'support', current_timestamp, 'support', current_timestamp);</v>
      </c>
    </row>
    <row r="33" spans="1:28">
      <c r="A33" t="s">
        <v>250</v>
      </c>
      <c r="B33">
        <f t="shared" si="1"/>
        <v>63502</v>
      </c>
      <c r="C33" t="s">
        <v>264</v>
      </c>
      <c r="Z33"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85, 3, 4, 'N', 'N', 'support', current_timestamp, 'support', current_timestamp);</v>
      </c>
      <c r="AB33" t="str">
        <v>INSERT INTO t_country_bio_status_config (bio_status_config_id, country_id, biometric_status_id, biometric_stage_id, biometric_status_order, is_default, is_comments_mandatory, created_by, created_date, modified_by, modified_date) VALUES(nextval('country_biostatus_config_seq'),63502, 85, 3, 4, 'N', 'N', 'support', current_timestamp, 'support', current_timestamp);</v>
      </c>
    </row>
    <row r="34" spans="1:28">
      <c r="A34" t="s">
        <v>250</v>
      </c>
      <c r="B34">
        <f t="shared" si="1"/>
        <v>63502</v>
      </c>
      <c r="C34" t="s">
        <v>265</v>
      </c>
      <c r="Z34"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86, 3, 5, 'N', 'N', 'support', current_timestamp, 'support', current_timestamp);</v>
      </c>
      <c r="AB34" t="str">
        <v>INSERT INTO t_country_bio_status_config (bio_status_config_id, country_id, biometric_status_id, biometric_stage_id, biometric_status_order, is_default, is_comments_mandatory, created_by, created_date, modified_by, modified_date) VALUES(nextval('country_biostatus_config_seq'),63502, 86, 3, 5, 'N', 'N', 'support', current_timestamp, 'support', current_timestamp);</v>
      </c>
    </row>
    <row r="35" spans="1:28">
      <c r="A35" t="s">
        <v>266</v>
      </c>
      <c r="B35">
        <f t="shared" si="1"/>
        <v>63502</v>
      </c>
      <c r="C35" t="s">
        <v>267</v>
      </c>
      <c r="Z35" t="str">
        <f t="shared" si="0"/>
        <v>INSERT INTO t_country_bio_stage_config (bio_stage_config_id, country_id, biometric_stage_id, biometric_stage_order, is_default, created_by, created_date, modified_by, modified_date) VALUES(nextval('country_biostage_config_id_seq'),63502, 1, 1, 'N', 'support', current_timestamp, 'support', current_timestamp);</v>
      </c>
      <c r="AB35" t="str">
        <v>INSERT INTO t_country_bio_stage_config (bio_stage_config_id, country_id, biometric_stage_id, biometric_stage_order, is_default, created_by, created_date, modified_by, modified_date) VALUES(nextval('country_biostage_config_id_seq'),63502, 1, 1, 'N', 'support', current_timestamp, 'support', current_timestamp);</v>
      </c>
    </row>
    <row r="36" spans="1:28">
      <c r="A36" t="s">
        <v>266</v>
      </c>
      <c r="B36">
        <f t="shared" si="1"/>
        <v>63502</v>
      </c>
      <c r="C36" t="s">
        <v>268</v>
      </c>
      <c r="Z36" t="str">
        <f t="shared" si="0"/>
        <v>INSERT INTO t_country_bio_stage_config (bio_stage_config_id, country_id, biometric_stage_id, biometric_stage_order, is_default, created_by, created_date, modified_by, modified_date) VALUES(nextval('country_biostage_config_id_seq'),63502, 3, 2, 'N', 'support', current_timestamp, 'support', current_timestamp);</v>
      </c>
      <c r="AB36" t="str">
        <v>INSERT INTO t_country_bio_stage_config (bio_stage_config_id, country_id, biometric_stage_id, biometric_stage_order, is_default, created_by, created_date, modified_by, modified_date) VALUES(nextval('country_biostage_config_id_seq'),63502, 3, 2, 'N', 'support', current_timestamp, 'support', current_timestamp);</v>
      </c>
    </row>
    <row r="37" spans="1:28">
      <c r="A37" t="s">
        <v>266</v>
      </c>
      <c r="B37">
        <f t="shared" si="1"/>
        <v>63502</v>
      </c>
      <c r="C37" t="s">
        <v>269</v>
      </c>
      <c r="Z37" t="str">
        <f t="shared" si="0"/>
        <v>INSERT INTO t_country_bio_stage_config (bio_stage_config_id, country_id, biometric_stage_id, biometric_stage_order, is_default, created_by, created_date, modified_by, modified_date) VALUES(nextval('country_biostage_config_id_seq'),63502, 2, 3, 'N', 'support', current_timestamp, 'support', current_timestamp);</v>
      </c>
      <c r="AB37" t="str">
        <v>INSERT INTO t_country_bio_stage_config (bio_stage_config_id, country_id, biometric_stage_id, biometric_stage_order, is_default, created_by, created_date, modified_by, modified_date) VALUES(nextval('country_biostage_config_id_seq'),63502, 2, 3, 'N', 'support', current_timestamp, 'support', current_timestamp);</v>
      </c>
    </row>
    <row r="38" spans="1:28">
      <c r="A38" t="s">
        <v>266</v>
      </c>
      <c r="B38">
        <f t="shared" si="1"/>
        <v>63502</v>
      </c>
      <c r="C38" t="s">
        <v>270</v>
      </c>
      <c r="Z38" t="str">
        <f t="shared" si="0"/>
        <v>INSERT INTO t_country_bio_stage_config (bio_stage_config_id, country_id, biometric_stage_id, biometric_stage_order, is_default, created_by, created_date, modified_by, modified_date) VALUES(nextval('country_biostage_config_id_seq'),63502, 4, 4, 'N', 'support', current_timestamp, 'support', current_timestamp);</v>
      </c>
      <c r="AB38" t="str">
        <v>INSERT INTO t_country_bio_stage_config (bio_stage_config_id, country_id, biometric_stage_id, biometric_stage_order, is_default, created_by, created_date, modified_by, modified_date) VALUES(nextval('country_biostage_config_id_seq'),63502, 4, 4, 'N', 'support', current_timestamp, 'support', current_timestamp);</v>
      </c>
    </row>
    <row r="39" spans="1:28">
      <c r="A39" t="s">
        <v>266</v>
      </c>
      <c r="B39">
        <f t="shared" si="1"/>
        <v>63502</v>
      </c>
      <c r="C39" t="s">
        <v>271</v>
      </c>
      <c r="Z39" t="str">
        <f t="shared" si="0"/>
        <v>INSERT INTO t_country_bio_stage_config (bio_stage_config_id, country_id, biometric_stage_id, biometric_stage_order, is_default, created_by, created_date, modified_by, modified_date) VALUES(nextval('country_biostage_config_id_seq'),63502, 21, 0,'N', 'support', current_timestamp, 'support',current_timestamp);</v>
      </c>
      <c r="AB39" t="str">
        <v>INSERT INTO t_country_bio_stage_config (bio_stage_config_id, country_id, biometric_stage_id, biometric_stage_order, is_default, created_by, created_date, modified_by, modified_date) VALUES(nextval('country_biostage_config_id_seq'),63502, 21, 0,'N', 'support', current_timestamp, 'support',current_timestamp);</v>
      </c>
    </row>
    <row r="40" spans="1:28">
      <c r="A40" s="96" t="s">
        <v>272</v>
      </c>
      <c r="B40" t="str">
        <f>B39&amp;","</f>
        <v>63502,</v>
      </c>
      <c r="C40">
        <f>Master!B32</f>
        <v>1</v>
      </c>
      <c r="D40" s="34" t="s">
        <v>273</v>
      </c>
      <c r="Z40" t="str">
        <f t="shared" si="0"/>
        <v>INSERT INTO t_sms_country_lang_link (sms_country_lang_id, country_id, language_id, created_by, created_date, modified_by, modified_date, is_enabled_for_sms, is_enabled_for_trackandtrace) VALUES(nextval('t_sms_country_lang_link_seq'),63502,1, 'support', current_timestamp, 'support', current_timestamp, 'Y', 'Y');</v>
      </c>
      <c r="AB40" t="str">
        <v>INSERT INTO t_sms_country_lang_link (sms_country_lang_id, country_id, language_id, created_by, created_date, modified_by, modified_date, is_enabled_for_sms, is_enabled_for_trackandtrace) VALUES(nextval('t_sms_country_lang_link_seq'),63502,1, 'support', current_timestamp, 'support', current_timestamp, 'Y', 'Y');</v>
      </c>
    </row>
    <row r="41" spans="1:28">
      <c r="A41" t="s">
        <v>274</v>
      </c>
      <c r="B41" t="str">
        <f>B40</f>
        <v>63502,</v>
      </c>
      <c r="C41" t="s">
        <v>275</v>
      </c>
      <c r="Z41" t="str">
        <f t="shared" si="0"/>
        <v>INSERT INTO t_country_sms_scanstage_link (country_sms_scanstage_link_id, country_id, scan_stage_id, created_by, created_date, modified_by, modified_date, is_sms_enabled) VALUES(nextval('t_count_sms_scanstag_lnk_seq'),63502,21, 'support',  current_timestamp, 'support', current_timestamp, 'N');</v>
      </c>
      <c r="AB41" t="str">
        <v>INSERT INTO t_country_sms_scanstage_link (country_sms_scanstage_link_id, country_id, scan_stage_id, created_by, created_date, modified_by, modified_date, is_sms_enabled) VALUES(nextval('t_count_sms_scanstag_lnk_seq'),63502,21, 'support',  current_timestamp, 'support', current_timestamp, 'N');</v>
      </c>
    </row>
    <row r="42" spans="1:28">
      <c r="A42" t="s">
        <v>274</v>
      </c>
      <c r="B42" t="str">
        <f>B41</f>
        <v>63502,</v>
      </c>
      <c r="C42" t="s">
        <v>276</v>
      </c>
      <c r="Z42" t="str">
        <f t="shared" si="0"/>
        <v>INSERT INTO t_country_sms_scanstage_link (country_sms_scanstage_link_id, country_id, scan_stage_id, created_by, created_date, modified_by, modified_date, is_sms_enabled) VALUES(nextval('t_count_sms_scanstag_lnk_seq'),63502,22, 'support',  current_timestamp, 'support', current_timestamp, 'N');</v>
      </c>
      <c r="AB42" t="str">
        <v>INSERT INTO t_country_sms_scanstage_link (country_sms_scanstage_link_id, country_id, scan_stage_id, created_by, created_date, modified_by, modified_date, is_sms_enabled) VALUES(nextval('t_count_sms_scanstag_lnk_seq'),63502,22, 'support',  current_timestamp, 'support', current_timestamp, 'N');</v>
      </c>
    </row>
    <row r="43" spans="1:28">
      <c r="A43" t="s">
        <v>274</v>
      </c>
      <c r="B43" t="str">
        <f t="shared" ref="B43:B87" si="2">B41</f>
        <v>63502,</v>
      </c>
      <c r="C43" t="s">
        <v>277</v>
      </c>
      <c r="Z43" t="str">
        <f t="shared" si="0"/>
        <v>INSERT INTO t_country_sms_scanstage_link (country_sms_scanstage_link_id, country_id, scan_stage_id, created_by, created_date, modified_by, modified_date, is_sms_enabled) VALUES(nextval('t_count_sms_scanstag_lnk_seq'),63502,23, 'support',  current_timestamp, 'support', current_timestamp, 'N');</v>
      </c>
      <c r="AB43" t="str">
        <v>INSERT INTO t_country_sms_scanstage_link (country_sms_scanstage_link_id, country_id, scan_stage_id, created_by, created_date, modified_by, modified_date, is_sms_enabled) VALUES(nextval('t_count_sms_scanstag_lnk_seq'),63502,23, 'support',  current_timestamp, 'support', current_timestamp, 'N');</v>
      </c>
    </row>
    <row r="44" spans="1:28">
      <c r="A44" t="s">
        <v>274</v>
      </c>
      <c r="B44" t="str">
        <f t="shared" si="2"/>
        <v>63502,</v>
      </c>
      <c r="C44" t="s">
        <v>278</v>
      </c>
      <c r="Z44" t="str">
        <f t="shared" si="0"/>
        <v>INSERT INTO t_country_sms_scanstage_link (country_sms_scanstage_link_id, country_id, scan_stage_id, created_by, created_date, modified_by, modified_date, is_sms_enabled) VALUES(nextval('t_count_sms_scanstag_lnk_seq'),63502,24, 'support',  current_timestamp, 'support', current_timestamp, 'Y');</v>
      </c>
      <c r="AB44" t="str">
        <v>INSERT INTO t_country_sms_scanstage_link (country_sms_scanstage_link_id, country_id, scan_stage_id, created_by, created_date, modified_by, modified_date, is_sms_enabled) VALUES(nextval('t_count_sms_scanstag_lnk_seq'),63502,24, 'support',  current_timestamp, 'support', current_timestamp, 'Y');</v>
      </c>
    </row>
    <row r="45" spans="1:28">
      <c r="A45" t="s">
        <v>274</v>
      </c>
      <c r="B45" t="str">
        <f t="shared" si="2"/>
        <v>63502,</v>
      </c>
      <c r="C45" t="s">
        <v>279</v>
      </c>
      <c r="Z45" t="str">
        <f t="shared" si="0"/>
        <v>INSERT INTO t_country_sms_scanstage_link (country_sms_scanstage_link_id, country_id, scan_stage_id, created_by, created_date, modified_by, modified_date, is_sms_enabled) VALUES(nextval('t_count_sms_scanstag_lnk_seq'),63502,25, 'support',  current_timestamp, 'support', current_timestamp, 'N');</v>
      </c>
      <c r="AB45" t="str">
        <v>INSERT INTO t_country_sms_scanstage_link (country_sms_scanstage_link_id, country_id, scan_stage_id, created_by, created_date, modified_by, modified_date, is_sms_enabled) VALUES(nextval('t_count_sms_scanstag_lnk_seq'),63502,25, 'support',  current_timestamp, 'support', current_timestamp, 'N');</v>
      </c>
    </row>
    <row r="46" spans="1:28">
      <c r="A46" t="s">
        <v>274</v>
      </c>
      <c r="B46" t="str">
        <f t="shared" si="2"/>
        <v>63502,</v>
      </c>
      <c r="C46" t="s">
        <v>280</v>
      </c>
      <c r="Z46" t="str">
        <f t="shared" si="0"/>
        <v>INSERT INTO t_country_sms_scanstage_link (country_sms_scanstage_link_id, country_id, scan_stage_id, created_by, created_date, modified_by, modified_date, is_sms_enabled) VALUES(nextval('t_count_sms_scanstag_lnk_seq'),63502,26, 'support',  current_timestamp, 'support', current_timestamp, 'Y');</v>
      </c>
      <c r="AB46" t="str">
        <v>INSERT INTO t_country_sms_scanstage_link (country_sms_scanstage_link_id, country_id, scan_stage_id, created_by, created_date, modified_by, modified_date, is_sms_enabled) VALUES(nextval('t_count_sms_scanstag_lnk_seq'),63502,26, 'support',  current_timestamp, 'support', current_timestamp, 'Y');</v>
      </c>
    </row>
    <row r="47" spans="1:28">
      <c r="A47" t="s">
        <v>274</v>
      </c>
      <c r="B47" t="str">
        <f t="shared" si="2"/>
        <v>63502,</v>
      </c>
      <c r="C47" t="s">
        <v>281</v>
      </c>
      <c r="Z47" t="str">
        <f t="shared" si="0"/>
        <v>INSERT INTO t_country_sms_scanstage_link (country_sms_scanstage_link_id, country_id, scan_stage_id, created_by, created_date, modified_by, modified_date, is_sms_enabled) VALUES(nextval('t_count_sms_scanstag_lnk_seq'),63502,27, 'support',  current_timestamp, 'support', current_timestamp, 'N');</v>
      </c>
      <c r="AB47" t="str">
        <v>INSERT INTO t_country_sms_scanstage_link (country_sms_scanstage_link_id, country_id, scan_stage_id, created_by, created_date, modified_by, modified_date, is_sms_enabled) VALUES(nextval('t_count_sms_scanstag_lnk_seq'),63502,27, 'support',  current_timestamp, 'support', current_timestamp, 'N');</v>
      </c>
    </row>
    <row r="48" spans="1:28">
      <c r="A48" t="s">
        <v>274</v>
      </c>
      <c r="B48" t="str">
        <f t="shared" si="2"/>
        <v>63502,</v>
      </c>
      <c r="C48" t="s">
        <v>282</v>
      </c>
      <c r="Z48" t="str">
        <f t="shared" si="0"/>
        <v>INSERT INTO t_country_sms_scanstage_link (country_sms_scanstage_link_id, country_id, scan_stage_id, created_by, created_date, modified_by, modified_date, is_sms_enabled) VALUES(nextval('t_count_sms_scanstag_lnk_seq'),63502,28, 'support',  current_timestamp, 'support', current_timestamp, 'Y');</v>
      </c>
      <c r="AB48" t="str">
        <v>INSERT INTO t_country_sms_scanstage_link (country_sms_scanstage_link_id, country_id, scan_stage_id, created_by, created_date, modified_by, modified_date, is_sms_enabled) VALUES(nextval('t_count_sms_scanstag_lnk_seq'),63502,28, 'support',  current_timestamp, 'support', current_timestamp, 'Y');</v>
      </c>
    </row>
    <row r="49" spans="1:28">
      <c r="A49" t="s">
        <v>274</v>
      </c>
      <c r="B49" t="str">
        <f t="shared" si="2"/>
        <v>63502,</v>
      </c>
      <c r="C49" t="s">
        <v>283</v>
      </c>
      <c r="Z49" t="str">
        <f t="shared" si="0"/>
        <v>INSERT INTO t_country_sms_scanstage_link (country_sms_scanstage_link_id, country_id, scan_stage_id, created_by, created_date, modified_by, modified_date, is_sms_enabled) VALUES(nextval('t_count_sms_scanstag_lnk_seq'),63502,29, 'support',  current_timestamp, 'support', current_timestamp, 'Y');</v>
      </c>
      <c r="AB49" t="str">
        <v>INSERT INTO t_country_sms_scanstage_link (country_sms_scanstage_link_id, country_id, scan_stage_id, created_by, created_date, modified_by, modified_date, is_sms_enabled) VALUES(nextval('t_count_sms_scanstag_lnk_seq'),63502,29, 'support',  current_timestamp, 'support', current_timestamp, 'Y');</v>
      </c>
    </row>
    <row r="50" spans="1:28">
      <c r="A50" t="s">
        <v>274</v>
      </c>
      <c r="B50" t="str">
        <f t="shared" si="2"/>
        <v>63502,</v>
      </c>
      <c r="C50" t="s">
        <v>284</v>
      </c>
      <c r="Z50" t="str">
        <f t="shared" si="0"/>
        <v>INSERT INTO t_country_sms_scanstage_link (country_sms_scanstage_link_id, country_id, scan_stage_id, created_by, created_date, modified_by, modified_date, is_sms_enabled) VALUES(nextval('t_count_sms_scanstag_lnk_seq'),63502,30, 'support',  current_timestamp, 'support', current_timestamp, 'Y');</v>
      </c>
      <c r="AB50" t="str">
        <v>INSERT INTO t_country_sms_scanstage_link (country_sms_scanstage_link_id, country_id, scan_stage_id, created_by, created_date, modified_by, modified_date, is_sms_enabled) VALUES(nextval('t_count_sms_scanstag_lnk_seq'),63502,30, 'support',  current_timestamp, 'support', current_timestamp, 'Y');</v>
      </c>
    </row>
    <row r="51" spans="1:28">
      <c r="A51" t="s">
        <v>274</v>
      </c>
      <c r="B51" t="str">
        <f t="shared" si="2"/>
        <v>63502,</v>
      </c>
      <c r="C51" t="s">
        <v>285</v>
      </c>
      <c r="Z51" t="str">
        <f t="shared" si="0"/>
        <v>INSERT INTO t_country_sms_scanstage_link (country_sms_scanstage_link_id, country_id, scan_stage_id, created_by, created_date, modified_by, modified_date, is_sms_enabled) VALUES(nextval('t_count_sms_scanstag_lnk_seq'),63502,32, 'support',  current_timestamp, 'support', current_timestamp, 'N');</v>
      </c>
      <c r="AB51" t="str">
        <v>INSERT INTO t_country_sms_scanstage_link (country_sms_scanstage_link_id, country_id, scan_stage_id, created_by, created_date, modified_by, modified_date, is_sms_enabled) VALUES(nextval('t_count_sms_scanstag_lnk_seq'),63502,32, 'support',  current_timestamp, 'support', current_timestamp, 'N');</v>
      </c>
    </row>
    <row r="52" spans="1:28">
      <c r="A52" t="s">
        <v>274</v>
      </c>
      <c r="B52" t="str">
        <f t="shared" si="2"/>
        <v>63502,</v>
      </c>
      <c r="C52" t="s">
        <v>286</v>
      </c>
      <c r="Z52" t="str">
        <f t="shared" si="0"/>
        <v>INSERT INTO t_country_sms_scanstage_link (country_sms_scanstage_link_id, country_id, scan_stage_id, created_by, created_date, modified_by, modified_date, is_sms_enabled) VALUES(nextval('t_count_sms_scanstag_lnk_seq'),63502,33, 'support',  current_timestamp, 'support', current_timestamp, 'N');</v>
      </c>
      <c r="AB52" t="str">
        <v>INSERT INTO t_country_sms_scanstage_link (country_sms_scanstage_link_id, country_id, scan_stage_id, created_by, created_date, modified_by, modified_date, is_sms_enabled) VALUES(nextval('t_count_sms_scanstag_lnk_seq'),63502,33, 'support',  current_timestamp, 'support', current_timestamp, 'N');</v>
      </c>
    </row>
    <row r="53" spans="1:28">
      <c r="A53" t="s">
        <v>274</v>
      </c>
      <c r="B53" t="str">
        <f t="shared" si="2"/>
        <v>63502,</v>
      </c>
      <c r="C53" t="s">
        <v>287</v>
      </c>
      <c r="Z53" t="str">
        <f t="shared" si="0"/>
        <v>INSERT INTO t_country_sms_scanstage_link (country_sms_scanstage_link_id, country_id, scan_stage_id, created_by, created_date, modified_by, modified_date, is_sms_enabled) VALUES(nextval('t_count_sms_scanstag_lnk_seq'),63502,34, 'support',  current_timestamp, 'support', current_timestamp, 'N');</v>
      </c>
      <c r="AB53" t="str">
        <v>INSERT INTO t_country_sms_scanstage_link (country_sms_scanstage_link_id, country_id, scan_stage_id, created_by, created_date, modified_by, modified_date, is_sms_enabled) VALUES(nextval('t_count_sms_scanstag_lnk_seq'),63502,34, 'support',  current_timestamp, 'support', current_timestamp, 'N');</v>
      </c>
    </row>
    <row r="54" spans="1:28">
      <c r="A54" t="s">
        <v>274</v>
      </c>
      <c r="B54" t="str">
        <f t="shared" si="2"/>
        <v>63502,</v>
      </c>
      <c r="C54" t="s">
        <v>288</v>
      </c>
      <c r="Z54" t="str">
        <f t="shared" si="0"/>
        <v>INSERT INTO t_country_sms_scanstage_link (country_sms_scanstage_link_id, country_id, scan_stage_id, created_by, created_date, modified_by, modified_date, is_sms_enabled) VALUES(nextval('t_count_sms_scanstag_lnk_seq'),63502,35, 'support',  current_timestamp, 'support', current_timestamp, 'N');</v>
      </c>
      <c r="AB54" t="str">
        <v>INSERT INTO t_country_sms_scanstage_link (country_sms_scanstage_link_id, country_id, scan_stage_id, created_by, created_date, modified_by, modified_date, is_sms_enabled) VALUES(nextval('t_count_sms_scanstag_lnk_seq'),63502,35, 'support',  current_timestamp, 'support', current_timestamp, 'N');</v>
      </c>
    </row>
    <row r="55" spans="1:28">
      <c r="A55" t="s">
        <v>274</v>
      </c>
      <c r="B55" t="str">
        <f t="shared" si="2"/>
        <v>63502,</v>
      </c>
      <c r="C55" t="s">
        <v>289</v>
      </c>
      <c r="Z55" t="str">
        <f t="shared" si="0"/>
        <v>INSERT INTO t_country_sms_scanstage_link (country_sms_scanstage_link_id, country_id, scan_stage_id, created_by, created_date, modified_by, modified_date, is_sms_enabled) VALUES(nextval('t_count_sms_scanstag_lnk_seq'),63502,36, 'support',  current_timestamp, 'support', current_timestamp, 'N');</v>
      </c>
      <c r="AB55" t="str">
        <v>INSERT INTO t_country_sms_scanstage_link (country_sms_scanstage_link_id, country_id, scan_stage_id, created_by, created_date, modified_by, modified_date, is_sms_enabled) VALUES(nextval('t_count_sms_scanstag_lnk_seq'),63502,36, 'support',  current_timestamp, 'support', current_timestamp, 'N');</v>
      </c>
    </row>
    <row r="56" spans="1:28">
      <c r="A56" t="s">
        <v>274</v>
      </c>
      <c r="B56" t="str">
        <f t="shared" si="2"/>
        <v>63502,</v>
      </c>
      <c r="C56" t="s">
        <v>290</v>
      </c>
      <c r="Z56" t="str">
        <f t="shared" si="0"/>
        <v>INSERT INTO t_country_sms_scanstage_link (country_sms_scanstage_link_id, country_id, scan_stage_id, created_by, created_date, modified_by, modified_date, is_sms_enabled) VALUES(nextval('t_count_sms_scanstag_lnk_seq'),63502,37, 'support',  current_timestamp, 'support', current_timestamp, 'N');</v>
      </c>
      <c r="AB56" t="str">
        <v>INSERT INTO t_country_sms_scanstage_link (country_sms_scanstage_link_id, country_id, scan_stage_id, created_by, created_date, modified_by, modified_date, is_sms_enabled) VALUES(nextval('t_count_sms_scanstag_lnk_seq'),63502,37, 'support',  current_timestamp, 'support', current_timestamp, 'N');</v>
      </c>
    </row>
    <row r="57" spans="1:28">
      <c r="A57" t="s">
        <v>274</v>
      </c>
      <c r="B57" t="str">
        <f t="shared" si="2"/>
        <v>63502,</v>
      </c>
      <c r="C57" t="s">
        <v>291</v>
      </c>
      <c r="Z57" t="str">
        <f t="shared" si="0"/>
        <v>INSERT INTO t_country_sms_scanstage_link (country_sms_scanstage_link_id, country_id, scan_stage_id, created_by, created_date, modified_by, modified_date, is_sms_enabled) VALUES(nextval('t_count_sms_scanstag_lnk_seq'),63502,38, 'support',  current_timestamp, 'support', current_timestamp, 'Y');</v>
      </c>
      <c r="AB57" t="str">
        <v>INSERT INTO t_country_sms_scanstage_link (country_sms_scanstage_link_id, country_id, scan_stage_id, created_by, created_date, modified_by, modified_date, is_sms_enabled) VALUES(nextval('t_count_sms_scanstag_lnk_seq'),63502,38, 'support',  current_timestamp, 'support', current_timestamp, 'Y');</v>
      </c>
    </row>
    <row r="58" spans="1:28">
      <c r="A58" t="s">
        <v>274</v>
      </c>
      <c r="B58" t="str">
        <f t="shared" si="2"/>
        <v>63502,</v>
      </c>
      <c r="C58" t="s">
        <v>292</v>
      </c>
      <c r="Z58" t="str">
        <f t="shared" si="0"/>
        <v>INSERT INTO t_country_sms_scanstage_link (country_sms_scanstage_link_id, country_id, scan_stage_id, created_by, created_date, modified_by, modified_date, is_sms_enabled) VALUES(nextval('t_count_sms_scanstag_lnk_seq'),63502,39, 'support',  current_timestamp, 'support', current_timestamp, 'Y');</v>
      </c>
      <c r="AB58" t="str">
        <v>INSERT INTO t_country_sms_scanstage_link (country_sms_scanstage_link_id, country_id, scan_stage_id, created_by, created_date, modified_by, modified_date, is_sms_enabled) VALUES(nextval('t_count_sms_scanstag_lnk_seq'),63502,39, 'support',  current_timestamp, 'support', current_timestamp, 'Y');</v>
      </c>
    </row>
    <row r="59" spans="1:28">
      <c r="A59" t="s">
        <v>274</v>
      </c>
      <c r="B59" t="str">
        <f t="shared" si="2"/>
        <v>63502,</v>
      </c>
      <c r="C59" t="s">
        <v>293</v>
      </c>
      <c r="Z59" t="str">
        <f t="shared" si="0"/>
        <v>INSERT INTO t_country_sms_scanstage_link (country_sms_scanstage_link_id, country_id, scan_stage_id, created_by, created_date, modified_by, modified_date, is_sms_enabled) VALUES(nextval('t_count_sms_scanstag_lnk_seq'),63502,40, 'support',  current_timestamp, 'support', current_timestamp, 'N');</v>
      </c>
      <c r="AB59" t="str">
        <v>INSERT INTO t_country_sms_scanstage_link (country_sms_scanstage_link_id, country_id, scan_stage_id, created_by, created_date, modified_by, modified_date, is_sms_enabled) VALUES(nextval('t_count_sms_scanstag_lnk_seq'),63502,40, 'support',  current_timestamp, 'support', current_timestamp, 'N');</v>
      </c>
    </row>
    <row r="60" spans="1:28">
      <c r="A60" t="s">
        <v>274</v>
      </c>
      <c r="B60" t="str">
        <f t="shared" si="2"/>
        <v>63502,</v>
      </c>
      <c r="C60" t="s">
        <v>294</v>
      </c>
      <c r="Z60" t="str">
        <f t="shared" si="0"/>
        <v>INSERT INTO t_country_sms_scanstage_link (country_sms_scanstage_link_id, country_id, scan_stage_id, created_by, created_date, modified_by, modified_date, is_sms_enabled) VALUES(nextval('t_count_sms_scanstag_lnk_seq'),63502,41, 'support',  current_timestamp, 'support', current_timestamp, 'N');</v>
      </c>
      <c r="AB60" t="str">
        <v>INSERT INTO t_country_sms_scanstage_link (country_sms_scanstage_link_id, country_id, scan_stage_id, created_by, created_date, modified_by, modified_date, is_sms_enabled) VALUES(nextval('t_count_sms_scanstag_lnk_seq'),63502,41, 'support',  current_timestamp, 'support', current_timestamp, 'N');</v>
      </c>
    </row>
    <row r="61" spans="1:28">
      <c r="A61" t="s">
        <v>274</v>
      </c>
      <c r="B61" t="str">
        <f t="shared" si="2"/>
        <v>63502,</v>
      </c>
      <c r="C61" t="s">
        <v>295</v>
      </c>
      <c r="Z61" t="str">
        <f t="shared" si="0"/>
        <v>INSERT INTO t_country_sms_scanstage_link (country_sms_scanstage_link_id, country_id, scan_stage_id, created_by, created_date, modified_by, modified_date, is_sms_enabled) VALUES(nextval('t_count_sms_scanstag_lnk_seq'),63502,42, 'support',  current_timestamp, 'support', current_timestamp, 'N');</v>
      </c>
      <c r="AB61" t="str">
        <v>INSERT INTO t_country_sms_scanstage_link (country_sms_scanstage_link_id, country_id, scan_stage_id, created_by, created_date, modified_by, modified_date, is_sms_enabled) VALUES(nextval('t_count_sms_scanstag_lnk_seq'),63502,42, 'support',  current_timestamp, 'support', current_timestamp, 'N');</v>
      </c>
    </row>
    <row r="62" spans="1:28">
      <c r="A62" t="s">
        <v>274</v>
      </c>
      <c r="B62" t="str">
        <f t="shared" si="2"/>
        <v>63502,</v>
      </c>
      <c r="C62" t="s">
        <v>296</v>
      </c>
      <c r="Z62" t="str">
        <f t="shared" si="0"/>
        <v>INSERT INTO t_country_sms_scanstage_link (country_sms_scanstage_link_id, country_id, scan_stage_id, created_by, created_date, modified_by, modified_date, is_sms_enabled) VALUES(nextval('t_count_sms_scanstag_lnk_seq'),63502,43, 'support',  current_timestamp, 'support', current_timestamp, 'N');</v>
      </c>
      <c r="AB62" t="str">
        <v>INSERT INTO t_country_sms_scanstage_link (country_sms_scanstage_link_id, country_id, scan_stage_id, created_by, created_date, modified_by, modified_date, is_sms_enabled) VALUES(nextval('t_count_sms_scanstag_lnk_seq'),63502,43, 'support',  current_timestamp, 'support', current_timestamp, 'N');</v>
      </c>
    </row>
    <row r="63" spans="1:28">
      <c r="A63" t="s">
        <v>274</v>
      </c>
      <c r="B63" t="str">
        <f t="shared" si="2"/>
        <v>63502,</v>
      </c>
      <c r="C63" t="s">
        <v>297</v>
      </c>
      <c r="Z63" t="str">
        <f t="shared" si="0"/>
        <v>INSERT INTO t_country_sms_scanstage_link (country_sms_scanstage_link_id, country_id, scan_stage_id, created_by, created_date, modified_by, modified_date, is_sms_enabled) VALUES(nextval('t_count_sms_scanstag_lnk_seq'),63502,44, 'support',  current_timestamp, 'support', current_timestamp, 'N');</v>
      </c>
      <c r="AB63" t="str">
        <v>INSERT INTO t_country_sms_scanstage_link (country_sms_scanstage_link_id, country_id, scan_stage_id, created_by, created_date, modified_by, modified_date, is_sms_enabled) VALUES(nextval('t_count_sms_scanstag_lnk_seq'),63502,44, 'support',  current_timestamp, 'support', current_timestamp, 'N');</v>
      </c>
    </row>
    <row r="64" spans="1:28">
      <c r="A64" t="s">
        <v>274</v>
      </c>
      <c r="B64" t="str">
        <f t="shared" si="2"/>
        <v>63502,</v>
      </c>
      <c r="C64" t="s">
        <v>298</v>
      </c>
      <c r="Z64" t="str">
        <f t="shared" si="0"/>
        <v>INSERT INTO t_country_sms_scanstage_link (country_sms_scanstage_link_id, country_id, scan_stage_id, created_by, created_date, modified_by, modified_date, is_sms_enabled) VALUES(nextval('t_count_sms_scanstag_lnk_seq'),63502,145, 'support', current_timestamp, 'support', current_timestamp, 'N');</v>
      </c>
      <c r="AB64" t="str">
        <v>INSERT INTO t_country_sms_scanstage_link (country_sms_scanstage_link_id, country_id, scan_stage_id, created_by, created_date, modified_by, modified_date, is_sms_enabled) VALUES(nextval('t_count_sms_scanstag_lnk_seq'),63502,145, 'support', current_timestamp, 'support', current_timestamp, 'N');</v>
      </c>
    </row>
    <row r="65" spans="1:28">
      <c r="A65" t="s">
        <v>274</v>
      </c>
      <c r="B65" t="str">
        <f t="shared" si="2"/>
        <v>63502,</v>
      </c>
      <c r="C65" t="s">
        <v>299</v>
      </c>
      <c r="Z65" t="str">
        <f t="shared" si="0"/>
        <v>INSERT INTO t_country_sms_scanstage_link (country_sms_scanstage_link_id, country_id, scan_stage_id, created_by, created_date, modified_by, modified_date, is_sms_enabled) VALUES(nextval('t_count_sms_scanstag_lnk_seq'),63502,146, 'support', current_timestamp, 'support', current_timestamp, 'N');</v>
      </c>
      <c r="AB65" t="str">
        <v>INSERT INTO t_country_sms_scanstage_link (country_sms_scanstage_link_id, country_id, scan_stage_id, created_by, created_date, modified_by, modified_date, is_sms_enabled) VALUES(nextval('t_count_sms_scanstag_lnk_seq'),63502,146, 'support', current_timestamp, 'support', current_timestamp, 'N');</v>
      </c>
    </row>
    <row r="66" spans="1:28">
      <c r="A66" t="s">
        <v>274</v>
      </c>
      <c r="B66" t="str">
        <f t="shared" si="2"/>
        <v>63502,</v>
      </c>
      <c r="C66" t="s">
        <v>300</v>
      </c>
      <c r="Z66" t="str">
        <f t="shared" si="0"/>
        <v>INSERT INTO t_country_sms_scanstage_link (country_sms_scanstage_link_id, country_id, scan_stage_id, created_by, created_date, modified_by, modified_date, is_sms_enabled) VALUES(nextval('t_count_sms_scanstag_lnk_seq'),63502,46, 'support',  current_timestamp, 'support', current_timestamp, 'N');</v>
      </c>
      <c r="AB66" t="str">
        <v>INSERT INTO t_country_sms_scanstage_link (country_sms_scanstage_link_id, country_id, scan_stage_id, created_by, created_date, modified_by, modified_date, is_sms_enabled) VALUES(nextval('t_count_sms_scanstag_lnk_seq'),63502,46, 'support',  current_timestamp, 'support', current_timestamp, 'N');</v>
      </c>
    </row>
    <row r="67" spans="1:28">
      <c r="A67" t="s">
        <v>274</v>
      </c>
      <c r="B67" t="str">
        <f t="shared" si="2"/>
        <v>63502,</v>
      </c>
      <c r="C67" t="s">
        <v>301</v>
      </c>
      <c r="Z67" t="str">
        <f t="shared" si="0"/>
        <v>INSERT INTO t_country_sms_scanstage_link (country_sms_scanstage_link_id, country_id, scan_stage_id, created_by, created_date, modified_by, modified_date, is_sms_enabled) VALUES(nextval('t_count_sms_scanstag_lnk_seq'),63502,49, 'support',  current_timestamp, 'support', current_timestamp, 'N');</v>
      </c>
      <c r="AB67" t="str">
        <v>INSERT INTO t_country_sms_scanstage_link (country_sms_scanstage_link_id, country_id, scan_stage_id, created_by, created_date, modified_by, modified_date, is_sms_enabled) VALUES(nextval('t_count_sms_scanstag_lnk_seq'),63502,49, 'support',  current_timestamp, 'support', current_timestamp, 'N');</v>
      </c>
    </row>
    <row r="68" spans="1:28">
      <c r="A68" t="s">
        <v>274</v>
      </c>
      <c r="B68" t="str">
        <f t="shared" si="2"/>
        <v>63502,</v>
      </c>
      <c r="C68" t="s">
        <v>302</v>
      </c>
      <c r="Z68" t="str">
        <f t="shared" si="0"/>
        <v>INSERT INTO t_country_sms_scanstage_link (country_sms_scanstage_link_id, country_id, scan_stage_id, created_by, created_date, modified_by, modified_date, is_sms_enabled) VALUES(nextval('t_count_sms_scanstag_lnk_seq'),63502,51, 'support',  current_timestamp, 'support', current_timestamp, 'N');</v>
      </c>
      <c r="AB68" t="str">
        <v>INSERT INTO t_country_sms_scanstage_link (country_sms_scanstage_link_id, country_id, scan_stage_id, created_by, created_date, modified_by, modified_date, is_sms_enabled) VALUES(nextval('t_count_sms_scanstag_lnk_seq'),63502,51, 'support',  current_timestamp, 'support', current_timestamp, 'N');</v>
      </c>
    </row>
    <row r="69" spans="1:28">
      <c r="A69" t="s">
        <v>274</v>
      </c>
      <c r="B69" t="str">
        <f t="shared" si="2"/>
        <v>63502,</v>
      </c>
      <c r="C69" t="s">
        <v>303</v>
      </c>
      <c r="Z69" t="str">
        <f t="shared" si="0"/>
        <v>INSERT INTO t_country_sms_scanstage_link (country_sms_scanstage_link_id, country_id, scan_stage_id, created_by, created_date, modified_by, modified_date, is_sms_enabled) VALUES(nextval('t_count_sms_scanstag_lnk_seq'),63502,61, 'support',  current_timestamp, 'support', current_timestamp, 'Y');</v>
      </c>
      <c r="AB69" t="str">
        <v>INSERT INTO t_country_sms_scanstage_link (country_sms_scanstage_link_id, country_id, scan_stage_id, created_by, created_date, modified_by, modified_date, is_sms_enabled) VALUES(nextval('t_count_sms_scanstag_lnk_seq'),63502,61, 'support',  current_timestamp, 'support', current_timestamp, 'Y');</v>
      </c>
    </row>
    <row r="70" spans="1:28">
      <c r="A70" t="s">
        <v>274</v>
      </c>
      <c r="B70" t="str">
        <f t="shared" si="2"/>
        <v>63502,</v>
      </c>
      <c r="C70" t="s">
        <v>304</v>
      </c>
      <c r="Z70" t="str">
        <f t="shared" si="0"/>
        <v>INSERT INTO t_country_sms_scanstage_link (country_sms_scanstage_link_id, country_id, scan_stage_id, created_by, created_date, modified_by, modified_date, is_sms_enabled) VALUES(nextval('t_count_sms_scanstag_lnk_seq'),63502,62, 'support',  current_timestamp, 'support', current_timestamp, 'Y');</v>
      </c>
      <c r="AB70" t="str">
        <v>INSERT INTO t_country_sms_scanstage_link (country_sms_scanstage_link_id, country_id, scan_stage_id, created_by, created_date, modified_by, modified_date, is_sms_enabled) VALUES(nextval('t_count_sms_scanstag_lnk_seq'),63502,62, 'support',  current_timestamp, 'support', current_timestamp, 'Y');</v>
      </c>
    </row>
    <row r="71" spans="1:28">
      <c r="A71" t="s">
        <v>274</v>
      </c>
      <c r="B71" t="str">
        <f t="shared" si="2"/>
        <v>63502,</v>
      </c>
      <c r="C71" t="s">
        <v>305</v>
      </c>
      <c r="Z71" t="str">
        <f t="shared" si="0"/>
        <v>INSERT INTO t_country_sms_scanstage_link (country_sms_scanstage_link_id, country_id, scan_stage_id, created_by, created_date, modified_by, modified_date, is_sms_enabled) VALUES(nextval('t_count_sms_scanstag_lnk_seq'),63502,63, 'support',  current_timestamp, 'support', current_timestamp, 'Y');</v>
      </c>
      <c r="AB71" t="str">
        <v>INSERT INTO t_country_sms_scanstage_link (country_sms_scanstage_link_id, country_id, scan_stage_id, created_by, created_date, modified_by, modified_date, is_sms_enabled) VALUES(nextval('t_count_sms_scanstag_lnk_seq'),63502,63, 'support',  current_timestamp, 'support', current_timestamp, 'Y');</v>
      </c>
    </row>
    <row r="72" spans="1:28">
      <c r="A72" t="s">
        <v>274</v>
      </c>
      <c r="B72" t="str">
        <f t="shared" si="2"/>
        <v>63502,</v>
      </c>
      <c r="C72" t="s">
        <v>306</v>
      </c>
      <c r="Z72" t="str">
        <f t="shared" si="0"/>
        <v>INSERT INTO t_country_sms_scanstage_link (country_sms_scanstage_link_id, country_id, scan_stage_id, created_by, created_date, modified_by, modified_date, is_sms_enabled) VALUES(nextval('t_count_sms_scanstag_lnk_seq'),63502,142, 'support', current_timestamp, 'support', current_timestamp, 'Y');</v>
      </c>
      <c r="AB72" t="str">
        <v>INSERT INTO t_country_sms_scanstage_link (country_sms_scanstage_link_id, country_id, scan_stage_id, created_by, created_date, modified_by, modified_date, is_sms_enabled) VALUES(nextval('t_count_sms_scanstag_lnk_seq'),63502,142, 'support', current_timestamp, 'support', current_timestamp, 'Y');</v>
      </c>
    </row>
    <row r="73" spans="1:28">
      <c r="A73" t="s">
        <v>274</v>
      </c>
      <c r="B73" t="str">
        <f t="shared" si="2"/>
        <v>63502,</v>
      </c>
      <c r="C73" t="s">
        <v>307</v>
      </c>
      <c r="Z73" t="str">
        <f t="shared" si="0"/>
        <v>INSERT INTO t_country_sms_scanstage_link (country_sms_scanstage_link_id, country_id, scan_stage_id, created_by, created_date, modified_by, modified_date, is_sms_enabled) VALUES(nextval('t_count_sms_scanstag_lnk_seq'),63502,152, 'support', current_timestamp, 'support', current_timestamp, 'N');</v>
      </c>
      <c r="AB73" t="str">
        <v>INSERT INTO t_country_sms_scanstage_link (country_sms_scanstage_link_id, country_id, scan_stage_id, created_by, created_date, modified_by, modified_date, is_sms_enabled) VALUES(nextval('t_count_sms_scanstag_lnk_seq'),63502,152, 'support', current_timestamp, 'support', current_timestamp, 'N');</v>
      </c>
    </row>
    <row r="74" spans="1:28">
      <c r="A74" t="s">
        <v>274</v>
      </c>
      <c r="B74" t="str">
        <f t="shared" si="2"/>
        <v>63502,</v>
      </c>
      <c r="C74" t="s">
        <v>308</v>
      </c>
      <c r="Z74" t="str">
        <f t="shared" si="0"/>
        <v>INSERT INTO t_country_sms_scanstage_link (country_sms_scanstage_link_id, country_id, scan_stage_id, created_by, created_date, modified_by, modified_date, is_sms_enabled) VALUES(nextval('t_count_sms_scanstag_lnk_seq'),63502,153, 'support', current_timestamp, 'support', current_timestamp, 'N');</v>
      </c>
      <c r="AB74" t="str">
        <v>INSERT INTO t_country_sms_scanstage_link (country_sms_scanstage_link_id, country_id, scan_stage_id, created_by, created_date, modified_by, modified_date, is_sms_enabled) VALUES(nextval('t_count_sms_scanstag_lnk_seq'),63502,153, 'support', current_timestamp, 'support', current_timestamp, 'N');</v>
      </c>
    </row>
    <row r="75" spans="1:28">
      <c r="A75" t="s">
        <v>274</v>
      </c>
      <c r="B75" t="str">
        <f t="shared" si="2"/>
        <v>63502,</v>
      </c>
      <c r="C75" t="s">
        <v>309</v>
      </c>
      <c r="Z75" t="str">
        <f t="shared" si="0"/>
        <v>INSERT INTO t_country_sms_scanstage_link (country_sms_scanstage_link_id, country_id, scan_stage_id, created_by, created_date, modified_by, modified_date, is_sms_enabled) VALUES(nextval('t_count_sms_scanstag_lnk_seq'),63502,31, 'support',  current_timestamp, 'support', current_timestamp, 'Y');</v>
      </c>
      <c r="AB75" t="str">
        <v>INSERT INTO t_country_sms_scanstage_link (country_sms_scanstage_link_id, country_id, scan_stage_id, created_by, created_date, modified_by, modified_date, is_sms_enabled) VALUES(nextval('t_count_sms_scanstag_lnk_seq'),63502,31, 'support',  current_timestamp, 'support', current_timestamp, 'Y');</v>
      </c>
    </row>
    <row r="76" spans="1:28">
      <c r="A76" t="s">
        <v>274</v>
      </c>
      <c r="B76" t="str">
        <f t="shared" si="2"/>
        <v>63502,</v>
      </c>
      <c r="C76" t="s">
        <v>310</v>
      </c>
      <c r="Z76" t="str">
        <f t="shared" si="0"/>
        <v>INSERT INTO t_country_sms_scanstage_link (country_sms_scanstage_link_id, country_id, scan_stage_id, created_by, created_date, modified_by, modified_date, is_sms_enabled) VALUES(nextval('t_count_sms_scanstag_lnk_seq'),63502,151, 'support', current_timestamp, 'support', current_timestamp, 'N');</v>
      </c>
      <c r="AB76" t="str">
        <v>INSERT INTO t_country_sms_scanstage_link (country_sms_scanstage_link_id, country_id, scan_stage_id, created_by, created_date, modified_by, modified_date, is_sms_enabled) VALUES(nextval('t_count_sms_scanstag_lnk_seq'),63502,151, 'support', current_timestamp, 'support', current_timestamp, 'N');</v>
      </c>
    </row>
    <row r="77" spans="1:28">
      <c r="A77" t="s">
        <v>274</v>
      </c>
      <c r="B77" t="str">
        <f t="shared" si="2"/>
        <v>63502,</v>
      </c>
      <c r="C77" t="s">
        <v>311</v>
      </c>
      <c r="Z77" t="str">
        <f t="shared" ref="Z77:Z140" si="3">CONCATENATE(A77,B77,C77,D77,E77)</f>
        <v>INSERT INTO t_country_sms_scanstage_link (country_sms_scanstage_link_id, country_id, scan_stage_id, created_by, created_date, modified_by, modified_date, is_sms_enabled) VALUES(nextval('t_count_sms_scanstag_lnk_seq'),63502,150, 'support', current_timestamp, 'support', current_timestamp, 'Y');</v>
      </c>
      <c r="AB77" t="str">
        <v>INSERT INTO t_country_sms_scanstage_link (country_sms_scanstage_link_id, country_id, scan_stage_id, created_by, created_date, modified_by, modified_date, is_sms_enabled) VALUES(nextval('t_count_sms_scanstag_lnk_seq'),63502,150, 'support', current_timestamp, 'support', current_timestamp, 'Y');</v>
      </c>
    </row>
    <row r="78" spans="1:28">
      <c r="A78" t="s">
        <v>274</v>
      </c>
      <c r="B78" t="str">
        <f t="shared" si="2"/>
        <v>63502,</v>
      </c>
      <c r="C78" t="s">
        <v>312</v>
      </c>
      <c r="Z78" t="str">
        <f t="shared" si="3"/>
        <v>INSERT INTO t_country_sms_scanstage_link (country_sms_scanstage_link_id, country_id, scan_stage_id, created_by, created_date, modified_by, modified_date, is_sms_enabled) VALUES(nextval('t_count_sms_scanstag_lnk_seq'),63502,82, 'support',  current_timestamp, 'support', current_timestamp, 'N');</v>
      </c>
      <c r="AB78" t="str">
        <v>INSERT INTO t_country_sms_scanstage_link (country_sms_scanstage_link_id, country_id, scan_stage_id, created_by, created_date, modified_by, modified_date, is_sms_enabled) VALUES(nextval('t_count_sms_scanstag_lnk_seq'),63502,82, 'support',  current_timestamp, 'support', current_timestamp, 'N');</v>
      </c>
    </row>
    <row r="79" spans="1:28">
      <c r="A79" t="s">
        <v>274</v>
      </c>
      <c r="B79" t="str">
        <f t="shared" si="2"/>
        <v>63502,</v>
      </c>
      <c r="C79" t="s">
        <v>313</v>
      </c>
      <c r="Z79" t="str">
        <f t="shared" si="3"/>
        <v>INSERT INTO t_country_sms_scanstage_link (country_sms_scanstage_link_id, country_id, scan_stage_id, created_by, created_date, modified_by, modified_date, is_sms_enabled) VALUES(nextval('t_count_sms_scanstag_lnk_seq'),63502,83, 'support',  current_timestamp, 'support', current_timestamp, 'N');</v>
      </c>
      <c r="AB79" t="str">
        <v>INSERT INTO t_country_sms_scanstage_link (country_sms_scanstage_link_id, country_id, scan_stage_id, created_by, created_date, modified_by, modified_date, is_sms_enabled) VALUES(nextval('t_count_sms_scanstag_lnk_seq'),63502,83, 'support',  current_timestamp, 'support', current_timestamp, 'N');</v>
      </c>
    </row>
    <row r="80" spans="1:28">
      <c r="A80" t="s">
        <v>274</v>
      </c>
      <c r="B80" t="str">
        <f t="shared" si="2"/>
        <v>63502,</v>
      </c>
      <c r="C80" t="s">
        <v>314</v>
      </c>
      <c r="Z80" t="str">
        <f t="shared" si="3"/>
        <v>INSERT INTO t_country_sms_scanstage_link (country_sms_scanstage_link_id, country_id, scan_stage_id, created_by, created_date, modified_by, modified_date, is_sms_enabled) VALUES(nextval('t_count_sms_scanstag_lnk_seq'),63502,84, 'support',  current_timestamp, 'support', current_timestamp, 'N');</v>
      </c>
      <c r="AB80" t="str">
        <v>INSERT INTO t_country_sms_scanstage_link (country_sms_scanstage_link_id, country_id, scan_stage_id, created_by, created_date, modified_by, modified_date, is_sms_enabled) VALUES(nextval('t_count_sms_scanstag_lnk_seq'),63502,84, 'support',  current_timestamp, 'support', current_timestamp, 'N');</v>
      </c>
    </row>
    <row r="81" spans="1:28">
      <c r="A81" t="s">
        <v>274</v>
      </c>
      <c r="B81" t="str">
        <f t="shared" si="2"/>
        <v>63502,</v>
      </c>
      <c r="C81" t="s">
        <v>315</v>
      </c>
      <c r="Z81" t="str">
        <f t="shared" si="3"/>
        <v>INSERT INTO t_country_sms_scanstage_link (country_sms_scanstage_link_id, country_id, scan_stage_id, created_by, created_date, modified_by, modified_date, is_sms_enabled) VALUES(nextval('t_count_sms_scanstag_lnk_seq'),63502,50, 'support',  current_timestamp, 'support', current_timestamp, 'N');</v>
      </c>
      <c r="AB81" t="str">
        <v>INSERT INTO t_country_sms_scanstage_link (country_sms_scanstage_link_id, country_id, scan_stage_id, created_by, created_date, modified_by, modified_date, is_sms_enabled) VALUES(nextval('t_count_sms_scanstag_lnk_seq'),63502,50, 'support',  current_timestamp, 'support', current_timestamp, 'N');</v>
      </c>
    </row>
    <row r="82" spans="1:28">
      <c r="A82" t="s">
        <v>274</v>
      </c>
      <c r="B82" t="str">
        <f t="shared" si="2"/>
        <v>63502,</v>
      </c>
      <c r="C82" t="s">
        <v>316</v>
      </c>
      <c r="Z82" t="str">
        <f t="shared" si="3"/>
        <v>INSERT INTO t_country_sms_scanstage_link (country_sms_scanstage_link_id, country_id, scan_stage_id, created_by, created_date, modified_by, modified_date, is_sms_enabled) VALUES(nextval('t_count_sms_scanstag_lnk_seq'),63502,64, 'support',  current_timestamp, 'support', current_timestamp, 'Y');</v>
      </c>
      <c r="AB82" t="str">
        <v>INSERT INTO t_country_sms_scanstage_link (country_sms_scanstage_link_id, country_id, scan_stage_id, created_by, created_date, modified_by, modified_date, is_sms_enabled) VALUES(nextval('t_count_sms_scanstag_lnk_seq'),63502,64, 'support',  current_timestamp, 'support', current_timestamp, 'Y');</v>
      </c>
    </row>
    <row r="83" spans="1:28">
      <c r="A83" t="s">
        <v>274</v>
      </c>
      <c r="B83" t="str">
        <f t="shared" si="2"/>
        <v>63502,</v>
      </c>
      <c r="C83" t="s">
        <v>317</v>
      </c>
      <c r="Z83" t="str">
        <f t="shared" si="3"/>
        <v>INSERT INTO t_country_sms_scanstage_link (country_sms_scanstage_link_id, country_id, scan_stage_id, created_by, created_date, modified_by, modified_date, is_sms_enabled) VALUES(nextval('t_count_sms_scanstag_lnk_seq'),63502,156, 'support', current_timestamp, 'support', current_timestamp, 'N');</v>
      </c>
      <c r="AB83" t="str">
        <v>INSERT INTO t_country_sms_scanstage_link (country_sms_scanstage_link_id, country_id, scan_stage_id, created_by, created_date, modified_by, modified_date, is_sms_enabled) VALUES(nextval('t_count_sms_scanstag_lnk_seq'),63502,156, 'support', current_timestamp, 'support', current_timestamp, 'N');</v>
      </c>
    </row>
    <row r="84" spans="1:28">
      <c r="A84" t="s">
        <v>274</v>
      </c>
      <c r="B84" t="str">
        <f t="shared" si="2"/>
        <v>63502,</v>
      </c>
      <c r="C84" t="s">
        <v>318</v>
      </c>
      <c r="Z84" t="str">
        <f t="shared" si="3"/>
        <v>INSERT INTO t_country_sms_scanstage_link (country_sms_scanstage_link_id, country_id, scan_stage_id, created_by, created_date, modified_by, modified_date, is_sms_enabled) VALUES(nextval('t_count_sms_scanstag_lnk_seq'),63502,154, 'support', current_timestamp, 'support', current_timestamp, 'N');</v>
      </c>
      <c r="AB84" t="str">
        <v>INSERT INTO t_country_sms_scanstage_link (country_sms_scanstage_link_id, country_id, scan_stage_id, created_by, created_date, modified_by, modified_date, is_sms_enabled) VALUES(nextval('t_count_sms_scanstag_lnk_seq'),63502,154, 'support', current_timestamp, 'support', current_timestamp, 'N');</v>
      </c>
    </row>
    <row r="85" spans="1:28">
      <c r="A85" t="s">
        <v>274</v>
      </c>
      <c r="B85" t="str">
        <f t="shared" si="2"/>
        <v>63502,</v>
      </c>
      <c r="C85" t="s">
        <v>319</v>
      </c>
      <c r="Z85" t="str">
        <f t="shared" si="3"/>
        <v>INSERT INTO t_country_sms_scanstage_link (country_sms_scanstage_link_id, country_id, scan_stage_id, created_by, created_date, modified_by, modified_date, is_sms_enabled) VALUES(nextval('t_count_sms_scanstag_lnk_seq'),63502,81, 'support',  current_timestamp, 'support', current_timestamp, 'N');</v>
      </c>
      <c r="AB85" t="str">
        <v>INSERT INTO t_country_sms_scanstage_link (country_sms_scanstage_link_id, country_id, scan_stage_id, created_by, created_date, modified_by, modified_date, is_sms_enabled) VALUES(nextval('t_count_sms_scanstag_lnk_seq'),63502,81, 'support',  current_timestamp, 'support', current_timestamp, 'N');</v>
      </c>
    </row>
    <row r="86" spans="1:28">
      <c r="A86" t="s">
        <v>274</v>
      </c>
      <c r="B86" t="str">
        <f t="shared" si="2"/>
        <v>63502,</v>
      </c>
      <c r="C86" t="s">
        <v>320</v>
      </c>
      <c r="Z86" t="str">
        <f t="shared" si="3"/>
        <v>INSERT INTO t_country_sms_scanstage_link (country_sms_scanstage_link_id, country_id, scan_stage_id, created_by, created_date, modified_by, modified_date, is_sms_enabled) VALUES(nextval('t_count_sms_scanstag_lnk_seq'),63502,157, 'support', current_timestamp, 'support', current_timestamp, 'N');</v>
      </c>
      <c r="AB86" t="str">
        <v>INSERT INTO t_country_sms_scanstage_link (country_sms_scanstage_link_id, country_id, scan_stage_id, created_by, created_date, modified_by, modified_date, is_sms_enabled) VALUES(nextval('t_count_sms_scanstag_lnk_seq'),63502,157, 'support', current_timestamp, 'support', current_timestamp, 'N');</v>
      </c>
    </row>
    <row r="87" spans="1:28">
      <c r="A87" t="s">
        <v>274</v>
      </c>
      <c r="B87" t="str">
        <f t="shared" si="2"/>
        <v>63502,</v>
      </c>
      <c r="C87" t="s">
        <v>321</v>
      </c>
      <c r="Z87" t="str">
        <f t="shared" si="3"/>
        <v>INSERT INTO t_country_sms_scanstage_link (country_sms_scanstage_link_id, country_id, scan_stage_id, created_by, created_date, modified_by, modified_date, is_sms_enabled) VALUES(nextval('t_count_sms_scanstag_lnk_seq'),63502,155, 'support', current_timestamp, 'support', current_timestamp, 'N');</v>
      </c>
      <c r="AB87" t="str">
        <v>INSERT INTO t_country_sms_scanstage_link (country_sms_scanstage_link_id, country_id, scan_stage_id, created_by, created_date, modified_by, modified_date, is_sms_enabled) VALUES(nextval('t_count_sms_scanstag_lnk_seq'),63502,155, 'support', current_timestamp, 'support', current_timestamp, 'N');</v>
      </c>
    </row>
    <row r="88" spans="1:28">
      <c r="A88" t="s">
        <v>322</v>
      </c>
      <c r="B88" t="str">
        <f>B87</f>
        <v>63502,</v>
      </c>
      <c r="C88" t="str">
        <f>Master!L13&amp;","</f>
        <v>81363,</v>
      </c>
      <c r="D88" t="str">
        <f>IF(Master!G6="Yes", Master!E6 &amp; ",", ",")</f>
        <v>104,</v>
      </c>
      <c r="E88" s="16" t="s">
        <v>323</v>
      </c>
      <c r="Z88" t="str">
        <f>IF(OR(D88="", D88=0,D88= ","), "", CONCATENATE(A88, B88, C88, D88, E88))</f>
        <v>INSERT INTO t_vsc_pay_mode_link (vsc_pay_mode_id, country_id, vsc_id, payment_mode_id, process_type, show_opsys, show_website, created_by, created_date, modified_by, modified_date) VALUES(nextval('t_vsc_pay_mode_link_seq'),63502,81363,104,'Full', 'Y', 'Y', 'support', current_timestamp, 'support', current_timestamp);</v>
      </c>
      <c r="AB88" t="str">
        <v>INSERT INTO t_vsc_pay_mode_link (vsc_pay_mode_id, country_id, vsc_id, payment_mode_id, process_type, show_opsys, show_website, created_by, created_date, modified_by, modified_date) VALUES(nextval('t_vsc_pay_mode_link_seq'),63502,81363,104,'Full', 'Y', 'Y', 'support', current_timestamp, 'support', current_timestamp);</v>
      </c>
    </row>
    <row r="89" spans="1:28">
      <c r="A89" t="s">
        <v>322</v>
      </c>
      <c r="B89" t="str">
        <f>B88</f>
        <v>63502,</v>
      </c>
      <c r="C89" t="str">
        <f>C88</f>
        <v>81363,</v>
      </c>
      <c r="D89" t="str">
        <f>IF(Master!G7="Yes", Master!E7 &amp; ",", ",")</f>
        <v>101,</v>
      </c>
      <c r="E89" s="16" t="s">
        <v>323</v>
      </c>
      <c r="Z89" t="str">
        <f>IF(OR(D89="", D89=0,D89= ","), "", CONCATENATE(A89, B89, C89, D89, E89))</f>
        <v>INSERT INTO t_vsc_pay_mode_link (vsc_pay_mode_id, country_id, vsc_id, payment_mode_id, process_type, show_opsys, show_website, created_by, created_date, modified_by, modified_date) VALUES(nextval('t_vsc_pay_mode_link_seq'),63502,81363,101,'Full', 'Y', 'Y', 'support', current_timestamp, 'support', current_timestamp);</v>
      </c>
      <c r="AB89" t="str">
        <v>INSERT INTO t_vsc_pay_mode_link (vsc_pay_mode_id, country_id, vsc_id, payment_mode_id, process_type, show_opsys, show_website, created_by, created_date, modified_by, modified_date) VALUES(nextval('t_vsc_pay_mode_link_seq'),63502,81363,101,'Full', 'Y', 'Y', 'support', current_timestamp, 'support', current_timestamp);</v>
      </c>
    </row>
    <row r="90" spans="1:28">
      <c r="A90" t="s">
        <v>322</v>
      </c>
      <c r="B90" t="str">
        <f>B87</f>
        <v>63502,</v>
      </c>
      <c r="C90" t="str">
        <f>C89</f>
        <v>81363,</v>
      </c>
      <c r="D90" t="str">
        <f>IF(Master!G8="Yes", Master!E8 &amp; ",", ",")</f>
        <v>103,</v>
      </c>
      <c r="E90" s="16" t="s">
        <v>323</v>
      </c>
      <c r="Z90" t="str">
        <f>IF(OR(D90="", D90=0,D90= ","), "", CONCATENATE(A90, B90, C90, D90, E90))</f>
        <v>INSERT INTO t_vsc_pay_mode_link (vsc_pay_mode_id, country_id, vsc_id, payment_mode_id, process_type, show_opsys, show_website, created_by, created_date, modified_by, modified_date) VALUES(nextval('t_vsc_pay_mode_link_seq'),63502,81363,103,'Full', 'Y', 'Y', 'support', current_timestamp, 'support', current_timestamp);</v>
      </c>
      <c r="AB90" t="str">
        <v>INSERT INTO t_vsc_pay_mode_link (vsc_pay_mode_id, country_id, vsc_id, payment_mode_id, process_type, show_opsys, show_website, created_by, created_date, modified_by, modified_date) VALUES(nextval('t_vsc_pay_mode_link_seq'),63502,81363,103,'Full', 'Y', 'Y', 'support', current_timestamp, 'support', current_timestamp);</v>
      </c>
    </row>
    <row r="91" spans="1:28">
      <c r="A91" t="s">
        <v>322</v>
      </c>
      <c r="B91" t="str">
        <f>B88</f>
        <v>63502,</v>
      </c>
      <c r="C91" t="str">
        <f>C90</f>
        <v>81363,</v>
      </c>
      <c r="D91" t="str">
        <f>IF(Master!G9="Yes", Master!E9 &amp; ",", ",")</f>
        <v>,</v>
      </c>
      <c r="E91" s="16" t="s">
        <v>323</v>
      </c>
      <c r="Z91" t="str">
        <f>IF(OR(D91="", D91=0,D91= ","), "", CONCATENATE(A91, B91, C91, D91, E91))</f>
        <v/>
      </c>
      <c r="AB91" t="str">
        <v>INSERT INTO t_vsc_refund_pay_mode_link (country_refund_pay_mode_id, country_id, vsc_id, payment_mode_id, created_by, created_date, modified_by, modified_date, is_applicable) VALUES(nextval('t_vsc_refund_paymode_seq'),63502,81363,104, 'support',current_timestamp, 'support', current_timestamp, 'Y');</v>
      </c>
    </row>
    <row r="92" spans="1:28">
      <c r="A92" t="s">
        <v>322</v>
      </c>
      <c r="B92" t="str">
        <f>B88</f>
        <v>63502,</v>
      </c>
      <c r="C92" t="str">
        <f>C91</f>
        <v>81363,</v>
      </c>
      <c r="D92" t="str">
        <f>IF(Master!G10="Yes", Master!E10 &amp; ",", ",")</f>
        <v>,</v>
      </c>
      <c r="E92" s="16" t="s">
        <v>323</v>
      </c>
      <c r="Z92" t="str">
        <f>IF(OR(D92="", D92=0,D92= ","), "", CONCATENATE(A92, B92, C92, D92, E92))</f>
        <v/>
      </c>
      <c r="AB92" t="str">
        <v>INSERT INTO t_vsc_refund_pay_mode_link (country_refund_pay_mode_id, country_id, vsc_id, payment_mode_id, created_by, created_date, modified_by, modified_date, is_applicable) VALUES(nextval('t_vsc_refund_paymode_seq'),63502,81363,101, 'support',current_timestamp, 'support', current_timestamp, 'Y');</v>
      </c>
    </row>
    <row r="93" spans="1:28">
      <c r="A93" t="s">
        <v>324</v>
      </c>
      <c r="B93" t="str">
        <f>B92</f>
        <v>63502,</v>
      </c>
      <c r="C93" t="str">
        <f>C92</f>
        <v>81363,</v>
      </c>
      <c r="D93" t="str">
        <f>D88</f>
        <v>104,</v>
      </c>
      <c r="E93" t="s">
        <v>325</v>
      </c>
      <c r="Z93" t="str">
        <f>IF(OR(D93="", D93=0,D93= ","), "", CONCATENATE(A93, B93, C93, D93, E93))</f>
        <v>INSERT INTO t_vsc_refund_pay_mode_link (country_refund_pay_mode_id, country_id, vsc_id, payment_mode_id, created_by, created_date, modified_by, modified_date, is_applicable) VALUES(nextval('t_vsc_refund_paymode_seq'),63502,81363,104, 'support',current_timestamp, 'support', current_timestamp, 'Y');</v>
      </c>
      <c r="AB93" t="str">
        <v>INSERT INTO t_vsc_refund_pay_mode_link (country_refund_pay_mode_id, country_id, vsc_id, payment_mode_id, created_by, created_date, modified_by, modified_date, is_applicable) VALUES(nextval('t_vsc_refund_paymode_seq'),63502,81363,103, 'support',current_timestamp, 'support', current_timestamp, 'Y');</v>
      </c>
    </row>
    <row r="94" spans="1:28">
      <c r="A94" t="s">
        <v>324</v>
      </c>
      <c r="B94" t="str">
        <f t="shared" ref="B94:C98" si="4">B93</f>
        <v>63502,</v>
      </c>
      <c r="C94" t="str">
        <f t="shared" si="4"/>
        <v>81363,</v>
      </c>
      <c r="D94" t="str">
        <f>D89</f>
        <v>101,</v>
      </c>
      <c r="E94" t="s">
        <v>325</v>
      </c>
      <c r="Z94" t="str">
        <f>IF(OR(D94="", D94=0,D94= ","), "", CONCATENATE(A94, B94, C94, D94, E94))</f>
        <v>INSERT INTO t_vsc_refund_pay_mode_link (country_refund_pay_mode_id, country_id, vsc_id, payment_mode_id, created_by, created_date, modified_by, modified_date, is_applicable) VALUES(nextval('t_vsc_refund_paymode_seq'),63502,81363,101, 'support',current_timestamp, 'support', current_timestamp, 'Y');</v>
      </c>
      <c r="AB94" t="str">
        <v>INSERT INTO t_country_menu_feature (country_menu_id, country_id, is_cancel, is_modify, is_family_appointment, is_reschedule, is_waitlist, created_by, created_date, modified_by, modified_date, number_of_applicants, is_appointment_booking_duration_validation,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VALUES(nextval('country_menu_feature_seq'),63502, 'Y', 'Y', 'Y', 'Y', 'Y', 'support', current_timestamp, 'support', current_timestamp, 5, 'N', 'N','389', NULL, NULL, 'N', NULL, 30, 30, 0, 'N', NULL, 'N', 'Y', NULL, 'N', NULL, 'N', 'N', 'N', 'Y', 'N', 'N', NULL, NULL, NULL, 'N', 'N');</v>
      </c>
    </row>
    <row r="95" spans="1:28">
      <c r="A95" t="s">
        <v>324</v>
      </c>
      <c r="B95" t="str">
        <f t="shared" si="4"/>
        <v>63502,</v>
      </c>
      <c r="C95" t="str">
        <f t="shared" si="4"/>
        <v>81363,</v>
      </c>
      <c r="D95" t="str">
        <f>D90</f>
        <v>103,</v>
      </c>
      <c r="E95" t="s">
        <v>325</v>
      </c>
      <c r="Z95" t="str">
        <f>IF(OR(D95="", D95=0,D95= ","), "", CONCATENATE(A95, B95, C95, D95, E95))</f>
        <v>INSERT INTO t_vsc_refund_pay_mode_link (country_refund_pay_mode_id, country_id, vsc_id, payment_mode_id, created_by, created_date, modified_by, modified_date, is_applicable) VALUES(nextval('t_vsc_refund_paymode_seq'),63502,81363,103, 'support',current_timestamp, 'support', current_timestamp, 'Y');</v>
      </c>
      <c r="AB95" t="str">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63502, 98);</v>
      </c>
    </row>
    <row r="96" spans="1:28">
      <c r="A96" t="s">
        <v>324</v>
      </c>
      <c r="B96" t="str">
        <f t="shared" si="4"/>
        <v>63502,</v>
      </c>
      <c r="C96" t="str">
        <f t="shared" si="4"/>
        <v>81363,</v>
      </c>
      <c r="D96" t="str">
        <f t="shared" ref="D96:D97" si="5">D91</f>
        <v>,</v>
      </c>
      <c r="E96" t="s">
        <v>325</v>
      </c>
      <c r="Z96" t="str">
        <f>IF(OR(D96="", D96=0,D96= ","), "", CONCATENATE(A96, B96, C96, D96, E96))</f>
        <v/>
      </c>
      <c r="AB96" t="str">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63502, 98);</v>
      </c>
    </row>
    <row r="97" spans="1:28">
      <c r="A97" t="s">
        <v>324</v>
      </c>
      <c r="B97" t="str">
        <f t="shared" si="4"/>
        <v>63502,</v>
      </c>
      <c r="C97" t="str">
        <f t="shared" si="4"/>
        <v>81363,</v>
      </c>
      <c r="D97" t="str">
        <f t="shared" si="5"/>
        <v>,</v>
      </c>
      <c r="E97" t="s">
        <v>325</v>
      </c>
      <c r="Z97" t="str">
        <f>IF(OR(D97="", D97=0,D97= ","), "", CONCATENATE(A97, B97, C97, D97, E97))</f>
        <v/>
      </c>
      <c r="AB97" t="str">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63502, 100);</v>
      </c>
    </row>
    <row r="98" spans="1:28">
      <c r="A98" t="s">
        <v>326</v>
      </c>
      <c r="B98" t="str">
        <f t="shared" si="4"/>
        <v>63502,</v>
      </c>
      <c r="C98" t="s">
        <v>327</v>
      </c>
      <c r="D98" t="str">
        <f>Master!L23&amp;"'"</f>
        <v>389'</v>
      </c>
      <c r="E98" s="34" t="s">
        <v>328</v>
      </c>
      <c r="Z98" t="str">
        <f t="shared" si="3"/>
        <v>INSERT INTO t_country_menu_feature (country_menu_id, country_id, is_cancel, is_modify, is_family_appointment, is_reschedule, is_waitlist, created_by, created_date, modified_by, modified_date, number_of_applicants, is_appointment_booking_duration_validation,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VALUES(nextval('country_menu_feature_seq'),63502, 'Y', 'Y', 'Y', 'Y', 'Y', 'support', current_timestamp, 'support', current_timestamp, 5, 'N', 'N','389', NULL, NULL, 'N', NULL, 30, 30, 0, 'N', NULL, 'N', 'Y', NULL, 'N', NULL, 'N', 'N', 'N', 'Y', 'N', 'N', NULL, NULL, NULL, 'N', 'N');</v>
      </c>
      <c r="AB98" t="str">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63502, 90);</v>
      </c>
    </row>
    <row r="99" spans="1:28">
      <c r="A99" t="s">
        <v>329</v>
      </c>
      <c r="B99" t="str">
        <f>B98</f>
        <v>63502,</v>
      </c>
      <c r="C99" t="s">
        <v>330</v>
      </c>
      <c r="Z99" t="str">
        <f t="shared" si="3"/>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63502, 98);</v>
      </c>
      <c r="AB99" t="str">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63502, 99);</v>
      </c>
    </row>
    <row r="100" spans="1:28">
      <c r="A100" t="s">
        <v>331</v>
      </c>
      <c r="B100" t="str">
        <f t="shared" ref="B100:B118" si="6">B99</f>
        <v>63502,</v>
      </c>
      <c r="C100" t="s">
        <v>330</v>
      </c>
      <c r="Z100" t="str">
        <f t="shared" si="3"/>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63502, 98);</v>
      </c>
      <c r="AB100" t="str">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63502, 99);</v>
      </c>
    </row>
    <row r="101" spans="1:28">
      <c r="A101" t="s">
        <v>332</v>
      </c>
      <c r="B101" t="str">
        <f t="shared" si="6"/>
        <v>63502,</v>
      </c>
      <c r="C101" t="s">
        <v>333</v>
      </c>
      <c r="Z101" t="str">
        <f t="shared" si="3"/>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63502, 100);</v>
      </c>
      <c r="AB101" t="str">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63502, 98);</v>
      </c>
    </row>
    <row r="102" spans="1:28">
      <c r="A102" t="s">
        <v>334</v>
      </c>
      <c r="B102" t="str">
        <f t="shared" si="6"/>
        <v>63502,</v>
      </c>
      <c r="C102" t="s">
        <v>335</v>
      </c>
      <c r="Z102" t="str">
        <f t="shared" si="3"/>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63502, 90);</v>
      </c>
      <c r="AB102" t="str">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63502, 90);</v>
      </c>
    </row>
    <row r="103" spans="1:28">
      <c r="A103" t="s">
        <v>336</v>
      </c>
      <c r="B103" t="str">
        <f t="shared" si="6"/>
        <v>63502,</v>
      </c>
      <c r="C103" t="s">
        <v>337</v>
      </c>
      <c r="Z103" t="str">
        <f t="shared" si="3"/>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63502, 99);</v>
      </c>
      <c r="AB103" t="str">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63502, 95);</v>
      </c>
    </row>
    <row r="104" spans="1:28">
      <c r="A104" t="s">
        <v>338</v>
      </c>
      <c r="B104" t="str">
        <f t="shared" si="6"/>
        <v>63502,</v>
      </c>
      <c r="C104" t="s">
        <v>337</v>
      </c>
      <c r="Z104" t="str">
        <f t="shared" si="3"/>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63502, 99);</v>
      </c>
      <c r="AB104" t="str">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63502, 100);</v>
      </c>
    </row>
    <row r="105" spans="1:28">
      <c r="A105" t="s">
        <v>339</v>
      </c>
      <c r="B105" t="str">
        <f t="shared" si="6"/>
        <v>63502,</v>
      </c>
      <c r="C105" t="s">
        <v>330</v>
      </c>
      <c r="Z105" t="str">
        <f t="shared" si="3"/>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63502, 98);</v>
      </c>
      <c r="AB105" t="str">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63502, 100);</v>
      </c>
    </row>
    <row r="106" spans="1:28">
      <c r="A106" t="s">
        <v>340</v>
      </c>
      <c r="B106" t="str">
        <f t="shared" si="6"/>
        <v>63502,</v>
      </c>
      <c r="C106" t="s">
        <v>335</v>
      </c>
      <c r="Z106" t="str">
        <f t="shared" si="3"/>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63502, 90);</v>
      </c>
      <c r="AB106" t="str">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63502, 99);</v>
      </c>
    </row>
    <row r="107" spans="1:28">
      <c r="A107" t="s">
        <v>341</v>
      </c>
      <c r="B107" t="str">
        <f t="shared" si="6"/>
        <v>63502,</v>
      </c>
      <c r="C107" t="s">
        <v>342</v>
      </c>
      <c r="Z107" t="str">
        <f t="shared" si="3"/>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63502, 95);</v>
      </c>
      <c r="AB107" t="str">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63502, 100);</v>
      </c>
    </row>
    <row r="108" spans="1:28">
      <c r="A108" t="s">
        <v>343</v>
      </c>
      <c r="B108" t="str">
        <f t="shared" si="6"/>
        <v>63502,</v>
      </c>
      <c r="C108" t="s">
        <v>333</v>
      </c>
      <c r="Z108" t="str">
        <f t="shared" si="3"/>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63502, 100);</v>
      </c>
      <c r="AB108" t="str">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63502, 100);</v>
      </c>
    </row>
    <row r="109" spans="1:28">
      <c r="A109" t="s">
        <v>344</v>
      </c>
      <c r="B109" t="str">
        <f t="shared" si="6"/>
        <v>63502,</v>
      </c>
      <c r="C109" t="s">
        <v>333</v>
      </c>
      <c r="Z109" t="str">
        <f t="shared" si="3"/>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63502, 100);</v>
      </c>
      <c r="AB109" t="str">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63502, 100);</v>
      </c>
    </row>
    <row r="110" spans="1:28">
      <c r="A110" t="s">
        <v>345</v>
      </c>
      <c r="B110" t="str">
        <f t="shared" si="6"/>
        <v>63502,</v>
      </c>
      <c r="C110" t="s">
        <v>337</v>
      </c>
      <c r="Z110" t="str">
        <f t="shared" si="3"/>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63502, 99);</v>
      </c>
      <c r="AB110" t="str">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63502, 100);</v>
      </c>
    </row>
    <row r="111" spans="1:28">
      <c r="A111" t="s">
        <v>346</v>
      </c>
      <c r="B111" t="str">
        <f t="shared" si="6"/>
        <v>63502,</v>
      </c>
      <c r="C111" t="s">
        <v>333</v>
      </c>
      <c r="Z111" t="str">
        <f t="shared" si="3"/>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63502, 100);</v>
      </c>
      <c r="AB111" t="str">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63502, 100);</v>
      </c>
    </row>
    <row r="112" spans="1:28">
      <c r="A112" t="s">
        <v>347</v>
      </c>
      <c r="B112" t="str">
        <f t="shared" si="6"/>
        <v>63502,</v>
      </c>
      <c r="C112" t="s">
        <v>333</v>
      </c>
      <c r="Z112" t="str">
        <f t="shared" si="3"/>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63502, 100);</v>
      </c>
      <c r="AB112" t="str">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63502, 95);</v>
      </c>
    </row>
    <row r="113" spans="1:28">
      <c r="A113" t="s">
        <v>348</v>
      </c>
      <c r="B113" t="str">
        <f t="shared" si="6"/>
        <v>63502,</v>
      </c>
      <c r="C113" t="s">
        <v>333</v>
      </c>
      <c r="Z113" t="str">
        <f t="shared" si="3"/>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63502, 100);</v>
      </c>
      <c r="AB113" t="str">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63502, 98);</v>
      </c>
    </row>
    <row r="114" spans="1:28">
      <c r="A114" t="s">
        <v>349</v>
      </c>
      <c r="B114" t="str">
        <f t="shared" si="6"/>
        <v>63502,</v>
      </c>
      <c r="C114" t="s">
        <v>333</v>
      </c>
      <c r="Z114" t="str">
        <f t="shared" si="3"/>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63502, 100);</v>
      </c>
      <c r="AB114" t="str">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63502, 100);</v>
      </c>
    </row>
    <row r="115" spans="1:28">
      <c r="A115" t="s">
        <v>350</v>
      </c>
      <c r="B115" t="str">
        <f t="shared" si="6"/>
        <v>63502,</v>
      </c>
      <c r="C115" t="s">
        <v>333</v>
      </c>
      <c r="Z115" t="str">
        <f t="shared" si="3"/>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63502, 100);</v>
      </c>
      <c r="AB115" t="str">
        <v>INSERT INTO t_vsc_working_days (vsc_working_day_id, is_working, vsc_id, day_id, created_by, created_date, modified_by, modified_date) VALUES(nextval('t_vsc_working_days_seq'), 'N',81363,1, NULL, NULL, 'spinebiz_yuvaraje', '2024-10-17 17:11:08.509');</v>
      </c>
    </row>
    <row r="116" spans="1:28">
      <c r="A116" t="s">
        <v>351</v>
      </c>
      <c r="B116" t="str">
        <f t="shared" si="6"/>
        <v>63502,</v>
      </c>
      <c r="C116" t="s">
        <v>342</v>
      </c>
      <c r="Z116" t="str">
        <f t="shared" si="3"/>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63502, 95);</v>
      </c>
      <c r="AB116" t="str">
        <v>INSERT INTO t_vsc_working_days (vsc_working_day_id, is_working, vsc_id, day_id, created_by, created_date, modified_by, modified_date) VALUES(nextval('t_vsc_working_days_seq'), 'Y',81363,2, NULL, NULL, 'spinebiz_yuvaraje', '2024-10-17 17:10:08.625');</v>
      </c>
    </row>
    <row r="117" spans="1:28">
      <c r="A117" t="s">
        <v>352</v>
      </c>
      <c r="B117" t="str">
        <f t="shared" si="6"/>
        <v>63502,</v>
      </c>
      <c r="C117" t="s">
        <v>330</v>
      </c>
      <c r="Z117" t="str">
        <f t="shared" si="3"/>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63502, 98);</v>
      </c>
      <c r="AB117" t="str">
        <v>INSERT INTO t_vsc_working_days (vsc_working_day_id, is_working, vsc_id, day_id, created_by, created_date, modified_by, modified_date) VALUES(nextval('t_vsc_working_days_seq'), 'Y',81363,3, NULL, NULL, 'spinebiz_yuvaraje', '2024-10-17 17:10:18.413');</v>
      </c>
    </row>
    <row r="118" spans="1:28">
      <c r="A118" t="s">
        <v>353</v>
      </c>
      <c r="B118" t="str">
        <f t="shared" si="6"/>
        <v>63502,</v>
      </c>
      <c r="C118" t="s">
        <v>333</v>
      </c>
      <c r="Z118" t="str">
        <f t="shared" si="3"/>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63502, 100);</v>
      </c>
      <c r="AB118" t="str">
        <v>INSERT INTO t_vsc_working_days (vsc_working_day_id, is_working, vsc_id, day_id, created_by, created_date, modified_by, modified_date) VALUES(nextval('t_vsc_working_days_seq'), 'Y',81363,4, NULL, NULL, 'spinebiz_yuvaraje', '2024-10-17 17:10:28.488');</v>
      </c>
    </row>
    <row r="119" spans="1:28">
      <c r="A119" t="s">
        <v>354</v>
      </c>
      <c r="B119" t="str">
        <f>IF(Master!P6="Yes", "Y", IF(Master!P6="No", "N", ""))</f>
        <v>N</v>
      </c>
      <c r="C119" t="str">
        <f>"',"&amp;Master!L13&amp;","</f>
        <v>',81363,</v>
      </c>
      <c r="D119" t="s">
        <v>355</v>
      </c>
      <c r="Z119" t="str">
        <f t="shared" si="3"/>
        <v>INSERT INTO t_vsc_working_days (vsc_working_day_id, is_working, vsc_id, day_id, created_by, created_date, modified_by, modified_date) VALUES(nextval('t_vsc_working_days_seq'), 'N',81363,1, NULL, NULL, 'spinebiz_yuvaraje', '2024-10-17 17:11:08.509');</v>
      </c>
      <c r="AB119" t="str">
        <v>INSERT INTO t_vsc_working_days (vsc_working_day_id, is_working, vsc_id, day_id, created_by, created_date, modified_by, modified_date) VALUES(nextval('t_vsc_working_days_seq'), 'Y',81363,5, NULL, NULL, 'spinebiz_yuvaraje', '2024-10-17 17:10:50.893');</v>
      </c>
    </row>
    <row r="120" spans="1:28">
      <c r="A120" t="s">
        <v>354</v>
      </c>
      <c r="B120" t="str">
        <f>IF(Master!P7="Yes", "Y", IF(Master!P7="No", "N", ""))</f>
        <v>Y</v>
      </c>
      <c r="C120" t="str">
        <f>C119</f>
        <v>',81363,</v>
      </c>
      <c r="D120" t="s">
        <v>356</v>
      </c>
      <c r="Z120" t="str">
        <f t="shared" si="3"/>
        <v>INSERT INTO t_vsc_working_days (vsc_working_day_id, is_working, vsc_id, day_id, created_by, created_date, modified_by, modified_date) VALUES(nextval('t_vsc_working_days_seq'), 'Y',81363,2, NULL, NULL, 'spinebiz_yuvaraje', '2024-10-17 17:10:08.625');</v>
      </c>
      <c r="AB120" t="str">
        <v>INSERT INTO t_vsc_working_days (vsc_working_day_id, is_working, vsc_id, day_id, created_by, created_date, modified_by, modified_date) VALUES(nextval('t_vsc_working_days_seq'), 'Y',81363,6, NULL, NULL, 'spinebiz_yuvaraje', '2024-10-17 17:10:59.716');</v>
      </c>
    </row>
    <row r="121" spans="1:28">
      <c r="A121" t="s">
        <v>354</v>
      </c>
      <c r="B121" t="str">
        <f>IF(Master!P8="Yes", "Y", IF(Master!P8="No", "N", ""))</f>
        <v>Y</v>
      </c>
      <c r="C121" t="str">
        <f t="shared" ref="C121:C125" si="7">C120</f>
        <v>',81363,</v>
      </c>
      <c r="D121" t="s">
        <v>357</v>
      </c>
      <c r="Z121" t="str">
        <f t="shared" si="3"/>
        <v>INSERT INTO t_vsc_working_days (vsc_working_day_id, is_working, vsc_id, day_id, created_by, created_date, modified_by, modified_date) VALUES(nextval('t_vsc_working_days_seq'), 'Y',81363,3, NULL, NULL, 'spinebiz_yuvaraje', '2024-10-17 17:10:18.413');</v>
      </c>
      <c r="AB121" t="str">
        <v>INSERT INTO t_vsc_working_days (vsc_working_day_id, is_working, vsc_id, day_id, created_by, created_date, modified_by, modified_date) VALUES(nextval('t_vsc_working_days_seq'), 'N',81363,7, NULL, NULL, 'spinebiz_yuvaraje', '2024-10-17 17:11:18.074');</v>
      </c>
    </row>
    <row r="122" spans="1:28">
      <c r="A122" t="s">
        <v>354</v>
      </c>
      <c r="B122" t="str">
        <f>IF(Master!P9="Yes", "Y", IF(Master!P9="No", "N", ""))</f>
        <v>Y</v>
      </c>
      <c r="C122" t="str">
        <f t="shared" si="7"/>
        <v>',81363,</v>
      </c>
      <c r="D122" t="s">
        <v>358</v>
      </c>
      <c r="Z122" t="str">
        <f t="shared" si="3"/>
        <v>INSERT INTO t_vsc_working_days (vsc_working_day_id, is_working, vsc_id, day_id, created_by, created_date, modified_by, modified_date) VALUES(nextval('t_vsc_working_days_seq'), 'Y',81363,4, NULL, NULL, 'spinebiz_yuvaraje', '2024-10-17 17:10:28.488');</v>
      </c>
      <c r="AB122" t="str">
        <v>INSERT INTO t_vas_vsc_link (vas_service_id, vsc_id, created_by, created_date, modified_by, modified_date, vas_vsc_link_id, is_enable) VALUES(121,81363, 'support', current_timestamp, 'support', current_timestamp, nextval('t_vas_vsc_link_seq'), 'Y');</v>
      </c>
    </row>
    <row r="123" spans="1:28">
      <c r="A123" t="s">
        <v>354</v>
      </c>
      <c r="B123" t="str">
        <f>IF(Master!P10="Yes", "Y", IF(Master!P10="No", "N", ""))</f>
        <v>Y</v>
      </c>
      <c r="C123" t="str">
        <f t="shared" si="7"/>
        <v>',81363,</v>
      </c>
      <c r="D123" t="s">
        <v>359</v>
      </c>
      <c r="Z123" t="str">
        <f t="shared" si="3"/>
        <v>INSERT INTO t_vsc_working_days (vsc_working_day_id, is_working, vsc_id, day_id, created_by, created_date, modified_by, modified_date) VALUES(nextval('t_vsc_working_days_seq'), 'Y',81363,5, NULL, NULL, 'spinebiz_yuvaraje', '2024-10-17 17:10:50.893');</v>
      </c>
      <c r="AB123" t="str">
        <v>INSERT INTO t_vas_vsc_link (vas_service_id, vsc_id, created_by, created_date, modified_by, modified_date, vas_vsc_link_id, is_enable) VALUES(122,81363, 'support', current_timestamp, 'support', current_timestamp, nextval('t_vas_vsc_link_seq'), 'Y');</v>
      </c>
    </row>
    <row r="124" spans="1:28">
      <c r="A124" t="s">
        <v>354</v>
      </c>
      <c r="B124" t="str">
        <f>IF(Master!P11="Yes", "Y", IF(Master!P11="No", "N", ""))</f>
        <v>Y</v>
      </c>
      <c r="C124" t="str">
        <f t="shared" si="7"/>
        <v>',81363,</v>
      </c>
      <c r="D124" t="s">
        <v>360</v>
      </c>
      <c r="Z124" t="str">
        <f t="shared" si="3"/>
        <v>INSERT INTO t_vsc_working_days (vsc_working_day_id, is_working, vsc_id, day_id, created_by, created_date, modified_by, modified_date) VALUES(nextval('t_vsc_working_days_seq'), 'Y',81363,6, NULL, NULL, 'spinebiz_yuvaraje', '2024-10-17 17:10:59.716');</v>
      </c>
      <c r="AB124" t="str">
        <v>INSERT INTO t_country_rework_reason (rework_reason_id, country_id, reason_id, created_by, created_date, modified_by, modified_date) VALUES(nextval('t_country_rework_reason_seq'), 63502, 24, 'support', current_timestamp, 'support', current_timestamp);</v>
      </c>
    </row>
    <row r="125" spans="1:28">
      <c r="A125" t="s">
        <v>354</v>
      </c>
      <c r="B125" t="str">
        <f>IF(Master!P12="Yes", "Y", IF(Master!P12="No", "N", ""))</f>
        <v>N</v>
      </c>
      <c r="C125" t="str">
        <f t="shared" si="7"/>
        <v>',81363,</v>
      </c>
      <c r="D125" t="s">
        <v>361</v>
      </c>
      <c r="Z125" t="str">
        <f t="shared" si="3"/>
        <v>INSERT INTO t_vsc_working_days (vsc_working_day_id, is_working, vsc_id, day_id, created_by, created_date, modified_by, modified_date) VALUES(nextval('t_vsc_working_days_seq'), 'N',81363,7, NULL, NULL, 'spinebiz_yuvaraje', '2024-10-17 17:11:18.074');</v>
      </c>
      <c r="AB125" t="str">
        <v>INSERT INTO t_country_rework_reason (rework_reason_id, country_id, reason_id, created_by, created_date, modified_by, modified_date) VALUES(nextval('t_country_rework_reason_seq'), 63502, 23, 'support', current_timestamp, 'support', current_timestamp);</v>
      </c>
    </row>
    <row r="126" spans="1:28">
      <c r="A126" t="s">
        <v>362</v>
      </c>
      <c r="B126">
        <f>Master!L13</f>
        <v>81363</v>
      </c>
      <c r="C126" t="s">
        <v>363</v>
      </c>
      <c r="D126" t="str">
        <f>IF(Master!S6="Yes", "Y", IF(Master!S6="No", "N", ""))</f>
        <v>Y</v>
      </c>
      <c r="E126" s="16" t="s">
        <v>364</v>
      </c>
      <c r="Z126" t="str">
        <f t="shared" si="3"/>
        <v>INSERT INTO t_vas_vsc_link (vas_service_id, vsc_id, created_by, created_date, modified_by, modified_date, vas_vsc_link_id, is_enable) VALUES(121,81363, 'support', current_timestamp, 'support', current_timestamp, nextval('t_vas_vsc_link_seq'), 'Y');</v>
      </c>
      <c r="AB126" t="str">
        <v>INSERT INTO t_country_rework_reason (rework_reason_id, country_id, reason_id, created_by, created_date, modified_by, modified_date) VALUES(nextval('t_country_rework_reason_seq'), 63502, 20, 'support', current_timestamp, 'support', current_timestamp);</v>
      </c>
    </row>
    <row r="127" spans="1:28">
      <c r="A127" t="s">
        <v>365</v>
      </c>
      <c r="B127">
        <f>B126</f>
        <v>81363</v>
      </c>
      <c r="C127" t="s">
        <v>363</v>
      </c>
      <c r="D127" t="str">
        <f>IF(Master!S7="Yes", "Y", IF(Master!S7="No", "N", ""))</f>
        <v>Y</v>
      </c>
      <c r="E127" s="16" t="s">
        <v>364</v>
      </c>
      <c r="Z127" t="str">
        <f t="shared" si="3"/>
        <v>INSERT INTO t_vas_vsc_link (vas_service_id, vsc_id, created_by, created_date, modified_by, modified_date, vas_vsc_link_id, is_enable) VALUES(122,81363, 'support', current_timestamp, 'support', current_timestamp, nextval('t_vas_vsc_link_seq'), 'Y');</v>
      </c>
      <c r="AB127" t="str">
        <v>INSERT INTO t_country_rework_reason (rework_reason_id, country_id, reason_id, created_by, created_date, modified_by, modified_date) VALUES(nextval('t_country_rework_reason_seq'), 63502, 13, 'support', current_timestamp, 'support', current_timestamp);</v>
      </c>
    </row>
    <row r="128" spans="1:28">
      <c r="A128" t="s">
        <v>366</v>
      </c>
      <c r="B128">
        <f>Master!L7</f>
        <v>63502</v>
      </c>
      <c r="C128" t="s">
        <v>367</v>
      </c>
      <c r="Z128" t="str">
        <f t="shared" si="3"/>
        <v>INSERT INTO t_country_rework_reason (rework_reason_id, country_id, reason_id, created_by, created_date, modified_by, modified_date) VALUES(nextval('t_country_rework_reason_seq'), 63502, 24, 'support', current_timestamp, 'support', current_timestamp);</v>
      </c>
      <c r="AB128" t="str">
        <v>INSERT INTO t_country_rework_reason (rework_reason_id, country_id, reason_id, created_by, created_date, modified_by, modified_date) VALUES(nextval('t_country_rework_reason_seq'), 63502, 12, 'support', current_timestamp, 'support', current_timestamp);</v>
      </c>
    </row>
    <row r="129" spans="1:28">
      <c r="A129" t="s">
        <v>366</v>
      </c>
      <c r="B129">
        <f>B128</f>
        <v>63502</v>
      </c>
      <c r="C129" t="s">
        <v>368</v>
      </c>
      <c r="Z129" t="str">
        <f t="shared" si="3"/>
        <v>INSERT INTO t_country_rework_reason (rework_reason_id, country_id, reason_id, created_by, created_date, modified_by, modified_date) VALUES(nextval('t_country_rework_reason_seq'), 63502, 23, 'support', current_timestamp, 'support', current_timestamp);</v>
      </c>
      <c r="AB129" t="str">
        <v>INSERT INTO t_country_rework_reason (rework_reason_id, country_id, reason_id, created_by, created_date, modified_by, modified_date) VALUES(nextval('t_country_rework_reason_seq'), 63502, 25, 'support', current_timestamp, 'support', current_timestamp);</v>
      </c>
    </row>
    <row r="130" spans="1:28">
      <c r="A130" t="s">
        <v>366</v>
      </c>
      <c r="B130">
        <f t="shared" ref="B130:B137" si="8">B129</f>
        <v>63502</v>
      </c>
      <c r="C130" t="s">
        <v>369</v>
      </c>
      <c r="Z130" t="str">
        <f t="shared" si="3"/>
        <v>INSERT INTO t_country_rework_reason (rework_reason_id, country_id, reason_id, created_by, created_date, modified_by, modified_date) VALUES(nextval('t_country_rework_reason_seq'), 63502, 20, 'support', current_timestamp, 'support', current_timestamp);</v>
      </c>
      <c r="AB130" t="str">
        <v>INSERT INTO t_country_rework_reason (rework_reason_id, country_id, reason_id, created_by, created_date, modified_by, modified_date) VALUES(nextval('t_country_rework_reason_seq'), 63502, 9, 'support',  current_timestamp, 'support', current_timestamp);</v>
      </c>
    </row>
    <row r="131" spans="1:28">
      <c r="A131" t="s">
        <v>366</v>
      </c>
      <c r="B131">
        <f t="shared" si="8"/>
        <v>63502</v>
      </c>
      <c r="C131" t="s">
        <v>370</v>
      </c>
      <c r="Z131" t="str">
        <f t="shared" si="3"/>
        <v>INSERT INTO t_country_rework_reason (rework_reason_id, country_id, reason_id, created_by, created_date, modified_by, modified_date) VALUES(nextval('t_country_rework_reason_seq'), 63502, 13, 'support', current_timestamp, 'support', current_timestamp);</v>
      </c>
      <c r="AB131" t="str">
        <v>INSERT INTO t_country_rework_reason (rework_reason_id, country_id, reason_id, created_by, created_date, modified_by, modified_date) VALUES(nextval('t_country_rework_reason_seq'), 63502, 10, 'support', current_timestamp, 'support', current_timestamp);</v>
      </c>
    </row>
    <row r="132" spans="1:28">
      <c r="A132" t="s">
        <v>366</v>
      </c>
      <c r="B132">
        <f t="shared" si="8"/>
        <v>63502</v>
      </c>
      <c r="C132" t="s">
        <v>371</v>
      </c>
      <c r="Z132" t="str">
        <f t="shared" si="3"/>
        <v>INSERT INTO t_country_rework_reason (rework_reason_id, country_id, reason_id, created_by, created_date, modified_by, modified_date) VALUES(nextval('t_country_rework_reason_seq'), 63502, 12, 'support', current_timestamp, 'support', current_timestamp);</v>
      </c>
      <c r="AB132" t="str">
        <v>INSERT INTO t_country_rework_reason (rework_reason_id, country_id, reason_id, created_by, created_date, modified_by, modified_date) VALUES(nextval('t_country_rework_reason_seq'), 63502, 3, 'support',  current_timestamp, 'support', current_timestamp);</v>
      </c>
    </row>
    <row r="133" spans="1:28">
      <c r="A133" t="s">
        <v>366</v>
      </c>
      <c r="B133">
        <f t="shared" si="8"/>
        <v>63502</v>
      </c>
      <c r="C133" t="s">
        <v>372</v>
      </c>
      <c r="Z133" t="str">
        <f t="shared" si="3"/>
        <v>INSERT INTO t_country_rework_reason (rework_reason_id, country_id, reason_id, created_by, created_date, modified_by, modified_date) VALUES(nextval('t_country_rework_reason_seq'), 63502, 25, 'support', current_timestamp, 'support', current_timestamp);</v>
      </c>
      <c r="AB133" t="str">
        <v>INSERT INTO t_country_rework_reason (rework_reason_id, country_id, reason_id, created_by, created_date, modified_by, modified_date) VALUES(nextval('t_country_rework_reason_seq'), 63502, 2, 'support',  current_timestamp, 'support', current_timestamp);</v>
      </c>
    </row>
    <row r="134" spans="1:28">
      <c r="A134" t="s">
        <v>366</v>
      </c>
      <c r="B134">
        <f t="shared" si="8"/>
        <v>63502</v>
      </c>
      <c r="C134" t="s">
        <v>373</v>
      </c>
      <c r="Z134" t="str">
        <f t="shared" si="3"/>
        <v>INSERT INTO t_country_rework_reason (rework_reason_id, country_id, reason_id, created_by, created_date, modified_by, modified_date) VALUES(nextval('t_country_rework_reason_seq'), 63502, 9, 'support',  current_timestamp, 'support', current_timestamp);</v>
      </c>
      <c r="AB134" t="str">
        <v>INSERT INTO t_insurance_service_fee_rate (insurance_service_fee_rate_id, vsc_id, effective_from, effective_to, service_fee_rate, created_by, created_date, modified_by, modified_date, pg_amount) VALUES(nextval('t_insurance_service_fee_seq'),81363, current_date, '2099-01-01 00:00:00.000', 43.0000, 'support', current_timestamp, 'support', current_timestamp, 1.0000);</v>
      </c>
    </row>
    <row r="135" spans="1:28">
      <c r="A135" t="s">
        <v>366</v>
      </c>
      <c r="B135">
        <f t="shared" si="8"/>
        <v>63502</v>
      </c>
      <c r="C135" t="s">
        <v>374</v>
      </c>
      <c r="Z135" t="str">
        <f t="shared" si="3"/>
        <v>INSERT INTO t_country_rework_reason (rework_reason_id, country_id, reason_id, created_by, created_date, modified_by, modified_date) VALUES(nextval('t_country_rework_reason_seq'), 63502, 10, 'support', current_timestamp, 'support', current_timestamp);</v>
      </c>
      <c r="AB135" t="str">
        <v>INSERT INTO t_country_pay_mode_link (country_pay_mode_id, country_id, payment_mode_id, created_by, created_date, modified_by, modified_date, show_in_website) VALUES(nextval('t_country_pay_mode_link_seq'),63502,104,'support', current_timestamp, 'support', current_timestamp, 'Y</v>
      </c>
    </row>
    <row r="136" spans="1:28">
      <c r="A136" t="s">
        <v>366</v>
      </c>
      <c r="B136">
        <f t="shared" si="8"/>
        <v>63502</v>
      </c>
      <c r="C136" t="s">
        <v>375</v>
      </c>
      <c r="Z136" t="str">
        <f t="shared" si="3"/>
        <v>INSERT INTO t_country_rework_reason (rework_reason_id, country_id, reason_id, created_by, created_date, modified_by, modified_date) VALUES(nextval('t_country_rework_reason_seq'), 63502, 3, 'support',  current_timestamp, 'support', current_timestamp);</v>
      </c>
      <c r="AB136" t="str">
        <v>INSERT INTO t_country_pay_mode_link (country_pay_mode_id, country_id, payment_mode_id, created_by, created_date, modified_by, modified_date, show_in_website) VALUES(nextval('t_country_pay_mode_link_seq'),63502,101,'support', current_timestamp, 'support', current_timestamp, 'Y</v>
      </c>
    </row>
    <row r="137" spans="1:28">
      <c r="A137" t="s">
        <v>366</v>
      </c>
      <c r="B137">
        <f t="shared" si="8"/>
        <v>63502</v>
      </c>
      <c r="C137" t="s">
        <v>376</v>
      </c>
      <c r="Z137" t="str">
        <f t="shared" si="3"/>
        <v>INSERT INTO t_country_rework_reason (rework_reason_id, country_id, reason_id, created_by, created_date, modified_by, modified_date) VALUES(nextval('t_country_rework_reason_seq'), 63502, 2, 'support',  current_timestamp, 'support', current_timestamp);</v>
      </c>
      <c r="AB137" t="str">
        <v>INSERT INTO t_country_pay_mode_link (country_pay_mode_id, country_id, payment_mode_id, created_by, created_date, modified_by, modified_date, show_in_website) VALUES(nextval('t_country_pay_mode_link_seq'),63502,103,'support', current_timestamp, 'support', current_timestamp, 'Y</v>
      </c>
    </row>
    <row r="138" spans="1:28">
      <c r="A138" t="s">
        <v>377</v>
      </c>
      <c r="B138">
        <f>Master!L13</f>
        <v>81363</v>
      </c>
      <c r="C138" t="s">
        <v>378</v>
      </c>
      <c r="Z138" t="str">
        <f t="shared" si="3"/>
        <v>INSERT INTO t_insurance_service_fee_rate (insurance_service_fee_rate_id, vsc_id, effective_from, effective_to, service_fee_rate, created_by, created_date, modified_by, modified_date, pg_amount) VALUES(nextval('t_insurance_service_fee_seq'),81363, current_date, '2099-01-01 00:00:00.000', 43.0000, 'support', current_timestamp, 'support', current_timestamp, 1.0000);</v>
      </c>
      <c r="AB138" t="str">
        <v>INSERT INTO t_online_feedback_scn_stg_cfg (feedback_cfg_id, country_id, scan_stage_id, created_by, created_date, modified_by, modified_date, is_enabled) VALUES(nextval('t_online_feedback_scn_stg_seq'), 63502, 26, 'Support', Current_timestamp, 'Support', Current_timestamp, 'Y');</v>
      </c>
    </row>
    <row r="139" spans="1:28">
      <c r="A139" t="s">
        <v>379</v>
      </c>
      <c r="B139" t="str">
        <f>Master!L7&amp;","</f>
        <v>63502,</v>
      </c>
      <c r="C139" t="str">
        <f>IF(Master!G6="Yes", Master!E6 &amp; ",", ",")</f>
        <v>104,</v>
      </c>
      <c r="D139" s="16" t="s">
        <v>380</v>
      </c>
      <c r="E139" t="str">
        <f>IF(Master!G6="Yes", "Y", IF(Master!G6="No", "N", ""))</f>
        <v>Y</v>
      </c>
      <c r="F139" s="16" t="s">
        <v>364</v>
      </c>
      <c r="Z139" t="str">
        <f>IF(OR(C139="", C139=0,C139= ","), "", CONCATENATE(A139, B139, C139, D139, E139))</f>
        <v>INSERT INTO t_country_pay_mode_link (country_pay_mode_id, country_id, payment_mode_id, created_by, created_date, modified_by, modified_date, show_in_website) VALUES(nextval('t_country_pay_mode_link_seq'),63502,104,'support', current_timestamp, 'support', current_timestamp, 'Y</v>
      </c>
      <c r="AB139" t="str">
        <v>INSERT INTO t_online_feedback_scn_stg_cfg (feedback_cfg_id, country_id, scan_stage_id, created_by, created_date, modified_by, modified_date, is_enabled) VALUES(nextval('t_online_feedback_scn_stg_seq'), 63502, 31, 'Support', Current_timestamp, 'Support', Current_timestamp, 'Y');</v>
      </c>
    </row>
    <row r="140" spans="1:28">
      <c r="A140" t="s">
        <v>379</v>
      </c>
      <c r="B140" t="str">
        <f>B139</f>
        <v>63502,</v>
      </c>
      <c r="C140" t="str">
        <f>IF(Master!G7="Yes", Master!E7 &amp; ",", ",")</f>
        <v>101,</v>
      </c>
      <c r="D140" s="16" t="s">
        <v>380</v>
      </c>
      <c r="E140" t="str">
        <f>IF(Master!G7="Yes", "Y", IF(Master!G7="No", "N", ""))</f>
        <v>Y</v>
      </c>
      <c r="F140" s="16" t="s">
        <v>364</v>
      </c>
      <c r="Z140" t="str">
        <f t="shared" ref="Z140:Z143" si="9">IF(OR(C140="", C140=0,C140= ","), "", CONCATENATE(A140, B140, C140, D140, E140))</f>
        <v>INSERT INTO t_country_pay_mode_link (country_pay_mode_id, country_id, payment_mode_id, created_by, created_date, modified_by, modified_date, show_in_website) VALUES(nextval('t_country_pay_mode_link_seq'),63502,101,'support', current_timestamp, 'support', current_timestamp, 'Y</v>
      </c>
      <c r="AB140" t="str">
        <v>INSERT INTO t_online_feedback_scn_stg_cfg (feedback_cfg_id, country_id, scan_stage_id, created_by, created_date, modified_by, modified_date, is_enabled) VALUES(nextval('t_online_feedback_scn_stg_seq'), 63502, 64, 'Support', Current_timestamp, 'Support', Current_timestamp, 'Y');</v>
      </c>
    </row>
    <row r="141" spans="1:28">
      <c r="A141" t="s">
        <v>379</v>
      </c>
      <c r="B141" t="str">
        <f t="shared" ref="B141:B163" si="10">B140</f>
        <v>63502,</v>
      </c>
      <c r="C141" t="str">
        <f>IF(Master!G8="Yes", Master!E8 &amp; ",", ",")</f>
        <v>103,</v>
      </c>
      <c r="D141" s="16" t="s">
        <v>380</v>
      </c>
      <c r="E141" t="str">
        <f>IF(Master!G8="Yes", "Y", IF(Master!G8="No", "N", ""))</f>
        <v>Y</v>
      </c>
      <c r="F141" s="16" t="s">
        <v>364</v>
      </c>
      <c r="Z141" t="str">
        <f t="shared" si="9"/>
        <v>INSERT INTO t_country_pay_mode_link (country_pay_mode_id, country_id, payment_mode_id, created_by, created_date, modified_by, modified_date, show_in_website) VALUES(nextval('t_country_pay_mode_link_seq'),63502,103,'support', current_timestamp, 'support', current_timestamp, 'Y</v>
      </c>
      <c r="AB141" t="str">
        <v>INSERT INTO t_online_feedback_scn_stg_cfg (feedback_cfg_id, country_id, scan_stage_id, created_by, created_date, modified_by, modified_date, is_enabled) VALUES(nextval('t_online_feedback_scn_stg_seq'), 63502, 24, 'Support', Current_timestamp, 'Support', Current_timestamp, 'N');</v>
      </c>
    </row>
    <row r="142" spans="1:28">
      <c r="A142" t="s">
        <v>379</v>
      </c>
      <c r="B142" t="str">
        <f t="shared" si="10"/>
        <v>63502,</v>
      </c>
      <c r="C142" t="str">
        <f>IF(Master!G9="Yes", Master!E9 &amp; ",", ",")</f>
        <v>,</v>
      </c>
      <c r="D142" s="16" t="s">
        <v>380</v>
      </c>
      <c r="E142" t="str">
        <f>IF(Master!G9="Yes", "Y", IF(Master!G9="No", "N", ""))</f>
        <v>N</v>
      </c>
      <c r="F142" s="16" t="s">
        <v>364</v>
      </c>
      <c r="Z142" t="str">
        <f t="shared" si="9"/>
        <v/>
      </c>
      <c r="AB142" t="str">
        <v>INSERT INTO t_online_feedback_scn_stg_cfg (feedback_cfg_id, country_id, scan_stage_id, created_by, created_date, modified_by, modified_date, is_enabled) VALUES(nextval('t_online_feedback_scn_stg_seq'), 63502, 25, 'Support', Current_timestamp, 'Support', Current_timestamp, 'N');</v>
      </c>
    </row>
    <row r="143" spans="1:28">
      <c r="A143" t="s">
        <v>379</v>
      </c>
      <c r="B143" t="str">
        <f>B142</f>
        <v>63502,</v>
      </c>
      <c r="C143" t="str">
        <f>IF(Master!G10="Yes", Master!E10 &amp; ",", ",")</f>
        <v>,</v>
      </c>
      <c r="D143" s="16" t="s">
        <v>380</v>
      </c>
      <c r="E143" t="str">
        <f>IF(Master!G10="Yes", "Y", IF(Master!G10="No", "N", ""))</f>
        <v>N</v>
      </c>
      <c r="F143" s="16" t="s">
        <v>364</v>
      </c>
      <c r="Z143" t="str">
        <f t="shared" si="9"/>
        <v/>
      </c>
      <c r="AB143" t="str">
        <v>INSERT INTO t_online_feedback_scn_stg_cfg (feedback_cfg_id, country_id, scan_stage_id, created_by, created_date, modified_by, modified_date, is_enabled) VALUES(nextval('t_online_feedback_scn_stg_seq'), 63502, 28, 'Support', Current_timestamp, 'Support', Current_timestamp, 'N');</v>
      </c>
    </row>
    <row r="144" spans="1:28">
      <c r="A144" s="80" t="s">
        <v>381</v>
      </c>
      <c r="B144">
        <f>Master!L7</f>
        <v>63502</v>
      </c>
      <c r="C144" s="80" t="s">
        <v>382</v>
      </c>
      <c r="Z144" t="str">
        <f t="shared" ref="Z140:Z163" si="11">CONCATENATE(A144,B144,C144,D144,E144,F144)</f>
        <v>INSERT INTO t_online_feedback_scn_stg_cfg (feedback_cfg_id, country_id, scan_stage_id, created_by, created_date, modified_by, modified_date, is_enabled) VALUES(nextval('t_online_feedback_scn_stg_seq'), 63502, 26, 'Support', Current_timestamp, 'Support', Current_timestamp, 'Y');</v>
      </c>
      <c r="AB144" t="str">
        <v>INSERT INTO t_online_feedback_scn_stg_cfg (feedback_cfg_id, country_id, scan_stage_id, created_by, created_date, modified_by, modified_date, is_enabled) VALUES(nextval('t_online_feedback_scn_stg_seq'), 63502, 29, 'Support', Current_timestamp, 'Support', Current_timestamp, 'N');</v>
      </c>
    </row>
    <row r="145" spans="1:28">
      <c r="A145" s="80" t="s">
        <v>381</v>
      </c>
      <c r="B145">
        <f t="shared" si="10"/>
        <v>63502</v>
      </c>
      <c r="C145" s="80" t="s">
        <v>383</v>
      </c>
      <c r="Z145" t="str">
        <f t="shared" si="11"/>
        <v>INSERT INTO t_online_feedback_scn_stg_cfg (feedback_cfg_id, country_id, scan_stage_id, created_by, created_date, modified_by, modified_date, is_enabled) VALUES(nextval('t_online_feedback_scn_stg_seq'), 63502, 31, 'Support', Current_timestamp, 'Support', Current_timestamp, 'Y');</v>
      </c>
      <c r="AB145" t="str">
        <v>INSERT INTO t_online_feedback_scn_stg_cfg (feedback_cfg_id, country_id, scan_stage_id, created_by, created_date, modified_by, modified_date, is_enabled) VALUES(nextval('t_online_feedback_scn_stg_seq'), 63502, 30, 'Support', Current_timestamp, 'Support', Current_timestamp, 'N');</v>
      </c>
    </row>
    <row r="146" spans="1:28">
      <c r="A146" s="80" t="s">
        <v>381</v>
      </c>
      <c r="B146">
        <f t="shared" si="10"/>
        <v>63502</v>
      </c>
      <c r="C146" s="80" t="s">
        <v>384</v>
      </c>
      <c r="Z146" t="str">
        <f t="shared" si="11"/>
        <v>INSERT INTO t_online_feedback_scn_stg_cfg (feedback_cfg_id, country_id, scan_stage_id, created_by, created_date, modified_by, modified_date, is_enabled) VALUES(nextval('t_online_feedback_scn_stg_seq'), 63502, 64, 'Support', Current_timestamp, 'Support', Current_timestamp, 'Y');</v>
      </c>
      <c r="AB146" t="str">
        <v>INSERT INTO t_online_feedback_scn_stg_cfg (feedback_cfg_id, country_id, scan_stage_id, created_by, created_date, modified_by, modified_date, is_enabled) VALUES(nextval('t_online_feedback_scn_stg_seq'), 63502, 35, 'Support', Current_timestamp, 'Support', Current_timestamp, 'N');</v>
      </c>
    </row>
    <row r="147" spans="1:28">
      <c r="A147" s="80" t="s">
        <v>381</v>
      </c>
      <c r="B147">
        <f t="shared" si="10"/>
        <v>63502</v>
      </c>
      <c r="C147" s="80" t="s">
        <v>385</v>
      </c>
      <c r="Z147" t="str">
        <f t="shared" si="11"/>
        <v>INSERT INTO t_online_feedback_scn_stg_cfg (feedback_cfg_id, country_id, scan_stage_id, created_by, created_date, modified_by, modified_date, is_enabled) VALUES(nextval('t_online_feedback_scn_stg_seq'), 63502, 24, 'Support', Current_timestamp, 'Support', Current_timestamp, 'N');</v>
      </c>
      <c r="AB147" t="str">
        <v>INSERT INTO t_online_feedback_scn_stg_cfg (feedback_cfg_id, country_id, scan_stage_id, created_by, created_date, modified_by, modified_date, is_enabled) VALUES(nextval('t_online_feedback_scn_stg_seq'), 63502, 36, 'Support', Current_timestamp, 'Support', Current_timestamp, 'N');</v>
      </c>
    </row>
    <row r="148" spans="1:28">
      <c r="A148" s="80" t="s">
        <v>381</v>
      </c>
      <c r="B148">
        <f t="shared" si="10"/>
        <v>63502</v>
      </c>
      <c r="C148" s="80" t="s">
        <v>386</v>
      </c>
      <c r="Z148" t="str">
        <f t="shared" si="11"/>
        <v>INSERT INTO t_online_feedback_scn_stg_cfg (feedback_cfg_id, country_id, scan_stage_id, created_by, created_date, modified_by, modified_date, is_enabled) VALUES(nextval('t_online_feedback_scn_stg_seq'), 63502, 25, 'Support', Current_timestamp, 'Support', Current_timestamp, 'N');</v>
      </c>
      <c r="AB148" t="str">
        <v>INSERT INTO t_online_feedback_scn_stg_cfg (feedback_cfg_id, country_id, scan_stage_id, created_by, created_date, modified_by, modified_date, is_enabled) VALUES(nextval('t_online_feedback_scn_stg_seq'), 63502, 37, 'Support', Current_timestamp, 'Support', Current_timestamp, 'N');</v>
      </c>
    </row>
    <row r="149" spans="1:28">
      <c r="A149" s="80" t="s">
        <v>381</v>
      </c>
      <c r="B149">
        <f t="shared" si="10"/>
        <v>63502</v>
      </c>
      <c r="C149" s="80" t="s">
        <v>387</v>
      </c>
      <c r="Z149" t="str">
        <f t="shared" si="11"/>
        <v>INSERT INTO t_online_feedback_scn_stg_cfg (feedback_cfg_id, country_id, scan_stage_id, created_by, created_date, modified_by, modified_date, is_enabled) VALUES(nextval('t_online_feedback_scn_stg_seq'), 63502, 28, 'Support', Current_timestamp, 'Support', Current_timestamp, 'N');</v>
      </c>
      <c r="AB149" t="str">
        <v>INSERT INTO t_online_feedback_scn_stg_cfg (feedback_cfg_id, country_id, scan_stage_id, created_by, created_date, modified_by, modified_date, is_enabled) VALUES(nextval('t_online_feedback_scn_stg_seq'), 63502, 38, 'Support', Current_timestamp, 'Support', Current_timestamp, 'N');</v>
      </c>
    </row>
    <row r="150" spans="1:28">
      <c r="A150" s="80" t="s">
        <v>381</v>
      </c>
      <c r="B150">
        <f t="shared" si="10"/>
        <v>63502</v>
      </c>
      <c r="C150" s="80" t="s">
        <v>388</v>
      </c>
      <c r="Z150" t="str">
        <f t="shared" si="11"/>
        <v>INSERT INTO t_online_feedback_scn_stg_cfg (feedback_cfg_id, country_id, scan_stage_id, created_by, created_date, modified_by, modified_date, is_enabled) VALUES(nextval('t_online_feedback_scn_stg_seq'), 63502, 29, 'Support', Current_timestamp, 'Support', Current_timestamp, 'N');</v>
      </c>
      <c r="AB150" t="str">
        <v>INSERT INTO t_online_feedback_scn_stg_cfg (feedback_cfg_id, country_id, scan_stage_id, created_by, created_date, modified_by, modified_date, is_enabled) VALUES(nextval('t_online_feedback_scn_stg_seq'), 63502, 39, 'Support', Current_timestamp, 'Support', Current_timestamp, 'N');</v>
      </c>
    </row>
    <row r="151" spans="1:28">
      <c r="A151" s="80" t="s">
        <v>381</v>
      </c>
      <c r="B151">
        <f t="shared" si="10"/>
        <v>63502</v>
      </c>
      <c r="C151" s="80" t="s">
        <v>389</v>
      </c>
      <c r="Z151" t="str">
        <f t="shared" si="11"/>
        <v>INSERT INTO t_online_feedback_scn_stg_cfg (feedback_cfg_id, country_id, scan_stage_id, created_by, created_date, modified_by, modified_date, is_enabled) VALUES(nextval('t_online_feedback_scn_stg_seq'), 63502, 30, 'Support', Current_timestamp, 'Support', Current_timestamp, 'N');</v>
      </c>
      <c r="AB151" t="str">
        <v>INSERT INTO t_online_feedback_scn_stg_cfg (feedback_cfg_id, country_id, scan_stage_id, created_by, created_date, modified_by, modified_date, is_enabled) VALUES(nextval('t_online_feedback_scn_stg_seq'), 63502, 41, 'Support', Current_timestamp, 'Support', Current_timestamp, 'N');</v>
      </c>
    </row>
    <row r="152" spans="1:28">
      <c r="A152" s="80" t="s">
        <v>381</v>
      </c>
      <c r="B152">
        <f t="shared" si="10"/>
        <v>63502</v>
      </c>
      <c r="C152" s="80" t="s">
        <v>390</v>
      </c>
      <c r="Z152" t="str">
        <f t="shared" si="11"/>
        <v>INSERT INTO t_online_feedback_scn_stg_cfg (feedback_cfg_id, country_id, scan_stage_id, created_by, created_date, modified_by, modified_date, is_enabled) VALUES(nextval('t_online_feedback_scn_stg_seq'), 63502, 35, 'Support', Current_timestamp, 'Support', Current_timestamp, 'N');</v>
      </c>
      <c r="AB152" t="str">
        <v>INSERT INTO t_online_feedback_scn_stg_cfg (feedback_cfg_id, country_id, scan_stage_id, created_by, created_date, modified_by, modified_date, is_enabled) VALUES(nextval('t_online_feedback_scn_stg_seq'), 63502, 42, 'Support', Current_timestamp, 'Support', Current_timestamp, 'N');</v>
      </c>
    </row>
    <row r="153" spans="1:28">
      <c r="A153" s="80" t="s">
        <v>381</v>
      </c>
      <c r="B153">
        <f t="shared" si="10"/>
        <v>63502</v>
      </c>
      <c r="C153" s="80" t="s">
        <v>391</v>
      </c>
      <c r="Z153" t="str">
        <f t="shared" si="11"/>
        <v>INSERT INTO t_online_feedback_scn_stg_cfg (feedback_cfg_id, country_id, scan_stage_id, created_by, created_date, modified_by, modified_date, is_enabled) VALUES(nextval('t_online_feedback_scn_stg_seq'), 63502, 36, 'Support', Current_timestamp, 'Support', Current_timestamp, 'N');</v>
      </c>
      <c r="AB153" t="str">
        <v>INSERT INTO t_online_feedback_scn_stg_cfg (feedback_cfg_id, country_id, scan_stage_id, created_by, created_date, modified_by, modified_date, is_enabled) VALUES(nextval('t_online_feedback_scn_stg_seq'), 63502, 43, 'Support', Current_timestamp, 'Support', Current_timestamp, 'N');</v>
      </c>
    </row>
    <row r="154" spans="1:28">
      <c r="A154" s="80" t="s">
        <v>381</v>
      </c>
      <c r="B154">
        <f t="shared" si="10"/>
        <v>63502</v>
      </c>
      <c r="C154" s="80" t="s">
        <v>392</v>
      </c>
      <c r="Z154" t="str">
        <f t="shared" si="11"/>
        <v>INSERT INTO t_online_feedback_scn_stg_cfg (feedback_cfg_id, country_id, scan_stage_id, created_by, created_date, modified_by, modified_date, is_enabled) VALUES(nextval('t_online_feedback_scn_stg_seq'), 63502, 37, 'Support', Current_timestamp, 'Support', Current_timestamp, 'N');</v>
      </c>
      <c r="AB154" t="str">
        <v>INSERT INTO t_online_feedback_scn_stg_cfg (feedback_cfg_id, country_id, scan_stage_id, created_by, created_date, modified_by, modified_date, is_enabled) VALUES(nextval('t_online_feedback_scn_stg_seq'), 63502, 44, 'Support', Current_timestamp, 'Support', Current_timestamp, 'N');</v>
      </c>
    </row>
    <row r="155" spans="1:28">
      <c r="A155" s="80" t="s">
        <v>381</v>
      </c>
      <c r="B155">
        <f t="shared" si="10"/>
        <v>63502</v>
      </c>
      <c r="C155" s="80" t="s">
        <v>393</v>
      </c>
      <c r="Z155" t="str">
        <f t="shared" si="11"/>
        <v>INSERT INTO t_online_feedback_scn_stg_cfg (feedback_cfg_id, country_id, scan_stage_id, created_by, created_date, modified_by, modified_date, is_enabled) VALUES(nextval('t_online_feedback_scn_stg_seq'), 63502, 38, 'Support', Current_timestamp, 'Support', Current_timestamp, 'N');</v>
      </c>
      <c r="AB155" t="str">
        <v>INSERT INTO t_online_feedback_scn_stg_cfg (feedback_cfg_id, country_id, scan_stage_id, created_by, created_date, modified_by, modified_date, is_enabled) VALUES(nextval('t_online_feedback_scn_stg_seq'), 63502, 62, 'Support', Current_timestamp, 'Support', Current_timestamp, 'N');</v>
      </c>
    </row>
    <row r="156" spans="1:28">
      <c r="A156" s="80" t="s">
        <v>381</v>
      </c>
      <c r="B156">
        <f t="shared" si="10"/>
        <v>63502</v>
      </c>
      <c r="C156" s="80" t="s">
        <v>394</v>
      </c>
      <c r="Z156" t="str">
        <f t="shared" si="11"/>
        <v>INSERT INTO t_online_feedback_scn_stg_cfg (feedback_cfg_id, country_id, scan_stage_id, created_by, created_date, modified_by, modified_date, is_enabled) VALUES(nextval('t_online_feedback_scn_stg_seq'), 63502, 39, 'Support', Current_timestamp, 'Support', Current_timestamp, 'N');</v>
      </c>
      <c r="AB156" t="str">
        <v>INSERT INTO t_online_feedback_scn_stg_cfg (feedback_cfg_id, country_id, scan_stage_id, created_by, created_date, modified_by, modified_date, is_enabled) VALUES(nextval('t_online_feedback_scn_stg_seq'), 63502, 63, 'Support', Current_timestamp, 'Support', Current_timestamp, 'N');</v>
      </c>
    </row>
    <row r="157" spans="1:28">
      <c r="A157" s="80" t="s">
        <v>381</v>
      </c>
      <c r="B157">
        <f t="shared" si="10"/>
        <v>63502</v>
      </c>
      <c r="C157" s="80" t="s">
        <v>395</v>
      </c>
      <c r="Z157" t="str">
        <f t="shared" si="11"/>
        <v>INSERT INTO t_online_feedback_scn_stg_cfg (feedback_cfg_id, country_id, scan_stage_id, created_by, created_date, modified_by, modified_date, is_enabled) VALUES(nextval('t_online_feedback_scn_stg_seq'), 63502, 41, 'Support', Current_timestamp, 'Support', Current_timestamp, 'N');</v>
      </c>
      <c r="AB157" t="str">
        <v>INSERT INTO t_online_feedback_scn_stg_cfg (feedback_cfg_id, country_id, scan_stage_id, created_by, created_date, modified_by, modified_date, is_enabled) VALUES(nextval('t_online_feedback_scn_stg_seq'), 63502, 142, 'Support', Current_timestamp, 'Support', Current_timestamp, 'N');</v>
      </c>
    </row>
    <row r="158" spans="1:28">
      <c r="A158" s="80" t="s">
        <v>381</v>
      </c>
      <c r="B158">
        <f t="shared" si="10"/>
        <v>63502</v>
      </c>
      <c r="C158" s="80" t="s">
        <v>396</v>
      </c>
      <c r="Z158" t="str">
        <f t="shared" si="11"/>
        <v>INSERT INTO t_online_feedback_scn_stg_cfg (feedback_cfg_id, country_id, scan_stage_id, created_by, created_date, modified_by, modified_date, is_enabled) VALUES(nextval('t_online_feedback_scn_stg_seq'), 63502, 42, 'Support', Current_timestamp, 'Support', Current_timestamp, 'N');</v>
      </c>
    </row>
    <row r="159" spans="1:28">
      <c r="A159" s="80" t="s">
        <v>381</v>
      </c>
      <c r="B159">
        <f t="shared" si="10"/>
        <v>63502</v>
      </c>
      <c r="C159" s="80" t="s">
        <v>397</v>
      </c>
      <c r="Z159" t="str">
        <f t="shared" si="11"/>
        <v>INSERT INTO t_online_feedback_scn_stg_cfg (feedback_cfg_id, country_id, scan_stage_id, created_by, created_date, modified_by, modified_date, is_enabled) VALUES(nextval('t_online_feedback_scn_stg_seq'), 63502, 43, 'Support', Current_timestamp, 'Support', Current_timestamp, 'N');</v>
      </c>
    </row>
    <row r="160" spans="1:28">
      <c r="A160" s="80" t="s">
        <v>381</v>
      </c>
      <c r="B160">
        <f t="shared" si="10"/>
        <v>63502</v>
      </c>
      <c r="C160" s="80" t="s">
        <v>398</v>
      </c>
      <c r="Z160" t="str">
        <f t="shared" si="11"/>
        <v>INSERT INTO t_online_feedback_scn_stg_cfg (feedback_cfg_id, country_id, scan_stage_id, created_by, created_date, modified_by, modified_date, is_enabled) VALUES(nextval('t_online_feedback_scn_stg_seq'), 63502, 44, 'Support', Current_timestamp, 'Support', Current_timestamp, 'N');</v>
      </c>
    </row>
    <row r="161" spans="1:26">
      <c r="A161" s="80" t="s">
        <v>381</v>
      </c>
      <c r="B161">
        <f t="shared" si="10"/>
        <v>63502</v>
      </c>
      <c r="C161" s="80" t="s">
        <v>399</v>
      </c>
      <c r="Z161" t="str">
        <f t="shared" si="11"/>
        <v>INSERT INTO t_online_feedback_scn_stg_cfg (feedback_cfg_id, country_id, scan_stage_id, created_by, created_date, modified_by, modified_date, is_enabled) VALUES(nextval('t_online_feedback_scn_stg_seq'), 63502, 62, 'Support', Current_timestamp, 'Support', Current_timestamp, 'N');</v>
      </c>
    </row>
    <row r="162" spans="1:26">
      <c r="A162" s="80" t="s">
        <v>381</v>
      </c>
      <c r="B162">
        <f t="shared" si="10"/>
        <v>63502</v>
      </c>
      <c r="C162" s="80" t="s">
        <v>400</v>
      </c>
      <c r="Z162" t="str">
        <f t="shared" si="11"/>
        <v>INSERT INTO t_online_feedback_scn_stg_cfg (feedback_cfg_id, country_id, scan_stage_id, created_by, created_date, modified_by, modified_date, is_enabled) VALUES(nextval('t_online_feedback_scn_stg_seq'), 63502, 63, 'Support', Current_timestamp, 'Support', Current_timestamp, 'N');</v>
      </c>
    </row>
    <row r="163" spans="1:26">
      <c r="A163" s="80" t="s">
        <v>381</v>
      </c>
      <c r="B163">
        <f t="shared" si="10"/>
        <v>63502</v>
      </c>
      <c r="C163" s="80" t="s">
        <v>401</v>
      </c>
      <c r="Z163" t="str">
        <f t="shared" si="11"/>
        <v>INSERT INTO t_online_feedback_scn_stg_cfg (feedback_cfg_id, country_id, scan_stage_id, created_by, created_date, modified_by, modified_date, is_enabled) VALUES(nextval('t_online_feedback_scn_stg_seq'), 63502, 142, 'Support', Current_timestamp, 'Support', Current_timestamp, 'N');</v>
      </c>
    </row>
    <row r="164" spans="1:26">
      <c r="A164" s="88" t="s">
        <v>402</v>
      </c>
      <c r="B164" t="str">
        <f>Master!L8&amp;"'"</f>
        <v>MC'</v>
      </c>
      <c r="C164" s="81" t="s">
        <v>403</v>
      </c>
    </row>
    <row r="165" spans="1:26">
      <c r="A165" s="80" t="s">
        <v>404</v>
      </c>
      <c r="B165" t="str">
        <f>B164</f>
        <v>MC'</v>
      </c>
      <c r="C165" s="81" t="s">
        <v>405</v>
      </c>
    </row>
    <row r="166" spans="1:26">
      <c r="A166" s="80" t="s">
        <v>404</v>
      </c>
      <c r="B166" t="str">
        <f t="shared" ref="B166:B183" si="12">B165</f>
        <v>MC'</v>
      </c>
      <c r="C166" s="81" t="s">
        <v>406</v>
      </c>
    </row>
    <row r="167" spans="1:26">
      <c r="A167" s="80" t="s">
        <v>404</v>
      </c>
      <c r="B167" t="str">
        <f t="shared" si="12"/>
        <v>MC'</v>
      </c>
      <c r="C167" s="81" t="s">
        <v>407</v>
      </c>
    </row>
    <row r="168" spans="1:26">
      <c r="A168" s="80" t="s">
        <v>404</v>
      </c>
      <c r="B168" t="str">
        <f t="shared" si="12"/>
        <v>MC'</v>
      </c>
      <c r="C168" s="81" t="s">
        <v>408</v>
      </c>
    </row>
    <row r="169" spans="1:26">
      <c r="A169" s="80" t="s">
        <v>404</v>
      </c>
      <c r="B169" t="str">
        <f t="shared" si="12"/>
        <v>MC'</v>
      </c>
      <c r="C169" s="81" t="s">
        <v>405</v>
      </c>
    </row>
    <row r="170" spans="1:26">
      <c r="A170" s="80" t="s">
        <v>404</v>
      </c>
      <c r="B170" t="str">
        <f t="shared" si="12"/>
        <v>MC'</v>
      </c>
      <c r="C170" s="81" t="s">
        <v>408</v>
      </c>
    </row>
    <row r="171" spans="1:26">
      <c r="A171" s="80" t="s">
        <v>404</v>
      </c>
      <c r="B171" t="str">
        <f t="shared" si="12"/>
        <v>MC'</v>
      </c>
      <c r="C171" s="81" t="s">
        <v>409</v>
      </c>
    </row>
    <row r="172" spans="1:26">
      <c r="A172" s="80" t="s">
        <v>404</v>
      </c>
      <c r="B172" t="str">
        <f t="shared" si="12"/>
        <v>MC'</v>
      </c>
      <c r="C172" s="81" t="s">
        <v>410</v>
      </c>
    </row>
    <row r="173" spans="1:26">
      <c r="A173" s="80" t="s">
        <v>404</v>
      </c>
      <c r="B173" t="str">
        <f t="shared" si="12"/>
        <v>MC'</v>
      </c>
      <c r="C173" s="81" t="s">
        <v>411</v>
      </c>
    </row>
    <row r="174" spans="1:26">
      <c r="A174" s="80" t="s">
        <v>404</v>
      </c>
      <c r="B174" t="str">
        <f t="shared" si="12"/>
        <v>MC'</v>
      </c>
      <c r="C174" s="81" t="s">
        <v>412</v>
      </c>
    </row>
    <row r="175" spans="1:26">
      <c r="A175" s="80" t="s">
        <v>404</v>
      </c>
      <c r="B175" t="str">
        <f t="shared" si="12"/>
        <v>MC'</v>
      </c>
      <c r="C175" s="81" t="s">
        <v>413</v>
      </c>
    </row>
    <row r="176" spans="1:26">
      <c r="A176" s="80" t="s">
        <v>404</v>
      </c>
      <c r="B176" t="str">
        <f t="shared" si="12"/>
        <v>MC'</v>
      </c>
      <c r="C176" s="81" t="s">
        <v>408</v>
      </c>
    </row>
    <row r="177" spans="1:5">
      <c r="A177" s="80" t="s">
        <v>404</v>
      </c>
      <c r="B177" t="str">
        <f t="shared" si="12"/>
        <v>MC'</v>
      </c>
      <c r="C177" s="81" t="s">
        <v>414</v>
      </c>
    </row>
    <row r="178" spans="1:5">
      <c r="A178" s="80" t="s">
        <v>404</v>
      </c>
      <c r="B178" t="str">
        <f t="shared" si="12"/>
        <v>MC'</v>
      </c>
      <c r="C178" s="81" t="s">
        <v>415</v>
      </c>
    </row>
    <row r="179" spans="1:5">
      <c r="A179" s="80" t="s">
        <v>404</v>
      </c>
      <c r="B179" t="str">
        <f t="shared" si="12"/>
        <v>MC'</v>
      </c>
      <c r="C179" s="81" t="s">
        <v>416</v>
      </c>
    </row>
    <row r="180" spans="1:5">
      <c r="A180" s="80" t="s">
        <v>404</v>
      </c>
      <c r="B180" t="str">
        <f t="shared" si="12"/>
        <v>MC'</v>
      </c>
      <c r="C180" s="81" t="s">
        <v>417</v>
      </c>
    </row>
    <row r="181" spans="1:5">
      <c r="A181" s="80" t="s">
        <v>404</v>
      </c>
      <c r="B181" t="str">
        <f t="shared" si="12"/>
        <v>MC'</v>
      </c>
      <c r="C181" s="81" t="s">
        <v>418</v>
      </c>
    </row>
    <row r="182" spans="1:5">
      <c r="A182" s="80" t="s">
        <v>404</v>
      </c>
      <c r="B182" t="str">
        <f t="shared" si="12"/>
        <v>MC'</v>
      </c>
      <c r="C182" s="81" t="s">
        <v>419</v>
      </c>
    </row>
    <row r="183" spans="1:5">
      <c r="A183" s="80" t="s">
        <v>404</v>
      </c>
      <c r="B183" t="str">
        <f t="shared" si="12"/>
        <v>MC'</v>
      </c>
      <c r="C183" s="81" t="s">
        <v>420</v>
      </c>
    </row>
    <row r="184" spans="1:5">
      <c r="A184" s="80" t="s">
        <v>421</v>
      </c>
      <c r="B184">
        <f>Master!L24</f>
        <v>94</v>
      </c>
      <c r="C184" s="80" t="s">
        <v>422</v>
      </c>
      <c r="D184">
        <f>Master!L7</f>
        <v>63502</v>
      </c>
      <c r="E184" s="80" t="s">
        <v>423</v>
      </c>
    </row>
    <row r="185" spans="1:5">
      <c r="A185" s="80" t="s">
        <v>424</v>
      </c>
      <c r="B185">
        <f>Master!L13</f>
        <v>81363</v>
      </c>
      <c r="C185" s="80" t="s">
        <v>425</v>
      </c>
    </row>
    <row r="186" spans="1:5">
      <c r="A186" s="80" t="s">
        <v>426</v>
      </c>
      <c r="B186">
        <f>B185</f>
        <v>81363</v>
      </c>
      <c r="C186" s="80" t="s">
        <v>425</v>
      </c>
    </row>
    <row r="187" spans="1:5">
      <c r="A187" s="80" t="s">
        <v>427</v>
      </c>
      <c r="B187">
        <f>B185</f>
        <v>81363</v>
      </c>
      <c r="C187" s="80" t="s">
        <v>428</v>
      </c>
    </row>
    <row r="188" spans="1:5">
      <c r="A188" s="80" t="s">
        <v>427</v>
      </c>
      <c r="B188">
        <f>B185</f>
        <v>81363</v>
      </c>
      <c r="C188" s="80" t="s">
        <v>429</v>
      </c>
    </row>
    <row r="189" spans="1:5">
      <c r="A189" s="80" t="s">
        <v>430</v>
      </c>
      <c r="B189" t="str">
        <f>LOWER(Master!L14)</f>
        <v>kj</v>
      </c>
      <c r="C189" s="80" t="s">
        <v>431</v>
      </c>
    </row>
  </sheetData>
  <mergeCells count="2">
    <mergeCell ref="A1:K3"/>
    <mergeCell ref="A4:AC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7BC4C-99AD-45CD-BF04-75ADF1CF8146}">
  <dimension ref="A1:AG189"/>
  <sheetViews>
    <sheetView topLeftCell="A179" workbookViewId="0">
      <selection activeCell="D187" sqref="D187"/>
    </sheetView>
  </sheetViews>
  <sheetFormatPr defaultRowHeight="15"/>
  <cols>
    <col min="1" max="1" width="135.140625" customWidth="1"/>
    <col min="4" max="4" width="58.5703125" customWidth="1"/>
    <col min="5" max="5" width="63.28515625" bestFit="1" customWidth="1"/>
    <col min="6" max="6" width="33.28515625" bestFit="1" customWidth="1"/>
    <col min="7" max="7" width="14.85546875" style="22" bestFit="1" customWidth="1"/>
    <col min="10" max="10" width="35.7109375" bestFit="1" customWidth="1"/>
    <col min="26" max="26" width="102" customWidth="1"/>
  </cols>
  <sheetData>
    <row r="1" spans="1:33">
      <c r="A1" s="116" t="s">
        <v>203</v>
      </c>
      <c r="B1" s="107"/>
      <c r="C1" s="107"/>
      <c r="D1" s="107"/>
      <c r="E1" s="107"/>
      <c r="F1" s="107"/>
      <c r="G1" s="107"/>
      <c r="H1" s="107"/>
      <c r="I1" s="107"/>
      <c r="J1" s="107"/>
      <c r="K1" s="108"/>
    </row>
    <row r="2" spans="1:33">
      <c r="A2" s="109"/>
      <c r="B2" s="98"/>
      <c r="C2" s="98"/>
      <c r="D2" s="98"/>
      <c r="E2" s="98"/>
      <c r="F2" s="98"/>
      <c r="G2" s="98"/>
      <c r="H2" s="98"/>
      <c r="I2" s="98"/>
      <c r="J2" s="98"/>
      <c r="K2" s="110"/>
    </row>
    <row r="3" spans="1:33">
      <c r="A3" s="111"/>
      <c r="B3" s="112"/>
      <c r="C3" s="112"/>
      <c r="D3" s="112"/>
      <c r="E3" s="112"/>
      <c r="F3" s="112"/>
      <c r="G3" s="112"/>
      <c r="H3" s="112"/>
      <c r="I3" s="112"/>
      <c r="J3" s="112"/>
      <c r="K3" s="113"/>
    </row>
    <row r="4" spans="1:33" ht="27" customHeight="1">
      <c r="A4" s="117" t="s">
        <v>204</v>
      </c>
      <c r="B4" s="118"/>
      <c r="C4" s="118"/>
      <c r="D4" s="118"/>
      <c r="E4" s="118"/>
      <c r="F4" s="118"/>
      <c r="G4" s="118"/>
      <c r="H4" s="118"/>
      <c r="I4" s="118"/>
      <c r="J4" s="118"/>
      <c r="K4" s="118"/>
      <c r="L4" s="118"/>
      <c r="M4" s="118"/>
      <c r="N4" s="118"/>
      <c r="O4" s="118"/>
      <c r="P4" s="118"/>
      <c r="Q4" s="118"/>
      <c r="R4" s="118"/>
      <c r="S4" s="118"/>
      <c r="T4" s="118"/>
      <c r="U4" s="118"/>
      <c r="V4" s="118"/>
      <c r="W4" s="118"/>
      <c r="X4" s="118"/>
      <c r="Y4" s="118"/>
      <c r="Z4" s="118"/>
      <c r="AA4" s="118"/>
      <c r="AB4" s="118"/>
      <c r="AC4" s="118"/>
    </row>
    <row r="5" spans="1:33" ht="27" customHeight="1">
      <c r="A5" s="15" t="s">
        <v>432</v>
      </c>
      <c r="B5" t="str">
        <f>Master!L9 &amp;",'"</f>
        <v>49590,'</v>
      </c>
      <c r="C5" t="str">
        <f>Master!B18 &amp;"',"</f>
        <v>MKD',</v>
      </c>
      <c r="D5" t="s">
        <v>206</v>
      </c>
      <c r="E5" t="str">
        <f>Master!B18</f>
        <v>MKD</v>
      </c>
      <c r="F5" s="16" t="s">
        <v>207</v>
      </c>
      <c r="G5" s="23"/>
      <c r="H5" s="27"/>
      <c r="J5" s="24"/>
      <c r="L5" s="25"/>
      <c r="R5" s="15"/>
      <c r="T5" s="21"/>
      <c r="U5" s="23"/>
      <c r="V5" s="27"/>
      <c r="X5" s="24"/>
      <c r="Z5" t="str">
        <f>CONCATENATE(A5,B5,C5,D5,E5,F5)</f>
        <v>INSERT INTO t_currency_code (currency_code_id, currency_code, created_by, created_date, modified_by, modified_date, sap_currency_code, currency_description, currency_description_arabic,currency_name) VALUES(49590,'MKD', 'support', Current_timestamp, 'support', Current_timestamp, 'MKD', NULL, NULL,NULL);</v>
      </c>
      <c r="AB5" t="str" cm="1">
        <f t="array" ref="AB5:AB183">_xlfn._xlws.FILTER(Z5:Z200, Z5:Z200&lt;&gt;"")</f>
        <v>INSERT INTO t_currency_code (currency_code_id, currency_code, created_by, created_date, modified_by, modified_date, sap_currency_code, currency_description, currency_description_arabic,currency_name) VALUES(49590,'MKD', 'support', Current_timestamp, 'support', Current_timestamp, 'MKD', NULL, NULL,NULL);</v>
      </c>
      <c r="AE5" s="21"/>
      <c r="AG5" s="21"/>
    </row>
    <row r="6" spans="1:33">
      <c r="A6" t="s">
        <v>433</v>
      </c>
      <c r="B6" t="str">
        <f>Master!L7&amp;","</f>
        <v>63502,</v>
      </c>
      <c r="C6" t="str">
        <f>Master!L6&amp;","</f>
        <v>44750,</v>
      </c>
      <c r="D6" t="str">
        <f>"'" &amp;Master!B7&amp;"',"</f>
        <v>'Macedonia',</v>
      </c>
      <c r="E6" t="str">
        <f>"'"&amp;Master!L8&amp;"',"</f>
        <v>'MC',</v>
      </c>
      <c r="F6" s="21" t="s">
        <v>209</v>
      </c>
      <c r="G6" s="23" t="str">
        <f xml:space="preserve"> "'" &amp;Master!B8 &amp;"'"</f>
        <v>'38970123456'</v>
      </c>
      <c r="H6" s="27" t="s">
        <v>210</v>
      </c>
      <c r="I6" t="str">
        <f>Master!L9&amp;","</f>
        <v>49590,</v>
      </c>
      <c r="J6" s="24" t="s">
        <v>211</v>
      </c>
      <c r="K6" t="str">
        <f>Master!L10&amp;","</f>
        <v>22209,</v>
      </c>
      <c r="L6" s="25" t="s">
        <v>212</v>
      </c>
      <c r="M6" t="str">
        <f>"'"&amp;Master!L11&amp;"',"</f>
        <v>'(GMT+2)Cairo',</v>
      </c>
      <c r="P6" t="str">
        <f>"'"&amp;Master!B9&amp;"',"</f>
        <v>'info.Skopje@tasheer.com',</v>
      </c>
      <c r="Q6" s="21" t="s">
        <v>434</v>
      </c>
      <c r="R6" t="str">
        <f>Master!L12&amp;","</f>
        <v>2,</v>
      </c>
      <c r="S6" s="21" t="s">
        <v>435</v>
      </c>
      <c r="T6" t="str">
        <f>Master!L22 &amp;"');"</f>
        <v>Europe');</v>
      </c>
      <c r="Z6" t="str">
        <f>CONCATENATE(A6,B6,C6,D6,E6,F6,G6,H6,I6,J6,K6,L6,M6,N6,O6,P6,Q6,R6,S6,T6)</f>
        <v>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VALUES(63502,44750,'Macedonia','MC','support',CURRENT_TIMESTAMP,'support',CURRENT_TIMESTAMP,'38970123456', NULL, 2,49590,NULL, NULL, NULL, NULL, NULL, 14,22209,3, 7, NULL, 'Y', 1,'(GMT+2)Cairo','info.Skopje@tasheer.com','Y',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NULL,2,'N', 'N','Europe');</v>
      </c>
      <c r="AB6" t="str">
        <v>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VALUES(63502,44750,'Macedonia','MC','support',CURRENT_TIMESTAMP,'support',CURRENT_TIMESTAMP,'38970123456', NULL, 2,49590,NULL, NULL, NULL, NULL, NULL, 14,22209,3, 7, NULL, 'Y', 1,'(GMT+2)Cairo','info.Skopje@tasheer.com','Y',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NULL,2,'N', 'N','Europe');</v>
      </c>
    </row>
    <row r="7" spans="1:33">
      <c r="A7" t="s">
        <v>215</v>
      </c>
      <c r="B7" t="str">
        <f>B6</f>
        <v>63502,</v>
      </c>
      <c r="C7" t="s">
        <v>216</v>
      </c>
      <c r="D7" t="str">
        <f>D6</f>
        <v>'Macedonia',</v>
      </c>
      <c r="E7" s="19" t="s">
        <v>217</v>
      </c>
      <c r="F7" t="str">
        <f>Master!B23</f>
        <v>شركة في إف إس المتحدة للخدمات في الفلبين'</v>
      </c>
      <c r="G7" s="22" t="s">
        <v>218</v>
      </c>
      <c r="Z7" t="str">
        <f>CONCATENATE(A7,B7,C7,D7,E7,F7,G7,H7,I7)</f>
        <v>INSERT INTO t_country_translation (country_translation_id, country_id, language_id, country_display_name, created_by, created_date, modified_by, modified_date, company_name, icr_company_name, barcode_company_name, operated_by_company_name) VALUES(nextval('t_country_translation_seq'),63502,2,'Macedonia', 'Support', CURRENT_TIMESTAMP, 'support',CURRENT_TIMESTAMP, 'شركة في إف إس المتحدة للخدمات في الفلبين', NULL, 'Tasheer', 'تأشير');</v>
      </c>
      <c r="AB7" t="str">
        <v>INSERT INTO t_country_translation (country_translation_id, country_id, language_id, country_display_name, created_by, created_date, modified_by, modified_date, company_name, icr_company_name, barcode_company_name, operated_by_company_name) VALUES(nextval('t_country_translation_seq'),63502,2,'Macedonia', 'Support', CURRENT_TIMESTAMP, 'support',CURRENT_TIMESTAMP, 'شركة في إف إس المتحدة للخدمات في الفلبين', NULL, 'Tasheer', 'تأشير');</v>
      </c>
    </row>
    <row r="8" spans="1:33">
      <c r="A8" t="s">
        <v>219</v>
      </c>
      <c r="B8">
        <f>Master!L18</f>
        <v>48677</v>
      </c>
      <c r="C8" t="s">
        <v>220</v>
      </c>
      <c r="D8" t="str">
        <f>Master!B16</f>
        <v>Skopje</v>
      </c>
      <c r="E8" s="16" t="s">
        <v>221</v>
      </c>
      <c r="F8" t="str">
        <f>D8</f>
        <v>Skopje</v>
      </c>
      <c r="G8" s="16" t="s">
        <v>222</v>
      </c>
      <c r="Z8" t="str">
        <f>CONCATENATE(A8,B8,C8,D8,E8,F8,G8)</f>
        <v>INSERT INTO t_embassy_in (embassy_in_id, embassy_in, created_by, created_date, modified_by, modified_date, display_embassy_in, enjaz_mapping_value, is_fetch_arabic_name_required, is_child_sponsor_edit_enable) VALUES(48677,'Skopje', 'support', current_timestamp, 'support', current_timestamp,'Skopje', NULL, NULL, NULL);</v>
      </c>
      <c r="AB8" t="str">
        <v>INSERT INTO t_embassy_in (embassy_in_id, embassy_in, created_by, created_date, modified_by, modified_date, display_embassy_in, enjaz_mapping_value, is_fetch_arabic_name_required, is_child_sponsor_edit_enable) VALUES(48677,'Skopje', 'support', current_timestamp, 'support', current_timestamp,'Skopje', NULL, NULL, NULL);</v>
      </c>
    </row>
    <row r="9" spans="1:33">
      <c r="A9" t="s">
        <v>223</v>
      </c>
      <c r="B9">
        <f>Master!L19</f>
        <v>58269</v>
      </c>
      <c r="C9" t="s">
        <v>220</v>
      </c>
      <c r="D9" t="str">
        <f>Master!B17</f>
        <v>Embassy of the KSA Skopje</v>
      </c>
      <c r="E9" s="16" t="s">
        <v>224</v>
      </c>
      <c r="F9">
        <f>Master!L7</f>
        <v>63502</v>
      </c>
      <c r="G9" s="22" t="s">
        <v>225</v>
      </c>
      <c r="H9">
        <f>Master!L18</f>
        <v>48677</v>
      </c>
      <c r="I9" s="22" t="s">
        <v>226</v>
      </c>
      <c r="Z9" t="str">
        <f>CONCATENATE(A9,B9,C9,D9,E9,F9,G9,H9,I9)</f>
        <v>INSERT INTO t_consulate_code (consulate_id, consulate_name, country_id, additional_info, created_by, created_date, modified_by, modified_date, embassy_in) VALUES(58269,'Embassy of the KSA Skopje',63502, '', 'support', current_timestamp, 'support',current_timestamp ,48677);</v>
      </c>
      <c r="AB9" t="str">
        <v>INSERT INTO t_consulate_code (consulate_id, consulate_name, country_id, additional_info, created_by, created_date, modified_by, modified_date, embassy_in) VALUES(58269,'Embassy of the KSA Skopje',63502, '', 'support', current_timestamp, 'support',current_timestamp ,48677);</v>
      </c>
    </row>
    <row r="10" spans="1:33">
      <c r="A10" t="s">
        <v>227</v>
      </c>
      <c r="B10">
        <f>Master!L17</f>
        <v>79557</v>
      </c>
      <c r="C10" t="s">
        <v>228</v>
      </c>
      <c r="D10">
        <f>Master!L19</f>
        <v>58269</v>
      </c>
      <c r="E10" t="s">
        <v>220</v>
      </c>
      <c r="F10" t="str">
        <f>Master!B15</f>
        <v>Skopje</v>
      </c>
      <c r="G10" s="26" t="s">
        <v>229</v>
      </c>
      <c r="H10">
        <f>Master!L7</f>
        <v>63502</v>
      </c>
      <c r="I10" t="s">
        <v>230</v>
      </c>
      <c r="Z10" t="str">
        <f>CONCATENATE(A10,B10,C10,D10,E10,F10,G10,H10,I10)</f>
        <v>INSERT INTO t_city_code (city_id, consulate_id, city_name, additional_info, email_id, contact_person, contact_number, created_by, created_date, modified_by, modified_date, country_id, is_vsc_enabled, is_vsc_selection_enabled) VALUES(79557,58269,'Skopje', '', NULL, NULL, NULL, 'support', Current_timestamp, 'support', Current_timestamp,63502, 'Y', 'N');</v>
      </c>
      <c r="AB10" t="str">
        <v>INSERT INTO t_city_code (city_id, consulate_id, city_name, additional_info, email_id, contact_person, contact_number, created_by, created_date, modified_by, modified_date, country_id, is_vsc_enabled, is_vsc_selection_enabled) VALUES(79557,58269,'Skopje', '', NULL, NULL, NULL, 'support', Current_timestamp, 'support', Current_timestamp,63502, 'Y', 'N');</v>
      </c>
    </row>
    <row r="11" spans="1:33">
      <c r="A11" t="s">
        <v>436</v>
      </c>
      <c r="B11" t="str">
        <f>Master!L13 &amp;",'"</f>
        <v>81363,'</v>
      </c>
      <c r="C11" t="str">
        <f>Master!B10&amp;"',"</f>
        <v>Skopje',</v>
      </c>
      <c r="D11" s="30" t="str">
        <f>"'"&amp;TEXT(Master!B24, "yyyy-mm-dd") &amp; " " &amp; TEXT(Master!B25, "hh:mm:ss")&amp;".000'," &amp;"'"&amp;TEXT(Master!B26, "yyyy-mm-dd") &amp; " " &amp; TEXT(Master!B27, "hh:mm:ss")&amp;".000',"</f>
        <v>'2025-04-09 08:00:00.000','2099-11-26 17:00:00.000',</v>
      </c>
      <c r="E11" t="str">
        <f>"'"&amp;TEXT(Master!B24, "yyyy-mm-dd") &amp; " " &amp; TEXT(Master!B25, "hh:mm:ss")&amp;".000',"&amp;"'"&amp;TEXT(Master!B26, "yyyy-mm-dd") &amp; " " &amp; TEXT(Master!B27, "hh:mm:ss")&amp;".000',"</f>
        <v>'2025-04-09 08:00:00.000','2099-11-26 17:00:00.000',</v>
      </c>
      <c r="F11" t="str">
        <f>"'"&amp;Master!B28&amp;"','"&amp;Master!B29&amp;"','"</f>
        <v>'Maged','1234567890','</v>
      </c>
      <c r="G11" s="22" t="str">
        <f>Master!B30&amp;"','"</f>
        <v>info.Skopje@tasheer.com','</v>
      </c>
      <c r="H11" t="str">
        <f>Master!B31&amp;"',"</f>
        <v>Test Address',</v>
      </c>
      <c r="I11" t="str">
        <f>Master!L17 &amp;","&amp;Master!L15&amp;", '', NULL, NULL, 'support', current_timestamp, NULL,'"</f>
        <v>79557,41, '', NULL, NULL, 'support', current_timestamp, NULL,'</v>
      </c>
      <c r="J11" t="str">
        <f>Master!L14&amp;"','"&amp;Master!L11&amp;"'"</f>
        <v>KJ','(GMT+2)Cairo'</v>
      </c>
      <c r="K11" t="s">
        <v>232</v>
      </c>
      <c r="L11">
        <f>IF(OR(Master!B13=0, Master!B13=""), "NULL", Master!B13)</f>
        <v>7686637443</v>
      </c>
      <c r="M11" s="16" t="s">
        <v>233</v>
      </c>
      <c r="N11" t="str">
        <f>IF(OR(Master!B14=0, Master!B14=""), "NULL", Master!B14)</f>
        <v>NA</v>
      </c>
      <c r="O11" s="16" t="s">
        <v>234</v>
      </c>
      <c r="P11" t="str">
        <f>Master!B30</f>
        <v>info.Skopje@tasheer.com</v>
      </c>
      <c r="Q11" s="16" t="s">
        <v>437</v>
      </c>
      <c r="Z11" t="str">
        <f>CONCATENATE(A11,B11,C11,D11,E11,F11,G11,H11,I11,J11,K11,L11,M11,N11,O11,P11,Q11,R11,S11)</f>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VALUES(81363,'Skopje','2025-04-09 08:00:00.000','2099-11-26 17:00:00.000','2025-04-09 08:00:00.000','2099-11-26 17:00:00.000','Maged','1234567890','info.Skopje@tasheer.com','Test Address',79557,41, '', NULL, NULL, 'support', current_timestamp, NULL,'KJ','(GMT+2)Cairo', 'Biometric', 'Y', '1.1.1.1','7686637443','NA','', 'info.Skopje@tasheer.com', 'Y', NULL, 100, 'N', 'N', NULL, NULL, 'N', 'Y', 'N', 'Y', 'N', 'N', NULL, 'N', 1, 'Y', 'Y', 'N', 'N', 'Y', 'N', 'N', 'N', 'Y', 'Y', NULL, 'N', 'Y', 'N', 'N', 'N', 'https://uattms.vfst.net:8080/eTMSys', 'N', NULL, 5000, 250, 'N', 'N', NULL, NULL, NULL, NULL, 'Y', 'Y', NULL, NULL, NULL, 'Y', 'Y', 'Y', 'Y', NULL, NULL, 'N', 'N', 'Y', 'N', 'N', 'N', NULL, 'N', NULL, NULL, NULL, 'Y', NULL, NULL, 'Y', NULL, 'N', 'N','N');</v>
      </c>
      <c r="AB11" t="str">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VALUES(81363,'Skopje','2025-04-09 08:00:00.000','2099-11-26 17:00:00.000','2025-04-09 08:00:00.000','2099-11-26 17:00:00.000','Maged','1234567890','info.Skopje@tasheer.com','Test Address',79557,41, '', NULL, NULL, 'support', current_timestamp, NULL,'KJ','(GMT+2)Cairo', 'Biometric', 'Y', '1.1.1.1','7686637443','NA','', 'info.Skopje@tasheer.com', 'Y', NULL, 100, 'N', 'N', NULL, NULL, 'N', 'Y', 'N', 'Y', 'N', 'N', NULL, 'N', 1, 'Y', 'Y', 'N', 'N', 'Y', 'N', 'N', 'N', 'Y', 'Y', NULL, 'N', 'Y', 'N', 'N', 'N', 'https://uattms.vfst.net:8080/eTMSys', 'N', NULL, 5000, 250, 'N', 'N', NULL, NULL, NULL, NULL, 'Y', 'Y', NULL, NULL, NULL, 'Y', 'Y', 'Y', 'Y', NULL, NULL, 'N', 'N', 'Y', 'N', 'N', 'N', NULL, 'N', NULL, NULL, NULL, 'Y', NULL, NULL, 'Y', NULL, 'N', 'N','N');</v>
      </c>
    </row>
    <row r="12" spans="1:33">
      <c r="A12" t="s">
        <v>236</v>
      </c>
      <c r="B12">
        <f>Master!L7</f>
        <v>63502</v>
      </c>
      <c r="C12" t="s">
        <v>237</v>
      </c>
      <c r="Z12" t="str">
        <f>CONCATENATE(A12,B12,C12,D12,E12)</f>
        <v>INSERT INTO t_country_address_link (country_address_id, country_id, address_field_name, address_field_rank, mandatory, created_by, created_date, modified_by, modified_date, table_associated_with, column_associated_with) VALUES(nextval('t_country_address_link_seq'),63502, 'City', 4, 'Y', 'support', current_timestamp, 'support', current_timestamp, 'T_COURIER_COUNTRY_CITY_CODE', 'CITY_NAME');</v>
      </c>
      <c r="AB12" t="str">
        <v>INSERT INTO t_country_address_link (country_address_id, country_id, address_field_name, address_field_rank, mandatory, created_by, created_date, modified_by, modified_date, table_associated_with, column_associated_with) VALUES(nextval('t_country_address_link_seq'),63502, 'City', 4, 'Y', 'support', current_timestamp, 'support', current_timestamp, 'T_COURIER_COUNTRY_CITY_CODE', 'CITY_NAME');</v>
      </c>
    </row>
    <row r="13" spans="1:33">
      <c r="A13" t="s">
        <v>236</v>
      </c>
      <c r="B13">
        <f>B12</f>
        <v>63502</v>
      </c>
      <c r="C13" t="s">
        <v>238</v>
      </c>
      <c r="Z13" t="str">
        <f t="shared" ref="Z13:Z76" si="0">CONCATENATE(A13,B13,C13,D13,E13)</f>
        <v>INSERT INTO t_country_address_link (country_address_id, country_id, address_field_name, address_field_rank, mandatory, created_by, created_date, modified_by, modified_date, table_associated_with, column_associated_with) VALUES(nextval('t_country_address_link_seq'),63502, 'Address Line 3', 3, 'Y', 'support', current_timestamp, 'support', current_timestamp, NULL, NULL);</v>
      </c>
      <c r="AB13" t="str">
        <v>INSERT INTO t_country_address_link (country_address_id, country_id, address_field_name, address_field_rank, mandatory, created_by, created_date, modified_by, modified_date, table_associated_with, column_associated_with) VALUES(nextval('t_country_address_link_seq'),63502, 'Address Line 3', 3, 'Y', 'support', current_timestamp, 'support', current_timestamp, NULL, NULL);</v>
      </c>
    </row>
    <row r="14" spans="1:33">
      <c r="A14" t="s">
        <v>236</v>
      </c>
      <c r="B14">
        <f>B13</f>
        <v>63502</v>
      </c>
      <c r="C14" t="s">
        <v>239</v>
      </c>
      <c r="Z14" t="str">
        <f t="shared" si="0"/>
        <v>INSERT INTO t_country_address_link (country_address_id, country_id, address_field_name, address_field_rank, mandatory, created_by, created_date, modified_by, modified_date, table_associated_with, column_associated_with) VALUES(nextval('t_country_address_link_seq'),63502, 'Address Line 2', 2, 'Y', 'support', current_timestamp, 'support', current_timestamp, NULL, NULL);</v>
      </c>
      <c r="AB14" t="str">
        <v>INSERT INTO t_country_address_link (country_address_id, country_id, address_field_name, address_field_rank, mandatory, created_by, created_date, modified_by, modified_date, table_associated_with, column_associated_with) VALUES(nextval('t_country_address_link_seq'),63502, 'Address Line 2', 2, 'Y', 'support', current_timestamp, 'support', current_timestamp, NULL, NULL);</v>
      </c>
    </row>
    <row r="15" spans="1:33">
      <c r="A15" t="s">
        <v>236</v>
      </c>
      <c r="B15">
        <f>B14</f>
        <v>63502</v>
      </c>
      <c r="C15" t="s">
        <v>240</v>
      </c>
      <c r="Z15" t="str">
        <f t="shared" si="0"/>
        <v>INSERT INTO t_country_address_link (country_address_id, country_id, address_field_name, address_field_rank, mandatory, created_by, created_date, modified_by, modified_date, table_associated_with, column_associated_with) VALUES(nextval('t_country_address_link_seq'),63502, 'Address Line 1', 1, 'Y', 'support', current_timestamp, 'support', current_timestamp, NULL, NULL);</v>
      </c>
      <c r="AB15" t="str">
        <v>INSERT INTO t_country_address_link (country_address_id, country_id, address_field_name, address_field_rank, mandatory, created_by, created_date, modified_by, modified_date, table_associated_with, column_associated_with) VALUES(nextval('t_country_address_link_seq'),63502, 'Address Line 1', 1, 'Y', 'support', current_timestamp, 'support', current_timestamp, NULL, NULL);</v>
      </c>
    </row>
    <row r="16" spans="1:33">
      <c r="A16" t="s">
        <v>241</v>
      </c>
      <c r="B16">
        <f>B15</f>
        <v>63502</v>
      </c>
      <c r="C16" t="s">
        <v>242</v>
      </c>
      <c r="Z16" t="str">
        <f t="shared" si="0"/>
        <v>INSERT INTO t_country_lang_link (country_lang_link_id, country_id, language_id, is_default, created_by, created_date, modified_by, modified_date) VALUES(nextval('country_lang_link_seq'),63502, 1, 'Y', 'support', current_timestamp, 'support', current_timestamp);</v>
      </c>
      <c r="AB16" t="str">
        <v>INSERT INTO t_country_lang_link (country_lang_link_id, country_id, language_id, is_default, created_by, created_date, modified_by, modified_date) VALUES(nextval('country_lang_link_seq'),63502, 1, 'Y', 'support', current_timestamp, 'support', current_timestamp);</v>
      </c>
    </row>
    <row r="17" spans="1:28">
      <c r="A17" t="s">
        <v>243</v>
      </c>
      <c r="B17" t="str">
        <f>Master!B18</f>
        <v>MKD</v>
      </c>
      <c r="C17" s="16" t="s">
        <v>244</v>
      </c>
      <c r="D17">
        <f>Master!B19</f>
        <v>56.14</v>
      </c>
      <c r="E17" t="s">
        <v>245</v>
      </c>
      <c r="Z17" t="str">
        <f t="shared" si="0"/>
        <v>INSERT INTO t_currency_exchange_rate (currency_exchange_rate_id, currency_from, currency_to, effective_from, effective_to, rate, created_by, created_date, modified_by, modified_date, service_fee_exchange_rate, ask_rate) VALUES(nextval('t_currency_exchange_rate_seq'), 'USD', 'MKD', current_date, '2099-01-01 00:00:00.000', 56.14, 'support', current_timestamp, 'support', current_timestamp, 1.0000, 1.0000);</v>
      </c>
      <c r="AB17" t="str">
        <v>INSERT INTO t_currency_exchange_rate (currency_exchange_rate_id, currency_from, currency_to, effective_from, effective_to, rate, created_by, created_date, modified_by, modified_date, service_fee_exchange_rate, ask_rate) VALUES(nextval('t_currency_exchange_rate_seq'), 'USD', 'MKD', current_date, '2099-01-01 00:00:00.000', 56.14, 'support', current_timestamp, 'support', current_timestamp, 1.0000, 1.0000);</v>
      </c>
    </row>
    <row r="18" spans="1:28">
      <c r="A18" t="s">
        <v>246</v>
      </c>
      <c r="B18" t="str">
        <f>Master!L20&amp;","</f>
        <v>102216,</v>
      </c>
      <c r="C18" t="str">
        <f>Master!L21&amp;","</f>
        <v>88850,</v>
      </c>
      <c r="D18">
        <f>Master!B22</f>
        <v>23</v>
      </c>
      <c r="E18" s="33" t="s">
        <v>247</v>
      </c>
      <c r="Z18" t="str">
        <f t="shared" si="0"/>
        <v>INSERT INTO t_tax_dtls (tax_id, tax_mas_id, amount, is_percent, start_date, end_date, created_by, created_date, modified_by, modified_date, mode_of_tax_calculation) VALUES(102216,88850,23, 'Y', current_date, '2099-01-01 00:00:00.000', 'support', current_timestamp, 'support', current_timestamp, 'SERVICE');</v>
      </c>
      <c r="AB18" t="str">
        <v>INSERT INTO t_tax_dtls (tax_id, tax_mas_id, amount, is_percent, start_date, end_date, created_by, created_date, modified_by, modified_date, mode_of_tax_calculation) VALUES(102216,88850,23, 'Y', current_date, '2099-01-01 00:00:00.000', 'support', current_timestamp, 'support', current_timestamp, 'SERVICE');</v>
      </c>
    </row>
    <row r="19" spans="1:28">
      <c r="A19" t="s">
        <v>248</v>
      </c>
      <c r="B19">
        <f>Master!L7</f>
        <v>63502</v>
      </c>
      <c r="C19" t="s">
        <v>249</v>
      </c>
      <c r="Z19" t="str">
        <f t="shared" si="0"/>
        <v>INSERT INTO t_country_biometric_excempt (country_biometric_id, country_id, age_below, age_above, is_dipolmatic_nal, dipolamatic_nal, applicant_res, created_by, created_date, modified_by, modified_date) VALUES(nextval('t_country_biometric_exc_seq'), 63502, '6', '80', 'N', NULL, NULL, 'support', current_timestamp, 'support', current_timestamp);</v>
      </c>
      <c r="AB19" t="str">
        <v>INSERT INTO t_country_biometric_excempt (country_biometric_id, country_id, age_below, age_above, is_dipolmatic_nal, dipolamatic_nal, applicant_res, created_by, created_date, modified_by, modified_date) VALUES(nextval('t_country_biometric_exc_seq'), 63502, '6', '80', 'N', NULL, NULL, 'support', current_timestamp, 'support', current_timestamp);</v>
      </c>
    </row>
    <row r="20" spans="1:28">
      <c r="A20" t="s">
        <v>250</v>
      </c>
      <c r="B20">
        <f>B19</f>
        <v>63502</v>
      </c>
      <c r="C20" t="s">
        <v>251</v>
      </c>
      <c r="Z20"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1, 21, 1, 'N', 'N', 'support', current_timestamp, 'support', current_timestamp);</v>
      </c>
      <c r="AB20" t="str">
        <v>INSERT INTO t_country_bio_status_config (bio_status_config_id, country_id, biometric_status_id, biometric_stage_id, biometric_status_order, is_default, is_comments_mandatory, created_by, created_date, modified_by, modified_date) VALUES(nextval('country_biostatus_config_seq'),63502, 1, 21, 1, 'N', 'N', 'support', current_timestamp, 'support', current_timestamp);</v>
      </c>
    </row>
    <row r="21" spans="1:28">
      <c r="A21" t="s">
        <v>250</v>
      </c>
      <c r="B21">
        <f>B19</f>
        <v>63502</v>
      </c>
      <c r="C21" t="s">
        <v>252</v>
      </c>
      <c r="Z21"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4, 21, 2, 'N', 'N', 'support', current_timestamp, 'support', current_timestamp);</v>
      </c>
      <c r="AB21" t="str">
        <v>INSERT INTO t_country_bio_status_config (bio_status_config_id, country_id, biometric_status_id, biometric_stage_id, biometric_status_order, is_default, is_comments_mandatory, created_by, created_date, modified_by, modified_date) VALUES(nextval('country_biostatus_config_seq'),63502, 4, 21, 2, 'N', 'N', 'support', current_timestamp, 'support', current_timestamp);</v>
      </c>
    </row>
    <row r="22" spans="1:28">
      <c r="A22" t="s">
        <v>250</v>
      </c>
      <c r="B22">
        <f t="shared" ref="B22:B39" si="1">B20</f>
        <v>63502</v>
      </c>
      <c r="C22" t="s">
        <v>253</v>
      </c>
      <c r="Z22"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3, 21, 3, 'N', 'N', 'support', current_timestamp, 'support', current_timestamp);</v>
      </c>
      <c r="AB22" t="str">
        <v>INSERT INTO t_country_bio_status_config (bio_status_config_id, country_id, biometric_status_id, biometric_stage_id, biometric_status_order, is_default, is_comments_mandatory, created_by, created_date, modified_by, modified_date) VALUES(nextval('country_biostatus_config_seq'),63502, 3, 21, 3, 'N', 'N', 'support', current_timestamp, 'support', current_timestamp);</v>
      </c>
    </row>
    <row r="23" spans="1:28">
      <c r="A23" t="s">
        <v>250</v>
      </c>
      <c r="B23">
        <f t="shared" si="1"/>
        <v>63502</v>
      </c>
      <c r="C23" t="s">
        <v>254</v>
      </c>
      <c r="Z23"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1, 1, 1, 'N', 'N',  'support', current_timestamp, 'support', current_timestamp);</v>
      </c>
      <c r="AB23" t="str">
        <v>INSERT INTO t_country_bio_status_config (bio_status_config_id, country_id, biometric_status_id, biometric_stage_id, biometric_status_order, is_default, is_comments_mandatory, created_by, created_date, modified_by, modified_date) VALUES(nextval('country_biostatus_config_seq'),63502, 1, 1, 1, 'N', 'N',  'support', current_timestamp, 'support', current_timestamp);</v>
      </c>
    </row>
    <row r="24" spans="1:28">
      <c r="A24" t="s">
        <v>250</v>
      </c>
      <c r="B24">
        <f t="shared" si="1"/>
        <v>63502</v>
      </c>
      <c r="C24" t="s">
        <v>255</v>
      </c>
      <c r="Z24"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95, 1, 3, 'N', 'Y', 'support', current_timestamp, 'support', current_timestamp);</v>
      </c>
      <c r="AB24" t="str">
        <v>INSERT INTO t_country_bio_status_config (bio_status_config_id, country_id, biometric_status_id, biometric_stage_id, biometric_status_order, is_default, is_comments_mandatory, created_by, created_date, modified_by, modified_date) VALUES(nextval('country_biostatus_config_seq'),63502, 95, 1, 3, 'N', 'Y', 'support', current_timestamp, 'support', current_timestamp);</v>
      </c>
    </row>
    <row r="25" spans="1:28">
      <c r="A25" t="s">
        <v>250</v>
      </c>
      <c r="B25">
        <f t="shared" si="1"/>
        <v>63502</v>
      </c>
      <c r="C25" t="s">
        <v>256</v>
      </c>
      <c r="Z25"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86, 1, 2, 'N', 'Y', 'support', current_timestamp, 'support', current_timestamp);</v>
      </c>
      <c r="AB25" t="str">
        <v>INSERT INTO t_country_bio_status_config (bio_status_config_id, country_id, biometric_status_id, biometric_stage_id, biometric_status_order, is_default, is_comments_mandatory, created_by, created_date, modified_by, modified_date) VALUES(nextval('country_biostatus_config_seq'),63502, 86, 1, 2, 'N', 'Y', 'support', current_timestamp, 'support', current_timestamp);</v>
      </c>
    </row>
    <row r="26" spans="1:28">
      <c r="A26" t="s">
        <v>250</v>
      </c>
      <c r="B26">
        <f t="shared" si="1"/>
        <v>63502</v>
      </c>
      <c r="C26" t="s">
        <v>257</v>
      </c>
      <c r="Z26"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82, 2, 1, 'N', 'N', 'support', current_timestamp, 'support', current_timestamp);</v>
      </c>
      <c r="AB26" t="str">
        <v>INSERT INTO t_country_bio_status_config (bio_status_config_id, country_id, biometric_status_id, biometric_stage_id, biometric_status_order, is_default, is_comments_mandatory, created_by, created_date, modified_by, modified_date) VALUES(nextval('country_biostatus_config_seq'),63502, 82, 2, 1, 'N', 'N', 'support', current_timestamp, 'support', current_timestamp);</v>
      </c>
    </row>
    <row r="27" spans="1:28">
      <c r="A27" t="s">
        <v>250</v>
      </c>
      <c r="B27">
        <f t="shared" si="1"/>
        <v>63502</v>
      </c>
      <c r="C27" t="s">
        <v>258</v>
      </c>
      <c r="Z27"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4, 2, 2, 'N', 'N',  'support', current_timestamp, 'support', current_timestamp);</v>
      </c>
      <c r="AB27" t="str">
        <v>INSERT INTO t_country_bio_status_config (bio_status_config_id, country_id, biometric_status_id, biometric_stage_id, biometric_status_order, is_default, is_comments_mandatory, created_by, created_date, modified_by, modified_date) VALUES(nextval('country_biostatus_config_seq'),63502, 4, 2, 2, 'N', 'N',  'support', current_timestamp, 'support', current_timestamp);</v>
      </c>
    </row>
    <row r="28" spans="1:28">
      <c r="A28" t="s">
        <v>250</v>
      </c>
      <c r="B28">
        <f t="shared" si="1"/>
        <v>63502</v>
      </c>
      <c r="C28" t="s">
        <v>259</v>
      </c>
      <c r="Z28"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264, 2, 3, 'N', 'N','support', current_timestamp, 'support', current_timestamp);</v>
      </c>
      <c r="AB28" t="str">
        <v>INSERT INTO t_country_bio_status_config (bio_status_config_id, country_id, biometric_status_id, biometric_stage_id, biometric_status_order, is_default, is_comments_mandatory, created_by, created_date, modified_by, modified_date) VALUES(nextval('country_biostatus_config_seq'),63502, 264, 2, 3, 'N', 'N','support', current_timestamp, 'support', current_timestamp);</v>
      </c>
    </row>
    <row r="29" spans="1:28">
      <c r="A29" t="s">
        <v>250</v>
      </c>
      <c r="B29">
        <f t="shared" si="1"/>
        <v>63502</v>
      </c>
      <c r="C29" t="s">
        <v>260</v>
      </c>
      <c r="Z29"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82, 4, 1, 'N', 'N', 'support', current_timestamp, 'support', current_timestamp);</v>
      </c>
      <c r="AB29" t="str">
        <v>INSERT INTO t_country_bio_status_config (bio_status_config_id, country_id, biometric_status_id, biometric_stage_id, biometric_status_order, is_default, is_comments_mandatory, created_by, created_date, modified_by, modified_date) VALUES(nextval('country_biostatus_config_seq'),63502, 82, 4, 1, 'N', 'N', 'support', current_timestamp, 'support', current_timestamp);</v>
      </c>
    </row>
    <row r="30" spans="1:28">
      <c r="A30" t="s">
        <v>250</v>
      </c>
      <c r="B30">
        <f t="shared" si="1"/>
        <v>63502</v>
      </c>
      <c r="C30" t="s">
        <v>261</v>
      </c>
      <c r="Z30"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82, 3, 1, 'N', 'N', 'support', current_timestamp, 'support', current_timestamp);</v>
      </c>
      <c r="AB30" t="str">
        <v>INSERT INTO t_country_bio_status_config (bio_status_config_id, country_id, biometric_status_id, biometric_stage_id, biometric_status_order, is_default, is_comments_mandatory, created_by, created_date, modified_by, modified_date) VALUES(nextval('country_biostatus_config_seq'),63502, 82, 3, 1, 'N', 'N', 'support', current_timestamp, 'support', current_timestamp);</v>
      </c>
    </row>
    <row r="31" spans="1:28">
      <c r="A31" t="s">
        <v>250</v>
      </c>
      <c r="B31">
        <f t="shared" si="1"/>
        <v>63502</v>
      </c>
      <c r="C31" t="s">
        <v>262</v>
      </c>
      <c r="Z31"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83, 3, 2, 'N', 'Y', 'support', current_timestamp, 'support', current_timestamp);</v>
      </c>
      <c r="AB31" t="str">
        <v>INSERT INTO t_country_bio_status_config (bio_status_config_id, country_id, biometric_status_id, biometric_stage_id, biometric_status_order, is_default, is_comments_mandatory, created_by, created_date, modified_by, modified_date) VALUES(nextval('country_biostatus_config_seq'),63502, 83, 3, 2, 'N', 'Y', 'support', current_timestamp, 'support', current_timestamp);</v>
      </c>
    </row>
    <row r="32" spans="1:28">
      <c r="A32" t="s">
        <v>250</v>
      </c>
      <c r="B32">
        <f t="shared" si="1"/>
        <v>63502</v>
      </c>
      <c r="C32" t="s">
        <v>263</v>
      </c>
      <c r="Z32"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84, 3, 3, 'N', 'N', 'support', current_timestamp, 'support', current_timestamp);</v>
      </c>
      <c r="AB32" t="str">
        <v>INSERT INTO t_country_bio_status_config (bio_status_config_id, country_id, biometric_status_id, biometric_stage_id, biometric_status_order, is_default, is_comments_mandatory, created_by, created_date, modified_by, modified_date) VALUES(nextval('country_biostatus_config_seq'),63502, 84, 3, 3, 'N', 'N', 'support', current_timestamp, 'support', current_timestamp);</v>
      </c>
    </row>
    <row r="33" spans="1:28">
      <c r="A33" t="s">
        <v>250</v>
      </c>
      <c r="B33">
        <f t="shared" si="1"/>
        <v>63502</v>
      </c>
      <c r="C33" t="s">
        <v>264</v>
      </c>
      <c r="Z33"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85, 3, 4, 'N', 'N', 'support', current_timestamp, 'support', current_timestamp);</v>
      </c>
      <c r="AB33" t="str">
        <v>INSERT INTO t_country_bio_status_config (bio_status_config_id, country_id, biometric_status_id, biometric_stage_id, biometric_status_order, is_default, is_comments_mandatory, created_by, created_date, modified_by, modified_date) VALUES(nextval('country_biostatus_config_seq'),63502, 85, 3, 4, 'N', 'N', 'support', current_timestamp, 'support', current_timestamp);</v>
      </c>
    </row>
    <row r="34" spans="1:28">
      <c r="A34" t="s">
        <v>250</v>
      </c>
      <c r="B34">
        <f t="shared" si="1"/>
        <v>63502</v>
      </c>
      <c r="C34" t="s">
        <v>265</v>
      </c>
      <c r="Z34" t="str">
        <f t="shared" si="0"/>
        <v>INSERT INTO t_country_bio_status_config (bio_status_config_id, country_id, biometric_status_id, biometric_stage_id, biometric_status_order, is_default, is_comments_mandatory, created_by, created_date, modified_by, modified_date) VALUES(nextval('country_biostatus_config_seq'),63502, 86, 3, 5, 'N', 'N', 'support', current_timestamp, 'support', current_timestamp);</v>
      </c>
      <c r="AB34" t="str">
        <v>INSERT INTO t_country_bio_status_config (bio_status_config_id, country_id, biometric_status_id, biometric_stage_id, biometric_status_order, is_default, is_comments_mandatory, created_by, created_date, modified_by, modified_date) VALUES(nextval('country_biostatus_config_seq'),63502, 86, 3, 5, 'N', 'N', 'support', current_timestamp, 'support', current_timestamp);</v>
      </c>
    </row>
    <row r="35" spans="1:28">
      <c r="A35" t="s">
        <v>266</v>
      </c>
      <c r="B35">
        <f t="shared" si="1"/>
        <v>63502</v>
      </c>
      <c r="C35" t="s">
        <v>267</v>
      </c>
      <c r="Z35" t="str">
        <f t="shared" si="0"/>
        <v>INSERT INTO t_country_bio_stage_config (bio_stage_config_id, country_id, biometric_stage_id, biometric_stage_order, is_default, created_by, created_date, modified_by, modified_date) VALUES(nextval('country_biostage_config_id_seq'),63502, 1, 1, 'N', 'support', current_timestamp, 'support', current_timestamp);</v>
      </c>
      <c r="AB35" t="str">
        <v>INSERT INTO t_country_bio_stage_config (bio_stage_config_id, country_id, biometric_stage_id, biometric_stage_order, is_default, created_by, created_date, modified_by, modified_date) VALUES(nextval('country_biostage_config_id_seq'),63502, 1, 1, 'N', 'support', current_timestamp, 'support', current_timestamp);</v>
      </c>
    </row>
    <row r="36" spans="1:28">
      <c r="A36" t="s">
        <v>266</v>
      </c>
      <c r="B36">
        <f t="shared" si="1"/>
        <v>63502</v>
      </c>
      <c r="C36" t="s">
        <v>268</v>
      </c>
      <c r="Z36" t="str">
        <f t="shared" si="0"/>
        <v>INSERT INTO t_country_bio_stage_config (bio_stage_config_id, country_id, biometric_stage_id, biometric_stage_order, is_default, created_by, created_date, modified_by, modified_date) VALUES(nextval('country_biostage_config_id_seq'),63502, 3, 2, 'N', 'support', current_timestamp, 'support', current_timestamp);</v>
      </c>
      <c r="AB36" t="str">
        <v>INSERT INTO t_country_bio_stage_config (bio_stage_config_id, country_id, biometric_stage_id, biometric_stage_order, is_default, created_by, created_date, modified_by, modified_date) VALUES(nextval('country_biostage_config_id_seq'),63502, 3, 2, 'N', 'support', current_timestamp, 'support', current_timestamp);</v>
      </c>
    </row>
    <row r="37" spans="1:28">
      <c r="A37" t="s">
        <v>266</v>
      </c>
      <c r="B37">
        <f t="shared" si="1"/>
        <v>63502</v>
      </c>
      <c r="C37" t="s">
        <v>269</v>
      </c>
      <c r="Z37" t="str">
        <f t="shared" si="0"/>
        <v>INSERT INTO t_country_bio_stage_config (bio_stage_config_id, country_id, biometric_stage_id, biometric_stage_order, is_default, created_by, created_date, modified_by, modified_date) VALUES(nextval('country_biostage_config_id_seq'),63502, 2, 3, 'N', 'support', current_timestamp, 'support', current_timestamp);</v>
      </c>
      <c r="AB37" t="str">
        <v>INSERT INTO t_country_bio_stage_config (bio_stage_config_id, country_id, biometric_stage_id, biometric_stage_order, is_default, created_by, created_date, modified_by, modified_date) VALUES(nextval('country_biostage_config_id_seq'),63502, 2, 3, 'N', 'support', current_timestamp, 'support', current_timestamp);</v>
      </c>
    </row>
    <row r="38" spans="1:28">
      <c r="A38" t="s">
        <v>266</v>
      </c>
      <c r="B38">
        <f t="shared" si="1"/>
        <v>63502</v>
      </c>
      <c r="C38" t="s">
        <v>270</v>
      </c>
      <c r="Z38" t="str">
        <f t="shared" si="0"/>
        <v>INSERT INTO t_country_bio_stage_config (bio_stage_config_id, country_id, biometric_stage_id, biometric_stage_order, is_default, created_by, created_date, modified_by, modified_date) VALUES(nextval('country_biostage_config_id_seq'),63502, 4, 4, 'N', 'support', current_timestamp, 'support', current_timestamp);</v>
      </c>
      <c r="AB38" t="str">
        <v>INSERT INTO t_country_bio_stage_config (bio_stage_config_id, country_id, biometric_stage_id, biometric_stage_order, is_default, created_by, created_date, modified_by, modified_date) VALUES(nextval('country_biostage_config_id_seq'),63502, 4, 4, 'N', 'support', current_timestamp, 'support', current_timestamp);</v>
      </c>
    </row>
    <row r="39" spans="1:28">
      <c r="A39" t="s">
        <v>266</v>
      </c>
      <c r="B39">
        <f t="shared" si="1"/>
        <v>63502</v>
      </c>
      <c r="C39" t="s">
        <v>271</v>
      </c>
      <c r="Z39" t="str">
        <f t="shared" si="0"/>
        <v>INSERT INTO t_country_bio_stage_config (bio_stage_config_id, country_id, biometric_stage_id, biometric_stage_order, is_default, created_by, created_date, modified_by, modified_date) VALUES(nextval('country_biostage_config_id_seq'),63502, 21, 0,'N', 'support', current_timestamp, 'support',current_timestamp);</v>
      </c>
      <c r="AB39" t="str">
        <v>INSERT INTO t_country_bio_stage_config (bio_stage_config_id, country_id, biometric_stage_id, biometric_stage_order, is_default, created_by, created_date, modified_by, modified_date) VALUES(nextval('country_biostage_config_id_seq'),63502, 21, 0,'N', 'support', current_timestamp, 'support',current_timestamp);</v>
      </c>
    </row>
    <row r="40" spans="1:28">
      <c r="A40" s="96" t="s">
        <v>272</v>
      </c>
      <c r="B40" t="str">
        <f>B39&amp;","</f>
        <v>63502,</v>
      </c>
      <c r="C40">
        <f>Master!B32</f>
        <v>1</v>
      </c>
      <c r="D40" s="34" t="s">
        <v>273</v>
      </c>
      <c r="Z40" t="str">
        <f t="shared" si="0"/>
        <v>INSERT INTO t_sms_country_lang_link (sms_country_lang_id, country_id, language_id, created_by, created_date, modified_by, modified_date, is_enabled_for_sms, is_enabled_for_trackandtrace) VALUES(nextval('t_sms_country_lang_link_seq'),63502,1, 'support', current_timestamp, 'support', current_timestamp, 'Y', 'Y');</v>
      </c>
      <c r="AB40" t="str">
        <v>INSERT INTO t_sms_country_lang_link (sms_country_lang_id, country_id, language_id, created_by, created_date, modified_by, modified_date, is_enabled_for_sms, is_enabled_for_trackandtrace) VALUES(nextval('t_sms_country_lang_link_seq'),63502,1, 'support', current_timestamp, 'support', current_timestamp, 'Y', 'Y');</v>
      </c>
    </row>
    <row r="41" spans="1:28">
      <c r="A41" t="s">
        <v>274</v>
      </c>
      <c r="B41" t="str">
        <f>B40</f>
        <v>63502,</v>
      </c>
      <c r="C41" t="s">
        <v>275</v>
      </c>
      <c r="Z41" t="str">
        <f t="shared" si="0"/>
        <v>INSERT INTO t_country_sms_scanstage_link (country_sms_scanstage_link_id, country_id, scan_stage_id, created_by, created_date, modified_by, modified_date, is_sms_enabled) VALUES(nextval('t_count_sms_scanstag_lnk_seq'),63502,21, 'support',  current_timestamp, 'support', current_timestamp, 'N');</v>
      </c>
      <c r="AB41" t="str">
        <v>INSERT INTO t_country_sms_scanstage_link (country_sms_scanstage_link_id, country_id, scan_stage_id, created_by, created_date, modified_by, modified_date, is_sms_enabled) VALUES(nextval('t_count_sms_scanstag_lnk_seq'),63502,21, 'support',  current_timestamp, 'support', current_timestamp, 'N');</v>
      </c>
    </row>
    <row r="42" spans="1:28">
      <c r="A42" t="s">
        <v>274</v>
      </c>
      <c r="B42" t="str">
        <f>B41</f>
        <v>63502,</v>
      </c>
      <c r="C42" t="s">
        <v>276</v>
      </c>
      <c r="Z42" t="str">
        <f t="shared" si="0"/>
        <v>INSERT INTO t_country_sms_scanstage_link (country_sms_scanstage_link_id, country_id, scan_stage_id, created_by, created_date, modified_by, modified_date, is_sms_enabled) VALUES(nextval('t_count_sms_scanstag_lnk_seq'),63502,22, 'support',  current_timestamp, 'support', current_timestamp, 'N');</v>
      </c>
      <c r="AB42" t="str">
        <v>INSERT INTO t_country_sms_scanstage_link (country_sms_scanstage_link_id, country_id, scan_stage_id, created_by, created_date, modified_by, modified_date, is_sms_enabled) VALUES(nextval('t_count_sms_scanstag_lnk_seq'),63502,22, 'support',  current_timestamp, 'support', current_timestamp, 'N');</v>
      </c>
    </row>
    <row r="43" spans="1:28">
      <c r="A43" t="s">
        <v>274</v>
      </c>
      <c r="B43" t="str">
        <f t="shared" ref="B42:B87" si="2">B41</f>
        <v>63502,</v>
      </c>
      <c r="C43" t="s">
        <v>277</v>
      </c>
      <c r="Z43" t="str">
        <f t="shared" si="0"/>
        <v>INSERT INTO t_country_sms_scanstage_link (country_sms_scanstage_link_id, country_id, scan_stage_id, created_by, created_date, modified_by, modified_date, is_sms_enabled) VALUES(nextval('t_count_sms_scanstag_lnk_seq'),63502,23, 'support',  current_timestamp, 'support', current_timestamp, 'N');</v>
      </c>
      <c r="AB43" t="str">
        <v>INSERT INTO t_country_sms_scanstage_link (country_sms_scanstage_link_id, country_id, scan_stage_id, created_by, created_date, modified_by, modified_date, is_sms_enabled) VALUES(nextval('t_count_sms_scanstag_lnk_seq'),63502,23, 'support',  current_timestamp, 'support', current_timestamp, 'N');</v>
      </c>
    </row>
    <row r="44" spans="1:28">
      <c r="A44" t="s">
        <v>274</v>
      </c>
      <c r="B44" t="str">
        <f t="shared" si="2"/>
        <v>63502,</v>
      </c>
      <c r="C44" t="s">
        <v>278</v>
      </c>
      <c r="Z44" t="str">
        <f t="shared" si="0"/>
        <v>INSERT INTO t_country_sms_scanstage_link (country_sms_scanstage_link_id, country_id, scan_stage_id, created_by, created_date, modified_by, modified_date, is_sms_enabled) VALUES(nextval('t_count_sms_scanstag_lnk_seq'),63502,24, 'support',  current_timestamp, 'support', current_timestamp, 'Y');</v>
      </c>
      <c r="AB44" t="str">
        <v>INSERT INTO t_country_sms_scanstage_link (country_sms_scanstage_link_id, country_id, scan_stage_id, created_by, created_date, modified_by, modified_date, is_sms_enabled) VALUES(nextval('t_count_sms_scanstag_lnk_seq'),63502,24, 'support',  current_timestamp, 'support', current_timestamp, 'Y');</v>
      </c>
    </row>
    <row r="45" spans="1:28">
      <c r="A45" t="s">
        <v>274</v>
      </c>
      <c r="B45" t="str">
        <f t="shared" si="2"/>
        <v>63502,</v>
      </c>
      <c r="C45" t="s">
        <v>279</v>
      </c>
      <c r="Z45" t="str">
        <f t="shared" si="0"/>
        <v>INSERT INTO t_country_sms_scanstage_link (country_sms_scanstage_link_id, country_id, scan_stage_id, created_by, created_date, modified_by, modified_date, is_sms_enabled) VALUES(nextval('t_count_sms_scanstag_lnk_seq'),63502,25, 'support',  current_timestamp, 'support', current_timestamp, 'N');</v>
      </c>
      <c r="AB45" t="str">
        <v>INSERT INTO t_country_sms_scanstage_link (country_sms_scanstage_link_id, country_id, scan_stage_id, created_by, created_date, modified_by, modified_date, is_sms_enabled) VALUES(nextval('t_count_sms_scanstag_lnk_seq'),63502,25, 'support',  current_timestamp, 'support', current_timestamp, 'N');</v>
      </c>
    </row>
    <row r="46" spans="1:28">
      <c r="A46" t="s">
        <v>274</v>
      </c>
      <c r="B46" t="str">
        <f t="shared" si="2"/>
        <v>63502,</v>
      </c>
      <c r="C46" t="s">
        <v>280</v>
      </c>
      <c r="Z46" t="str">
        <f t="shared" si="0"/>
        <v>INSERT INTO t_country_sms_scanstage_link (country_sms_scanstage_link_id, country_id, scan_stage_id, created_by, created_date, modified_by, modified_date, is_sms_enabled) VALUES(nextval('t_count_sms_scanstag_lnk_seq'),63502,26, 'support',  current_timestamp, 'support', current_timestamp, 'Y');</v>
      </c>
      <c r="AB46" t="str">
        <v>INSERT INTO t_country_sms_scanstage_link (country_sms_scanstage_link_id, country_id, scan_stage_id, created_by, created_date, modified_by, modified_date, is_sms_enabled) VALUES(nextval('t_count_sms_scanstag_lnk_seq'),63502,26, 'support',  current_timestamp, 'support', current_timestamp, 'Y');</v>
      </c>
    </row>
    <row r="47" spans="1:28">
      <c r="A47" t="s">
        <v>274</v>
      </c>
      <c r="B47" t="str">
        <f t="shared" si="2"/>
        <v>63502,</v>
      </c>
      <c r="C47" t="s">
        <v>281</v>
      </c>
      <c r="Z47" t="str">
        <f t="shared" si="0"/>
        <v>INSERT INTO t_country_sms_scanstage_link (country_sms_scanstage_link_id, country_id, scan_stage_id, created_by, created_date, modified_by, modified_date, is_sms_enabled) VALUES(nextval('t_count_sms_scanstag_lnk_seq'),63502,27, 'support',  current_timestamp, 'support', current_timestamp, 'N');</v>
      </c>
      <c r="AB47" t="str">
        <v>INSERT INTO t_country_sms_scanstage_link (country_sms_scanstage_link_id, country_id, scan_stage_id, created_by, created_date, modified_by, modified_date, is_sms_enabled) VALUES(nextval('t_count_sms_scanstag_lnk_seq'),63502,27, 'support',  current_timestamp, 'support', current_timestamp, 'N');</v>
      </c>
    </row>
    <row r="48" spans="1:28">
      <c r="A48" t="s">
        <v>274</v>
      </c>
      <c r="B48" t="str">
        <f t="shared" si="2"/>
        <v>63502,</v>
      </c>
      <c r="C48" t="s">
        <v>282</v>
      </c>
      <c r="Z48" t="str">
        <f t="shared" si="0"/>
        <v>INSERT INTO t_country_sms_scanstage_link (country_sms_scanstage_link_id, country_id, scan_stage_id, created_by, created_date, modified_by, modified_date, is_sms_enabled) VALUES(nextval('t_count_sms_scanstag_lnk_seq'),63502,28, 'support',  current_timestamp, 'support', current_timestamp, 'Y');</v>
      </c>
      <c r="AB48" t="str">
        <v>INSERT INTO t_country_sms_scanstage_link (country_sms_scanstage_link_id, country_id, scan_stage_id, created_by, created_date, modified_by, modified_date, is_sms_enabled) VALUES(nextval('t_count_sms_scanstag_lnk_seq'),63502,28, 'support',  current_timestamp, 'support', current_timestamp, 'Y');</v>
      </c>
    </row>
    <row r="49" spans="1:28">
      <c r="A49" t="s">
        <v>274</v>
      </c>
      <c r="B49" t="str">
        <f t="shared" si="2"/>
        <v>63502,</v>
      </c>
      <c r="C49" t="s">
        <v>283</v>
      </c>
      <c r="Z49" t="str">
        <f t="shared" si="0"/>
        <v>INSERT INTO t_country_sms_scanstage_link (country_sms_scanstage_link_id, country_id, scan_stage_id, created_by, created_date, modified_by, modified_date, is_sms_enabled) VALUES(nextval('t_count_sms_scanstag_lnk_seq'),63502,29, 'support',  current_timestamp, 'support', current_timestamp, 'Y');</v>
      </c>
      <c r="AB49" t="str">
        <v>INSERT INTO t_country_sms_scanstage_link (country_sms_scanstage_link_id, country_id, scan_stage_id, created_by, created_date, modified_by, modified_date, is_sms_enabled) VALUES(nextval('t_count_sms_scanstag_lnk_seq'),63502,29, 'support',  current_timestamp, 'support', current_timestamp, 'Y');</v>
      </c>
    </row>
    <row r="50" spans="1:28">
      <c r="A50" t="s">
        <v>274</v>
      </c>
      <c r="B50" t="str">
        <f t="shared" si="2"/>
        <v>63502,</v>
      </c>
      <c r="C50" t="s">
        <v>284</v>
      </c>
      <c r="Z50" t="str">
        <f t="shared" si="0"/>
        <v>INSERT INTO t_country_sms_scanstage_link (country_sms_scanstage_link_id, country_id, scan_stage_id, created_by, created_date, modified_by, modified_date, is_sms_enabled) VALUES(nextval('t_count_sms_scanstag_lnk_seq'),63502,30, 'support',  current_timestamp, 'support', current_timestamp, 'Y');</v>
      </c>
      <c r="AB50" t="str">
        <v>INSERT INTO t_country_sms_scanstage_link (country_sms_scanstage_link_id, country_id, scan_stage_id, created_by, created_date, modified_by, modified_date, is_sms_enabled) VALUES(nextval('t_count_sms_scanstag_lnk_seq'),63502,30, 'support',  current_timestamp, 'support', current_timestamp, 'Y');</v>
      </c>
    </row>
    <row r="51" spans="1:28">
      <c r="A51" t="s">
        <v>274</v>
      </c>
      <c r="B51" t="str">
        <f t="shared" si="2"/>
        <v>63502,</v>
      </c>
      <c r="C51" t="s">
        <v>285</v>
      </c>
      <c r="Z51" t="str">
        <f t="shared" si="0"/>
        <v>INSERT INTO t_country_sms_scanstage_link (country_sms_scanstage_link_id, country_id, scan_stage_id, created_by, created_date, modified_by, modified_date, is_sms_enabled) VALUES(nextval('t_count_sms_scanstag_lnk_seq'),63502,32, 'support',  current_timestamp, 'support', current_timestamp, 'N');</v>
      </c>
      <c r="AB51" t="str">
        <v>INSERT INTO t_country_sms_scanstage_link (country_sms_scanstage_link_id, country_id, scan_stage_id, created_by, created_date, modified_by, modified_date, is_sms_enabled) VALUES(nextval('t_count_sms_scanstag_lnk_seq'),63502,32, 'support',  current_timestamp, 'support', current_timestamp, 'N');</v>
      </c>
    </row>
    <row r="52" spans="1:28">
      <c r="A52" t="s">
        <v>274</v>
      </c>
      <c r="B52" t="str">
        <f t="shared" si="2"/>
        <v>63502,</v>
      </c>
      <c r="C52" t="s">
        <v>286</v>
      </c>
      <c r="Z52" t="str">
        <f t="shared" si="0"/>
        <v>INSERT INTO t_country_sms_scanstage_link (country_sms_scanstage_link_id, country_id, scan_stage_id, created_by, created_date, modified_by, modified_date, is_sms_enabled) VALUES(nextval('t_count_sms_scanstag_lnk_seq'),63502,33, 'support',  current_timestamp, 'support', current_timestamp, 'N');</v>
      </c>
      <c r="AB52" t="str">
        <v>INSERT INTO t_country_sms_scanstage_link (country_sms_scanstage_link_id, country_id, scan_stage_id, created_by, created_date, modified_by, modified_date, is_sms_enabled) VALUES(nextval('t_count_sms_scanstag_lnk_seq'),63502,33, 'support',  current_timestamp, 'support', current_timestamp, 'N');</v>
      </c>
    </row>
    <row r="53" spans="1:28">
      <c r="A53" t="s">
        <v>274</v>
      </c>
      <c r="B53" t="str">
        <f t="shared" si="2"/>
        <v>63502,</v>
      </c>
      <c r="C53" t="s">
        <v>287</v>
      </c>
      <c r="Z53" t="str">
        <f t="shared" si="0"/>
        <v>INSERT INTO t_country_sms_scanstage_link (country_sms_scanstage_link_id, country_id, scan_stage_id, created_by, created_date, modified_by, modified_date, is_sms_enabled) VALUES(nextval('t_count_sms_scanstag_lnk_seq'),63502,34, 'support',  current_timestamp, 'support', current_timestamp, 'N');</v>
      </c>
      <c r="AB53" t="str">
        <v>INSERT INTO t_country_sms_scanstage_link (country_sms_scanstage_link_id, country_id, scan_stage_id, created_by, created_date, modified_by, modified_date, is_sms_enabled) VALUES(nextval('t_count_sms_scanstag_lnk_seq'),63502,34, 'support',  current_timestamp, 'support', current_timestamp, 'N');</v>
      </c>
    </row>
    <row r="54" spans="1:28">
      <c r="A54" t="s">
        <v>274</v>
      </c>
      <c r="B54" t="str">
        <f t="shared" si="2"/>
        <v>63502,</v>
      </c>
      <c r="C54" t="s">
        <v>288</v>
      </c>
      <c r="Z54" t="str">
        <f t="shared" si="0"/>
        <v>INSERT INTO t_country_sms_scanstage_link (country_sms_scanstage_link_id, country_id, scan_stage_id, created_by, created_date, modified_by, modified_date, is_sms_enabled) VALUES(nextval('t_count_sms_scanstag_lnk_seq'),63502,35, 'support',  current_timestamp, 'support', current_timestamp, 'N');</v>
      </c>
      <c r="AB54" t="str">
        <v>INSERT INTO t_country_sms_scanstage_link (country_sms_scanstage_link_id, country_id, scan_stage_id, created_by, created_date, modified_by, modified_date, is_sms_enabled) VALUES(nextval('t_count_sms_scanstag_lnk_seq'),63502,35, 'support',  current_timestamp, 'support', current_timestamp, 'N');</v>
      </c>
    </row>
    <row r="55" spans="1:28">
      <c r="A55" t="s">
        <v>274</v>
      </c>
      <c r="B55" t="str">
        <f t="shared" si="2"/>
        <v>63502,</v>
      </c>
      <c r="C55" t="s">
        <v>289</v>
      </c>
      <c r="Z55" t="str">
        <f t="shared" si="0"/>
        <v>INSERT INTO t_country_sms_scanstage_link (country_sms_scanstage_link_id, country_id, scan_stage_id, created_by, created_date, modified_by, modified_date, is_sms_enabled) VALUES(nextval('t_count_sms_scanstag_lnk_seq'),63502,36, 'support',  current_timestamp, 'support', current_timestamp, 'N');</v>
      </c>
      <c r="AB55" t="str">
        <v>INSERT INTO t_country_sms_scanstage_link (country_sms_scanstage_link_id, country_id, scan_stage_id, created_by, created_date, modified_by, modified_date, is_sms_enabled) VALUES(nextval('t_count_sms_scanstag_lnk_seq'),63502,36, 'support',  current_timestamp, 'support', current_timestamp, 'N');</v>
      </c>
    </row>
    <row r="56" spans="1:28">
      <c r="A56" t="s">
        <v>274</v>
      </c>
      <c r="B56" t="str">
        <f t="shared" si="2"/>
        <v>63502,</v>
      </c>
      <c r="C56" t="s">
        <v>290</v>
      </c>
      <c r="Z56" t="str">
        <f t="shared" si="0"/>
        <v>INSERT INTO t_country_sms_scanstage_link (country_sms_scanstage_link_id, country_id, scan_stage_id, created_by, created_date, modified_by, modified_date, is_sms_enabled) VALUES(nextval('t_count_sms_scanstag_lnk_seq'),63502,37, 'support',  current_timestamp, 'support', current_timestamp, 'N');</v>
      </c>
      <c r="AB56" t="str">
        <v>INSERT INTO t_country_sms_scanstage_link (country_sms_scanstage_link_id, country_id, scan_stage_id, created_by, created_date, modified_by, modified_date, is_sms_enabled) VALUES(nextval('t_count_sms_scanstag_lnk_seq'),63502,37, 'support',  current_timestamp, 'support', current_timestamp, 'N');</v>
      </c>
    </row>
    <row r="57" spans="1:28">
      <c r="A57" t="s">
        <v>274</v>
      </c>
      <c r="B57" t="str">
        <f t="shared" si="2"/>
        <v>63502,</v>
      </c>
      <c r="C57" t="s">
        <v>291</v>
      </c>
      <c r="Z57" t="str">
        <f t="shared" si="0"/>
        <v>INSERT INTO t_country_sms_scanstage_link (country_sms_scanstage_link_id, country_id, scan_stage_id, created_by, created_date, modified_by, modified_date, is_sms_enabled) VALUES(nextval('t_count_sms_scanstag_lnk_seq'),63502,38, 'support',  current_timestamp, 'support', current_timestamp, 'Y');</v>
      </c>
      <c r="AB57" t="str">
        <v>INSERT INTO t_country_sms_scanstage_link (country_sms_scanstage_link_id, country_id, scan_stage_id, created_by, created_date, modified_by, modified_date, is_sms_enabled) VALUES(nextval('t_count_sms_scanstag_lnk_seq'),63502,38, 'support',  current_timestamp, 'support', current_timestamp, 'Y');</v>
      </c>
    </row>
    <row r="58" spans="1:28">
      <c r="A58" t="s">
        <v>274</v>
      </c>
      <c r="B58" t="str">
        <f t="shared" si="2"/>
        <v>63502,</v>
      </c>
      <c r="C58" t="s">
        <v>292</v>
      </c>
      <c r="Z58" t="str">
        <f t="shared" si="0"/>
        <v>INSERT INTO t_country_sms_scanstage_link (country_sms_scanstage_link_id, country_id, scan_stage_id, created_by, created_date, modified_by, modified_date, is_sms_enabled) VALUES(nextval('t_count_sms_scanstag_lnk_seq'),63502,39, 'support',  current_timestamp, 'support', current_timestamp, 'Y');</v>
      </c>
      <c r="AB58" t="str">
        <v>INSERT INTO t_country_sms_scanstage_link (country_sms_scanstage_link_id, country_id, scan_stage_id, created_by, created_date, modified_by, modified_date, is_sms_enabled) VALUES(nextval('t_count_sms_scanstag_lnk_seq'),63502,39, 'support',  current_timestamp, 'support', current_timestamp, 'Y');</v>
      </c>
    </row>
    <row r="59" spans="1:28">
      <c r="A59" t="s">
        <v>274</v>
      </c>
      <c r="B59" t="str">
        <f t="shared" si="2"/>
        <v>63502,</v>
      </c>
      <c r="C59" t="s">
        <v>293</v>
      </c>
      <c r="Z59" t="str">
        <f t="shared" si="0"/>
        <v>INSERT INTO t_country_sms_scanstage_link (country_sms_scanstage_link_id, country_id, scan_stage_id, created_by, created_date, modified_by, modified_date, is_sms_enabled) VALUES(nextval('t_count_sms_scanstag_lnk_seq'),63502,40, 'support',  current_timestamp, 'support', current_timestamp, 'N');</v>
      </c>
      <c r="AB59" t="str">
        <v>INSERT INTO t_country_sms_scanstage_link (country_sms_scanstage_link_id, country_id, scan_stage_id, created_by, created_date, modified_by, modified_date, is_sms_enabled) VALUES(nextval('t_count_sms_scanstag_lnk_seq'),63502,40, 'support',  current_timestamp, 'support', current_timestamp, 'N');</v>
      </c>
    </row>
    <row r="60" spans="1:28">
      <c r="A60" t="s">
        <v>274</v>
      </c>
      <c r="B60" t="str">
        <f t="shared" si="2"/>
        <v>63502,</v>
      </c>
      <c r="C60" t="s">
        <v>294</v>
      </c>
      <c r="Z60" t="str">
        <f t="shared" si="0"/>
        <v>INSERT INTO t_country_sms_scanstage_link (country_sms_scanstage_link_id, country_id, scan_stage_id, created_by, created_date, modified_by, modified_date, is_sms_enabled) VALUES(nextval('t_count_sms_scanstag_lnk_seq'),63502,41, 'support',  current_timestamp, 'support', current_timestamp, 'N');</v>
      </c>
      <c r="AB60" t="str">
        <v>INSERT INTO t_country_sms_scanstage_link (country_sms_scanstage_link_id, country_id, scan_stage_id, created_by, created_date, modified_by, modified_date, is_sms_enabled) VALUES(nextval('t_count_sms_scanstag_lnk_seq'),63502,41, 'support',  current_timestamp, 'support', current_timestamp, 'N');</v>
      </c>
    </row>
    <row r="61" spans="1:28">
      <c r="A61" t="s">
        <v>274</v>
      </c>
      <c r="B61" t="str">
        <f t="shared" si="2"/>
        <v>63502,</v>
      </c>
      <c r="C61" t="s">
        <v>295</v>
      </c>
      <c r="Z61" t="str">
        <f t="shared" si="0"/>
        <v>INSERT INTO t_country_sms_scanstage_link (country_sms_scanstage_link_id, country_id, scan_stage_id, created_by, created_date, modified_by, modified_date, is_sms_enabled) VALUES(nextval('t_count_sms_scanstag_lnk_seq'),63502,42, 'support',  current_timestamp, 'support', current_timestamp, 'N');</v>
      </c>
      <c r="AB61" t="str">
        <v>INSERT INTO t_country_sms_scanstage_link (country_sms_scanstage_link_id, country_id, scan_stage_id, created_by, created_date, modified_by, modified_date, is_sms_enabled) VALUES(nextval('t_count_sms_scanstag_lnk_seq'),63502,42, 'support',  current_timestamp, 'support', current_timestamp, 'N');</v>
      </c>
    </row>
    <row r="62" spans="1:28">
      <c r="A62" t="s">
        <v>274</v>
      </c>
      <c r="B62" t="str">
        <f t="shared" si="2"/>
        <v>63502,</v>
      </c>
      <c r="C62" t="s">
        <v>296</v>
      </c>
      <c r="Z62" t="str">
        <f t="shared" si="0"/>
        <v>INSERT INTO t_country_sms_scanstage_link (country_sms_scanstage_link_id, country_id, scan_stage_id, created_by, created_date, modified_by, modified_date, is_sms_enabled) VALUES(nextval('t_count_sms_scanstag_lnk_seq'),63502,43, 'support',  current_timestamp, 'support', current_timestamp, 'N');</v>
      </c>
      <c r="AB62" t="str">
        <v>INSERT INTO t_country_sms_scanstage_link (country_sms_scanstage_link_id, country_id, scan_stage_id, created_by, created_date, modified_by, modified_date, is_sms_enabled) VALUES(nextval('t_count_sms_scanstag_lnk_seq'),63502,43, 'support',  current_timestamp, 'support', current_timestamp, 'N');</v>
      </c>
    </row>
    <row r="63" spans="1:28">
      <c r="A63" t="s">
        <v>274</v>
      </c>
      <c r="B63" t="str">
        <f t="shared" si="2"/>
        <v>63502,</v>
      </c>
      <c r="C63" t="s">
        <v>297</v>
      </c>
      <c r="Z63" t="str">
        <f t="shared" si="0"/>
        <v>INSERT INTO t_country_sms_scanstage_link (country_sms_scanstage_link_id, country_id, scan_stage_id, created_by, created_date, modified_by, modified_date, is_sms_enabled) VALUES(nextval('t_count_sms_scanstag_lnk_seq'),63502,44, 'support',  current_timestamp, 'support', current_timestamp, 'N');</v>
      </c>
      <c r="AB63" t="str">
        <v>INSERT INTO t_country_sms_scanstage_link (country_sms_scanstage_link_id, country_id, scan_stage_id, created_by, created_date, modified_by, modified_date, is_sms_enabled) VALUES(nextval('t_count_sms_scanstag_lnk_seq'),63502,44, 'support',  current_timestamp, 'support', current_timestamp, 'N');</v>
      </c>
    </row>
    <row r="64" spans="1:28">
      <c r="A64" t="s">
        <v>274</v>
      </c>
      <c r="B64" t="str">
        <f t="shared" si="2"/>
        <v>63502,</v>
      </c>
      <c r="C64" t="s">
        <v>298</v>
      </c>
      <c r="Z64" t="str">
        <f t="shared" si="0"/>
        <v>INSERT INTO t_country_sms_scanstage_link (country_sms_scanstage_link_id, country_id, scan_stage_id, created_by, created_date, modified_by, modified_date, is_sms_enabled) VALUES(nextval('t_count_sms_scanstag_lnk_seq'),63502,145, 'support', current_timestamp, 'support', current_timestamp, 'N');</v>
      </c>
      <c r="AB64" t="str">
        <v>INSERT INTO t_country_sms_scanstage_link (country_sms_scanstage_link_id, country_id, scan_stage_id, created_by, created_date, modified_by, modified_date, is_sms_enabled) VALUES(nextval('t_count_sms_scanstag_lnk_seq'),63502,145, 'support', current_timestamp, 'support', current_timestamp, 'N');</v>
      </c>
    </row>
    <row r="65" spans="1:28">
      <c r="A65" t="s">
        <v>274</v>
      </c>
      <c r="B65" t="str">
        <f t="shared" si="2"/>
        <v>63502,</v>
      </c>
      <c r="C65" t="s">
        <v>299</v>
      </c>
      <c r="Z65" t="str">
        <f t="shared" si="0"/>
        <v>INSERT INTO t_country_sms_scanstage_link (country_sms_scanstage_link_id, country_id, scan_stage_id, created_by, created_date, modified_by, modified_date, is_sms_enabled) VALUES(nextval('t_count_sms_scanstag_lnk_seq'),63502,146, 'support', current_timestamp, 'support', current_timestamp, 'N');</v>
      </c>
      <c r="AB65" t="str">
        <v>INSERT INTO t_country_sms_scanstage_link (country_sms_scanstage_link_id, country_id, scan_stage_id, created_by, created_date, modified_by, modified_date, is_sms_enabled) VALUES(nextval('t_count_sms_scanstag_lnk_seq'),63502,146, 'support', current_timestamp, 'support', current_timestamp, 'N');</v>
      </c>
    </row>
    <row r="66" spans="1:28">
      <c r="A66" t="s">
        <v>274</v>
      </c>
      <c r="B66" t="str">
        <f t="shared" si="2"/>
        <v>63502,</v>
      </c>
      <c r="C66" t="s">
        <v>300</v>
      </c>
      <c r="Z66" t="str">
        <f t="shared" si="0"/>
        <v>INSERT INTO t_country_sms_scanstage_link (country_sms_scanstage_link_id, country_id, scan_stage_id, created_by, created_date, modified_by, modified_date, is_sms_enabled) VALUES(nextval('t_count_sms_scanstag_lnk_seq'),63502,46, 'support',  current_timestamp, 'support', current_timestamp, 'N');</v>
      </c>
      <c r="AB66" t="str">
        <v>INSERT INTO t_country_sms_scanstage_link (country_sms_scanstage_link_id, country_id, scan_stage_id, created_by, created_date, modified_by, modified_date, is_sms_enabled) VALUES(nextval('t_count_sms_scanstag_lnk_seq'),63502,46, 'support',  current_timestamp, 'support', current_timestamp, 'N');</v>
      </c>
    </row>
    <row r="67" spans="1:28">
      <c r="A67" t="s">
        <v>274</v>
      </c>
      <c r="B67" t="str">
        <f t="shared" si="2"/>
        <v>63502,</v>
      </c>
      <c r="C67" t="s">
        <v>301</v>
      </c>
      <c r="Z67" t="str">
        <f t="shared" si="0"/>
        <v>INSERT INTO t_country_sms_scanstage_link (country_sms_scanstage_link_id, country_id, scan_stage_id, created_by, created_date, modified_by, modified_date, is_sms_enabled) VALUES(nextval('t_count_sms_scanstag_lnk_seq'),63502,49, 'support',  current_timestamp, 'support', current_timestamp, 'N');</v>
      </c>
      <c r="AB67" t="str">
        <v>INSERT INTO t_country_sms_scanstage_link (country_sms_scanstage_link_id, country_id, scan_stage_id, created_by, created_date, modified_by, modified_date, is_sms_enabled) VALUES(nextval('t_count_sms_scanstag_lnk_seq'),63502,49, 'support',  current_timestamp, 'support', current_timestamp, 'N');</v>
      </c>
    </row>
    <row r="68" spans="1:28">
      <c r="A68" t="s">
        <v>274</v>
      </c>
      <c r="B68" t="str">
        <f t="shared" si="2"/>
        <v>63502,</v>
      </c>
      <c r="C68" t="s">
        <v>302</v>
      </c>
      <c r="Z68" t="str">
        <f t="shared" si="0"/>
        <v>INSERT INTO t_country_sms_scanstage_link (country_sms_scanstage_link_id, country_id, scan_stage_id, created_by, created_date, modified_by, modified_date, is_sms_enabled) VALUES(nextval('t_count_sms_scanstag_lnk_seq'),63502,51, 'support',  current_timestamp, 'support', current_timestamp, 'N');</v>
      </c>
      <c r="AB68" t="str">
        <v>INSERT INTO t_country_sms_scanstage_link (country_sms_scanstage_link_id, country_id, scan_stage_id, created_by, created_date, modified_by, modified_date, is_sms_enabled) VALUES(nextval('t_count_sms_scanstag_lnk_seq'),63502,51, 'support',  current_timestamp, 'support', current_timestamp, 'N');</v>
      </c>
    </row>
    <row r="69" spans="1:28">
      <c r="A69" t="s">
        <v>274</v>
      </c>
      <c r="B69" t="str">
        <f t="shared" si="2"/>
        <v>63502,</v>
      </c>
      <c r="C69" t="s">
        <v>303</v>
      </c>
      <c r="Z69" t="str">
        <f t="shared" si="0"/>
        <v>INSERT INTO t_country_sms_scanstage_link (country_sms_scanstage_link_id, country_id, scan_stage_id, created_by, created_date, modified_by, modified_date, is_sms_enabled) VALUES(nextval('t_count_sms_scanstag_lnk_seq'),63502,61, 'support',  current_timestamp, 'support', current_timestamp, 'Y');</v>
      </c>
      <c r="AB69" t="str">
        <v>INSERT INTO t_country_sms_scanstage_link (country_sms_scanstage_link_id, country_id, scan_stage_id, created_by, created_date, modified_by, modified_date, is_sms_enabled) VALUES(nextval('t_count_sms_scanstag_lnk_seq'),63502,61, 'support',  current_timestamp, 'support', current_timestamp, 'Y');</v>
      </c>
    </row>
    <row r="70" spans="1:28">
      <c r="A70" t="s">
        <v>274</v>
      </c>
      <c r="B70" t="str">
        <f t="shared" si="2"/>
        <v>63502,</v>
      </c>
      <c r="C70" t="s">
        <v>304</v>
      </c>
      <c r="Z70" t="str">
        <f t="shared" si="0"/>
        <v>INSERT INTO t_country_sms_scanstage_link (country_sms_scanstage_link_id, country_id, scan_stage_id, created_by, created_date, modified_by, modified_date, is_sms_enabled) VALUES(nextval('t_count_sms_scanstag_lnk_seq'),63502,62, 'support',  current_timestamp, 'support', current_timestamp, 'Y');</v>
      </c>
      <c r="AB70" t="str">
        <v>INSERT INTO t_country_sms_scanstage_link (country_sms_scanstage_link_id, country_id, scan_stage_id, created_by, created_date, modified_by, modified_date, is_sms_enabled) VALUES(nextval('t_count_sms_scanstag_lnk_seq'),63502,62, 'support',  current_timestamp, 'support', current_timestamp, 'Y');</v>
      </c>
    </row>
    <row r="71" spans="1:28">
      <c r="A71" t="s">
        <v>274</v>
      </c>
      <c r="B71" t="str">
        <f t="shared" si="2"/>
        <v>63502,</v>
      </c>
      <c r="C71" t="s">
        <v>305</v>
      </c>
      <c r="Z71" t="str">
        <f t="shared" si="0"/>
        <v>INSERT INTO t_country_sms_scanstage_link (country_sms_scanstage_link_id, country_id, scan_stage_id, created_by, created_date, modified_by, modified_date, is_sms_enabled) VALUES(nextval('t_count_sms_scanstag_lnk_seq'),63502,63, 'support',  current_timestamp, 'support', current_timestamp, 'Y');</v>
      </c>
      <c r="AB71" t="str">
        <v>INSERT INTO t_country_sms_scanstage_link (country_sms_scanstage_link_id, country_id, scan_stage_id, created_by, created_date, modified_by, modified_date, is_sms_enabled) VALUES(nextval('t_count_sms_scanstag_lnk_seq'),63502,63, 'support',  current_timestamp, 'support', current_timestamp, 'Y');</v>
      </c>
    </row>
    <row r="72" spans="1:28">
      <c r="A72" t="s">
        <v>274</v>
      </c>
      <c r="B72" t="str">
        <f t="shared" si="2"/>
        <v>63502,</v>
      </c>
      <c r="C72" t="s">
        <v>306</v>
      </c>
      <c r="Z72" t="str">
        <f t="shared" si="0"/>
        <v>INSERT INTO t_country_sms_scanstage_link (country_sms_scanstage_link_id, country_id, scan_stage_id, created_by, created_date, modified_by, modified_date, is_sms_enabled) VALUES(nextval('t_count_sms_scanstag_lnk_seq'),63502,142, 'support', current_timestamp, 'support', current_timestamp, 'Y');</v>
      </c>
      <c r="AB72" t="str">
        <v>INSERT INTO t_country_sms_scanstage_link (country_sms_scanstage_link_id, country_id, scan_stage_id, created_by, created_date, modified_by, modified_date, is_sms_enabled) VALUES(nextval('t_count_sms_scanstag_lnk_seq'),63502,142, 'support', current_timestamp, 'support', current_timestamp, 'Y');</v>
      </c>
    </row>
    <row r="73" spans="1:28">
      <c r="A73" t="s">
        <v>274</v>
      </c>
      <c r="B73" t="str">
        <f t="shared" si="2"/>
        <v>63502,</v>
      </c>
      <c r="C73" t="s">
        <v>307</v>
      </c>
      <c r="Z73" t="str">
        <f t="shared" si="0"/>
        <v>INSERT INTO t_country_sms_scanstage_link (country_sms_scanstage_link_id, country_id, scan_stage_id, created_by, created_date, modified_by, modified_date, is_sms_enabled) VALUES(nextval('t_count_sms_scanstag_lnk_seq'),63502,152, 'support', current_timestamp, 'support', current_timestamp, 'N');</v>
      </c>
      <c r="AB73" t="str">
        <v>INSERT INTO t_country_sms_scanstage_link (country_sms_scanstage_link_id, country_id, scan_stage_id, created_by, created_date, modified_by, modified_date, is_sms_enabled) VALUES(nextval('t_count_sms_scanstag_lnk_seq'),63502,152, 'support', current_timestamp, 'support', current_timestamp, 'N');</v>
      </c>
    </row>
    <row r="74" spans="1:28">
      <c r="A74" t="s">
        <v>274</v>
      </c>
      <c r="B74" t="str">
        <f t="shared" si="2"/>
        <v>63502,</v>
      </c>
      <c r="C74" t="s">
        <v>308</v>
      </c>
      <c r="Z74" t="str">
        <f t="shared" si="0"/>
        <v>INSERT INTO t_country_sms_scanstage_link (country_sms_scanstage_link_id, country_id, scan_stage_id, created_by, created_date, modified_by, modified_date, is_sms_enabled) VALUES(nextval('t_count_sms_scanstag_lnk_seq'),63502,153, 'support', current_timestamp, 'support', current_timestamp, 'N');</v>
      </c>
      <c r="AB74" t="str">
        <v>INSERT INTO t_country_sms_scanstage_link (country_sms_scanstage_link_id, country_id, scan_stage_id, created_by, created_date, modified_by, modified_date, is_sms_enabled) VALUES(nextval('t_count_sms_scanstag_lnk_seq'),63502,153, 'support', current_timestamp, 'support', current_timestamp, 'N');</v>
      </c>
    </row>
    <row r="75" spans="1:28">
      <c r="A75" t="s">
        <v>274</v>
      </c>
      <c r="B75" t="str">
        <f t="shared" si="2"/>
        <v>63502,</v>
      </c>
      <c r="C75" t="s">
        <v>309</v>
      </c>
      <c r="Z75" t="str">
        <f t="shared" si="0"/>
        <v>INSERT INTO t_country_sms_scanstage_link (country_sms_scanstage_link_id, country_id, scan_stage_id, created_by, created_date, modified_by, modified_date, is_sms_enabled) VALUES(nextval('t_count_sms_scanstag_lnk_seq'),63502,31, 'support',  current_timestamp, 'support', current_timestamp, 'Y');</v>
      </c>
      <c r="AB75" t="str">
        <v>INSERT INTO t_country_sms_scanstage_link (country_sms_scanstage_link_id, country_id, scan_stage_id, created_by, created_date, modified_by, modified_date, is_sms_enabled) VALUES(nextval('t_count_sms_scanstag_lnk_seq'),63502,31, 'support',  current_timestamp, 'support', current_timestamp, 'Y');</v>
      </c>
    </row>
    <row r="76" spans="1:28">
      <c r="A76" t="s">
        <v>274</v>
      </c>
      <c r="B76" t="str">
        <f t="shared" si="2"/>
        <v>63502,</v>
      </c>
      <c r="C76" t="s">
        <v>310</v>
      </c>
      <c r="Z76" t="str">
        <f t="shared" si="0"/>
        <v>INSERT INTO t_country_sms_scanstage_link (country_sms_scanstage_link_id, country_id, scan_stage_id, created_by, created_date, modified_by, modified_date, is_sms_enabled) VALUES(nextval('t_count_sms_scanstag_lnk_seq'),63502,151, 'support', current_timestamp, 'support', current_timestamp, 'N');</v>
      </c>
      <c r="AB76" t="str">
        <v>INSERT INTO t_country_sms_scanstage_link (country_sms_scanstage_link_id, country_id, scan_stage_id, created_by, created_date, modified_by, modified_date, is_sms_enabled) VALUES(nextval('t_count_sms_scanstag_lnk_seq'),63502,151, 'support', current_timestamp, 'support', current_timestamp, 'N');</v>
      </c>
    </row>
    <row r="77" spans="1:28">
      <c r="A77" t="s">
        <v>274</v>
      </c>
      <c r="B77" t="str">
        <f t="shared" si="2"/>
        <v>63502,</v>
      </c>
      <c r="C77" t="s">
        <v>311</v>
      </c>
      <c r="Z77" t="str">
        <f t="shared" ref="Z77:Z140" si="3">CONCATENATE(A77,B77,C77,D77,E77)</f>
        <v>INSERT INTO t_country_sms_scanstage_link (country_sms_scanstage_link_id, country_id, scan_stage_id, created_by, created_date, modified_by, modified_date, is_sms_enabled) VALUES(nextval('t_count_sms_scanstag_lnk_seq'),63502,150, 'support', current_timestamp, 'support', current_timestamp, 'Y');</v>
      </c>
      <c r="AB77" t="str">
        <v>INSERT INTO t_country_sms_scanstage_link (country_sms_scanstage_link_id, country_id, scan_stage_id, created_by, created_date, modified_by, modified_date, is_sms_enabled) VALUES(nextval('t_count_sms_scanstag_lnk_seq'),63502,150, 'support', current_timestamp, 'support', current_timestamp, 'Y');</v>
      </c>
    </row>
    <row r="78" spans="1:28">
      <c r="A78" t="s">
        <v>274</v>
      </c>
      <c r="B78" t="str">
        <f t="shared" si="2"/>
        <v>63502,</v>
      </c>
      <c r="C78" t="s">
        <v>312</v>
      </c>
      <c r="Z78" t="str">
        <f t="shared" si="3"/>
        <v>INSERT INTO t_country_sms_scanstage_link (country_sms_scanstage_link_id, country_id, scan_stage_id, created_by, created_date, modified_by, modified_date, is_sms_enabled) VALUES(nextval('t_count_sms_scanstag_lnk_seq'),63502,82, 'support',  current_timestamp, 'support', current_timestamp, 'N');</v>
      </c>
      <c r="AB78" t="str">
        <v>INSERT INTO t_country_sms_scanstage_link (country_sms_scanstage_link_id, country_id, scan_stage_id, created_by, created_date, modified_by, modified_date, is_sms_enabled) VALUES(nextval('t_count_sms_scanstag_lnk_seq'),63502,82, 'support',  current_timestamp, 'support', current_timestamp, 'N');</v>
      </c>
    </row>
    <row r="79" spans="1:28">
      <c r="A79" t="s">
        <v>274</v>
      </c>
      <c r="B79" t="str">
        <f t="shared" si="2"/>
        <v>63502,</v>
      </c>
      <c r="C79" t="s">
        <v>313</v>
      </c>
      <c r="Z79" t="str">
        <f t="shared" si="3"/>
        <v>INSERT INTO t_country_sms_scanstage_link (country_sms_scanstage_link_id, country_id, scan_stage_id, created_by, created_date, modified_by, modified_date, is_sms_enabled) VALUES(nextval('t_count_sms_scanstag_lnk_seq'),63502,83, 'support',  current_timestamp, 'support', current_timestamp, 'N');</v>
      </c>
      <c r="AB79" t="str">
        <v>INSERT INTO t_country_sms_scanstage_link (country_sms_scanstage_link_id, country_id, scan_stage_id, created_by, created_date, modified_by, modified_date, is_sms_enabled) VALUES(nextval('t_count_sms_scanstag_lnk_seq'),63502,83, 'support',  current_timestamp, 'support', current_timestamp, 'N');</v>
      </c>
    </row>
    <row r="80" spans="1:28">
      <c r="A80" t="s">
        <v>274</v>
      </c>
      <c r="B80" t="str">
        <f t="shared" si="2"/>
        <v>63502,</v>
      </c>
      <c r="C80" t="s">
        <v>314</v>
      </c>
      <c r="Z80" t="str">
        <f t="shared" si="3"/>
        <v>INSERT INTO t_country_sms_scanstage_link (country_sms_scanstage_link_id, country_id, scan_stage_id, created_by, created_date, modified_by, modified_date, is_sms_enabled) VALUES(nextval('t_count_sms_scanstag_lnk_seq'),63502,84, 'support',  current_timestamp, 'support', current_timestamp, 'N');</v>
      </c>
      <c r="AB80" t="str">
        <v>INSERT INTO t_country_sms_scanstage_link (country_sms_scanstage_link_id, country_id, scan_stage_id, created_by, created_date, modified_by, modified_date, is_sms_enabled) VALUES(nextval('t_count_sms_scanstag_lnk_seq'),63502,84, 'support',  current_timestamp, 'support', current_timestamp, 'N');</v>
      </c>
    </row>
    <row r="81" spans="1:28">
      <c r="A81" t="s">
        <v>274</v>
      </c>
      <c r="B81" t="str">
        <f t="shared" si="2"/>
        <v>63502,</v>
      </c>
      <c r="C81" t="s">
        <v>315</v>
      </c>
      <c r="Z81" t="str">
        <f t="shared" si="3"/>
        <v>INSERT INTO t_country_sms_scanstage_link (country_sms_scanstage_link_id, country_id, scan_stage_id, created_by, created_date, modified_by, modified_date, is_sms_enabled) VALUES(nextval('t_count_sms_scanstag_lnk_seq'),63502,50, 'support',  current_timestamp, 'support', current_timestamp, 'N');</v>
      </c>
      <c r="AB81" t="str">
        <v>INSERT INTO t_country_sms_scanstage_link (country_sms_scanstage_link_id, country_id, scan_stage_id, created_by, created_date, modified_by, modified_date, is_sms_enabled) VALUES(nextval('t_count_sms_scanstag_lnk_seq'),63502,50, 'support',  current_timestamp, 'support', current_timestamp, 'N');</v>
      </c>
    </row>
    <row r="82" spans="1:28">
      <c r="A82" t="s">
        <v>274</v>
      </c>
      <c r="B82" t="str">
        <f t="shared" si="2"/>
        <v>63502,</v>
      </c>
      <c r="C82" t="s">
        <v>316</v>
      </c>
      <c r="Z82" t="str">
        <f t="shared" si="3"/>
        <v>INSERT INTO t_country_sms_scanstage_link (country_sms_scanstage_link_id, country_id, scan_stage_id, created_by, created_date, modified_by, modified_date, is_sms_enabled) VALUES(nextval('t_count_sms_scanstag_lnk_seq'),63502,64, 'support',  current_timestamp, 'support', current_timestamp, 'Y');</v>
      </c>
      <c r="AB82" t="str">
        <v>INSERT INTO t_country_sms_scanstage_link (country_sms_scanstage_link_id, country_id, scan_stage_id, created_by, created_date, modified_by, modified_date, is_sms_enabled) VALUES(nextval('t_count_sms_scanstag_lnk_seq'),63502,64, 'support',  current_timestamp, 'support', current_timestamp, 'Y');</v>
      </c>
    </row>
    <row r="83" spans="1:28">
      <c r="A83" t="s">
        <v>274</v>
      </c>
      <c r="B83" t="str">
        <f t="shared" si="2"/>
        <v>63502,</v>
      </c>
      <c r="C83" t="s">
        <v>317</v>
      </c>
      <c r="Z83" t="str">
        <f t="shared" si="3"/>
        <v>INSERT INTO t_country_sms_scanstage_link (country_sms_scanstage_link_id, country_id, scan_stage_id, created_by, created_date, modified_by, modified_date, is_sms_enabled) VALUES(nextval('t_count_sms_scanstag_lnk_seq'),63502,156, 'support', current_timestamp, 'support', current_timestamp, 'N');</v>
      </c>
      <c r="AB83" t="str">
        <v>INSERT INTO t_country_sms_scanstage_link (country_sms_scanstage_link_id, country_id, scan_stage_id, created_by, created_date, modified_by, modified_date, is_sms_enabled) VALUES(nextval('t_count_sms_scanstag_lnk_seq'),63502,156, 'support', current_timestamp, 'support', current_timestamp, 'N');</v>
      </c>
    </row>
    <row r="84" spans="1:28">
      <c r="A84" t="s">
        <v>274</v>
      </c>
      <c r="B84" t="str">
        <f t="shared" si="2"/>
        <v>63502,</v>
      </c>
      <c r="C84" t="s">
        <v>318</v>
      </c>
      <c r="Z84" t="str">
        <f t="shared" si="3"/>
        <v>INSERT INTO t_country_sms_scanstage_link (country_sms_scanstage_link_id, country_id, scan_stage_id, created_by, created_date, modified_by, modified_date, is_sms_enabled) VALUES(nextval('t_count_sms_scanstag_lnk_seq'),63502,154, 'support', current_timestamp, 'support', current_timestamp, 'N');</v>
      </c>
      <c r="AB84" t="str">
        <v>INSERT INTO t_country_sms_scanstage_link (country_sms_scanstage_link_id, country_id, scan_stage_id, created_by, created_date, modified_by, modified_date, is_sms_enabled) VALUES(nextval('t_count_sms_scanstag_lnk_seq'),63502,154, 'support', current_timestamp, 'support', current_timestamp, 'N');</v>
      </c>
    </row>
    <row r="85" spans="1:28">
      <c r="A85" t="s">
        <v>274</v>
      </c>
      <c r="B85" t="str">
        <f t="shared" si="2"/>
        <v>63502,</v>
      </c>
      <c r="C85" t="s">
        <v>319</v>
      </c>
      <c r="Z85" t="str">
        <f t="shared" si="3"/>
        <v>INSERT INTO t_country_sms_scanstage_link (country_sms_scanstage_link_id, country_id, scan_stage_id, created_by, created_date, modified_by, modified_date, is_sms_enabled) VALUES(nextval('t_count_sms_scanstag_lnk_seq'),63502,81, 'support',  current_timestamp, 'support', current_timestamp, 'N');</v>
      </c>
      <c r="AB85" t="str">
        <v>INSERT INTO t_country_sms_scanstage_link (country_sms_scanstage_link_id, country_id, scan_stage_id, created_by, created_date, modified_by, modified_date, is_sms_enabled) VALUES(nextval('t_count_sms_scanstag_lnk_seq'),63502,81, 'support',  current_timestamp, 'support', current_timestamp, 'N');</v>
      </c>
    </row>
    <row r="86" spans="1:28">
      <c r="A86" t="s">
        <v>274</v>
      </c>
      <c r="B86" t="str">
        <f t="shared" si="2"/>
        <v>63502,</v>
      </c>
      <c r="C86" t="s">
        <v>320</v>
      </c>
      <c r="Z86" t="str">
        <f t="shared" si="3"/>
        <v>INSERT INTO t_country_sms_scanstage_link (country_sms_scanstage_link_id, country_id, scan_stage_id, created_by, created_date, modified_by, modified_date, is_sms_enabled) VALUES(nextval('t_count_sms_scanstag_lnk_seq'),63502,157, 'support', current_timestamp, 'support', current_timestamp, 'N');</v>
      </c>
      <c r="AB86" t="str">
        <v>INSERT INTO t_country_sms_scanstage_link (country_sms_scanstage_link_id, country_id, scan_stage_id, created_by, created_date, modified_by, modified_date, is_sms_enabled) VALUES(nextval('t_count_sms_scanstag_lnk_seq'),63502,157, 'support', current_timestamp, 'support', current_timestamp, 'N');</v>
      </c>
    </row>
    <row r="87" spans="1:28">
      <c r="A87" t="s">
        <v>274</v>
      </c>
      <c r="B87" t="str">
        <f t="shared" si="2"/>
        <v>63502,</v>
      </c>
      <c r="C87" t="s">
        <v>321</v>
      </c>
      <c r="Z87" t="str">
        <f t="shared" si="3"/>
        <v>INSERT INTO t_country_sms_scanstage_link (country_sms_scanstage_link_id, country_id, scan_stage_id, created_by, created_date, modified_by, modified_date, is_sms_enabled) VALUES(nextval('t_count_sms_scanstag_lnk_seq'),63502,155, 'support', current_timestamp, 'support', current_timestamp, 'N');</v>
      </c>
      <c r="AB87" t="str">
        <v>INSERT INTO t_country_sms_scanstage_link (country_sms_scanstage_link_id, country_id, scan_stage_id, created_by, created_date, modified_by, modified_date, is_sms_enabled) VALUES(nextval('t_count_sms_scanstag_lnk_seq'),63502,155, 'support', current_timestamp, 'support', current_timestamp, 'N');</v>
      </c>
    </row>
    <row r="88" spans="1:28">
      <c r="A88" t="s">
        <v>322</v>
      </c>
      <c r="B88" t="str">
        <f>B87</f>
        <v>63502,</v>
      </c>
      <c r="C88" t="str">
        <f>Master!L13&amp;","</f>
        <v>81363,</v>
      </c>
      <c r="D88" t="str">
        <f>IF(Master!G6="Yes", Master!E6 &amp; ",", ",")</f>
        <v>104,</v>
      </c>
      <c r="E88" s="16" t="s">
        <v>323</v>
      </c>
      <c r="Z88" t="str">
        <f>IF(OR(D88="", D88=0,D88= ","), "", CONCATENATE(A88, B88, C88, D88, E88))</f>
        <v>INSERT INTO t_vsc_pay_mode_link (vsc_pay_mode_id, country_id, vsc_id, payment_mode_id, process_type, show_opsys, show_website, created_by, created_date, modified_by, modified_date) VALUES(nextval('t_vsc_pay_mode_link_seq'),63502,81363,104,'Full', 'Y', 'Y', 'support', current_timestamp, 'support', current_timestamp);</v>
      </c>
      <c r="AB88" t="str">
        <v>INSERT INTO t_vsc_pay_mode_link (vsc_pay_mode_id, country_id, vsc_id, payment_mode_id, process_type, show_opsys, show_website, created_by, created_date, modified_by, modified_date) VALUES(nextval('t_vsc_pay_mode_link_seq'),63502,81363,104,'Full', 'Y', 'Y', 'support', current_timestamp, 'support', current_timestamp);</v>
      </c>
    </row>
    <row r="89" spans="1:28">
      <c r="A89" t="s">
        <v>322</v>
      </c>
      <c r="B89" t="str">
        <f>B88</f>
        <v>63502,</v>
      </c>
      <c r="C89" t="str">
        <f>C88</f>
        <v>81363,</v>
      </c>
      <c r="D89" t="str">
        <f>IF(Master!G7="Yes", Master!E7 &amp; ",", ",")</f>
        <v>101,</v>
      </c>
      <c r="E89" s="16" t="s">
        <v>323</v>
      </c>
      <c r="Z89" t="str">
        <f>IF(OR(D89="", D89=0,D89= ","), "", CONCATENATE(A89, B89, C89, D89, E89))</f>
        <v>INSERT INTO t_vsc_pay_mode_link (vsc_pay_mode_id, country_id, vsc_id, payment_mode_id, process_type, show_opsys, show_website, created_by, created_date, modified_by, modified_date) VALUES(nextval('t_vsc_pay_mode_link_seq'),63502,81363,101,'Full', 'Y', 'Y', 'support', current_timestamp, 'support', current_timestamp);</v>
      </c>
      <c r="AB89" t="str">
        <v>INSERT INTO t_vsc_pay_mode_link (vsc_pay_mode_id, country_id, vsc_id, payment_mode_id, process_type, show_opsys, show_website, created_by, created_date, modified_by, modified_date) VALUES(nextval('t_vsc_pay_mode_link_seq'),63502,81363,101,'Full', 'Y', 'Y', 'support', current_timestamp, 'support', current_timestamp);</v>
      </c>
    </row>
    <row r="90" spans="1:28">
      <c r="A90" t="s">
        <v>322</v>
      </c>
      <c r="B90" t="str">
        <f>B87</f>
        <v>63502,</v>
      </c>
      <c r="C90" t="str">
        <f>C89</f>
        <v>81363,</v>
      </c>
      <c r="D90" t="str">
        <f>IF(Master!G8="Yes", Master!E8 &amp; ",", ",")</f>
        <v>103,</v>
      </c>
      <c r="E90" s="16" t="s">
        <v>323</v>
      </c>
      <c r="Z90" t="str">
        <f>IF(OR(D90="", D90=0,D90= ","), "", CONCATENATE(A90, B90, C90, D90, E90))</f>
        <v>INSERT INTO t_vsc_pay_mode_link (vsc_pay_mode_id, country_id, vsc_id, payment_mode_id, process_type, show_opsys, show_website, created_by, created_date, modified_by, modified_date) VALUES(nextval('t_vsc_pay_mode_link_seq'),63502,81363,103,'Full', 'Y', 'Y', 'support', current_timestamp, 'support', current_timestamp);</v>
      </c>
      <c r="AB90" t="str">
        <v>INSERT INTO t_vsc_pay_mode_link (vsc_pay_mode_id, country_id, vsc_id, payment_mode_id, process_type, show_opsys, show_website, created_by, created_date, modified_by, modified_date) VALUES(nextval('t_vsc_pay_mode_link_seq'),63502,81363,103,'Full', 'Y', 'Y', 'support', current_timestamp, 'support', current_timestamp);</v>
      </c>
    </row>
    <row r="91" spans="1:28">
      <c r="A91" t="s">
        <v>322</v>
      </c>
      <c r="B91" t="str">
        <f>B88</f>
        <v>63502,</v>
      </c>
      <c r="C91" t="str">
        <f>C90</f>
        <v>81363,</v>
      </c>
      <c r="D91" t="str">
        <f>IF(Master!G9="Yes", Master!E9 &amp; ",", ",")</f>
        <v>,</v>
      </c>
      <c r="E91" s="16" t="s">
        <v>323</v>
      </c>
      <c r="Z91" t="str">
        <f>IF(OR(D91="", D91=0,D91= ","), "", CONCATENATE(A91, B91, C91, D91, E91))</f>
        <v/>
      </c>
      <c r="AB91" t="str">
        <v>INSERT INTO t_vsc_refund_pay_mode_link (country_refund_pay_mode_id, country_id, vsc_id, payment_mode_id, created_by, created_date, modified_by, modified_date, is_applicable) VALUES(nextval('t_vsc_refund_paymode_seq'),63502,81363,104, 'support',current_timestamp, 'support', current_timestamp, 'Y');</v>
      </c>
    </row>
    <row r="92" spans="1:28">
      <c r="A92" t="s">
        <v>322</v>
      </c>
      <c r="B92" t="str">
        <f>B88</f>
        <v>63502,</v>
      </c>
      <c r="C92" t="str">
        <f>C91</f>
        <v>81363,</v>
      </c>
      <c r="D92" t="str">
        <f>IF(Master!G10="Yes", Master!E10 &amp; ",", ",")</f>
        <v>,</v>
      </c>
      <c r="E92" s="16" t="s">
        <v>323</v>
      </c>
      <c r="Z92" t="str">
        <f>IF(OR(D92="", D92=0,D92= ","), "", CONCATENATE(A92, B92, C92, D92, E92))</f>
        <v/>
      </c>
      <c r="AB92" t="str">
        <v>INSERT INTO t_vsc_refund_pay_mode_link (country_refund_pay_mode_id, country_id, vsc_id, payment_mode_id, created_by, created_date, modified_by, modified_date, is_applicable) VALUES(nextval('t_vsc_refund_paymode_seq'),63502,81363,101, 'support',current_timestamp, 'support', current_timestamp, 'Y');</v>
      </c>
    </row>
    <row r="93" spans="1:28">
      <c r="A93" t="s">
        <v>324</v>
      </c>
      <c r="B93" t="str">
        <f>B92</f>
        <v>63502,</v>
      </c>
      <c r="C93" t="str">
        <f>C92</f>
        <v>81363,</v>
      </c>
      <c r="D93" t="str">
        <f>D88</f>
        <v>104,</v>
      </c>
      <c r="E93" t="s">
        <v>325</v>
      </c>
      <c r="Z93" t="str">
        <f>IF(OR(D93="", D93=0,D93= ","), "", CONCATENATE(A93, B93, C93, D93, E93))</f>
        <v>INSERT INTO t_vsc_refund_pay_mode_link (country_refund_pay_mode_id, country_id, vsc_id, payment_mode_id, created_by, created_date, modified_by, modified_date, is_applicable) VALUES(nextval('t_vsc_refund_paymode_seq'),63502,81363,104, 'support',current_timestamp, 'support', current_timestamp, 'Y');</v>
      </c>
      <c r="AB93" t="str">
        <v>INSERT INTO t_vsc_refund_pay_mode_link (country_refund_pay_mode_id, country_id, vsc_id, payment_mode_id, created_by, created_date, modified_by, modified_date, is_applicable) VALUES(nextval('t_vsc_refund_paymode_seq'),63502,81363,103, 'support',current_timestamp, 'support', current_timestamp, 'Y');</v>
      </c>
    </row>
    <row r="94" spans="1:28">
      <c r="A94" t="s">
        <v>324</v>
      </c>
      <c r="B94" t="str">
        <f t="shared" ref="B94:B98" si="4">B93</f>
        <v>63502,</v>
      </c>
      <c r="C94" t="str">
        <f t="shared" ref="C94:C97" si="5">C93</f>
        <v>81363,</v>
      </c>
      <c r="D94" t="str">
        <f>D89</f>
        <v>101,</v>
      </c>
      <c r="E94" t="s">
        <v>325</v>
      </c>
      <c r="Z94" t="str">
        <f>IF(OR(D94="", D94=0,D94= ","), "", CONCATENATE(A94, B94, C94, D94, E94))</f>
        <v>INSERT INTO t_vsc_refund_pay_mode_link (country_refund_pay_mode_id, country_id, vsc_id, payment_mode_id, created_by, created_date, modified_by, modified_date, is_applicable) VALUES(nextval('t_vsc_refund_paymode_seq'),63502,81363,101, 'support',current_timestamp, 'support', current_timestamp, 'Y');</v>
      </c>
      <c r="AB94" t="str">
        <v>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VALUES(nextval('country_menu_feature_seq'),63502,Y', 'Y', 'Y', 'Y', 'Y', 'support', current_timestamp, 'support', current_timestamp, 5, 'N', 'N', 'Y', 'Y', 'N','389', NULL, NULL, 'N', NULL, 30, 30, 0, 'N', NULL, 'N', 'Y', NULL, 'N', NULL, 'N', 'N', 'N', 'Y', 'N', 'N', NULL, NULL, NULL, 'N', 'N');</v>
      </c>
    </row>
    <row r="95" spans="1:28">
      <c r="A95" t="s">
        <v>324</v>
      </c>
      <c r="B95" t="str">
        <f t="shared" si="4"/>
        <v>63502,</v>
      </c>
      <c r="C95" t="str">
        <f t="shared" si="5"/>
        <v>81363,</v>
      </c>
      <c r="D95" t="str">
        <f>D90</f>
        <v>103,</v>
      </c>
      <c r="E95" t="s">
        <v>325</v>
      </c>
      <c r="Z95" t="str">
        <f>IF(OR(D95="", D95=0,D95= ","), "", CONCATENATE(A95, B95, C95, D95, E95))</f>
        <v>INSERT INTO t_vsc_refund_pay_mode_link (country_refund_pay_mode_id, country_id, vsc_id, payment_mode_id, created_by, created_date, modified_by, modified_date, is_applicable) VALUES(nextval('t_vsc_refund_paymode_seq'),63502,81363,103, 'support',current_timestamp, 'support', current_timestamp, 'Y');</v>
      </c>
      <c r="AB95" t="str">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63502, 98);</v>
      </c>
    </row>
    <row r="96" spans="1:28">
      <c r="A96" t="s">
        <v>324</v>
      </c>
      <c r="B96" t="str">
        <f t="shared" si="4"/>
        <v>63502,</v>
      </c>
      <c r="C96" t="str">
        <f t="shared" si="5"/>
        <v>81363,</v>
      </c>
      <c r="D96" t="str">
        <f t="shared" ref="D96:D97" si="6">D91</f>
        <v>,</v>
      </c>
      <c r="E96" t="s">
        <v>325</v>
      </c>
      <c r="Z96" t="str">
        <f>IF(OR(D96="", D96=0,D96= ","), "", CONCATENATE(A96, B96, C96, D96, E96))</f>
        <v/>
      </c>
      <c r="AB96" t="str">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63502, 98);</v>
      </c>
    </row>
    <row r="97" spans="1:28">
      <c r="A97" t="s">
        <v>324</v>
      </c>
      <c r="B97" t="str">
        <f t="shared" si="4"/>
        <v>63502,</v>
      </c>
      <c r="C97" t="str">
        <f t="shared" si="5"/>
        <v>81363,</v>
      </c>
      <c r="D97" t="str">
        <f t="shared" si="6"/>
        <v>,</v>
      </c>
      <c r="E97" t="s">
        <v>325</v>
      </c>
      <c r="Z97" t="str">
        <f>IF(OR(D97="", D97=0,D97= ","), "", CONCATENATE(A97, B97, C97, D97, E97))</f>
        <v/>
      </c>
      <c r="AB97" t="str">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63502, 100);</v>
      </c>
    </row>
    <row r="98" spans="1:28">
      <c r="A98" t="s">
        <v>438</v>
      </c>
      <c r="B98" t="str">
        <f t="shared" si="4"/>
        <v>63502,</v>
      </c>
      <c r="C98" s="16" t="s">
        <v>439</v>
      </c>
      <c r="D98" t="str">
        <f>Master!L23&amp;"'"</f>
        <v>389'</v>
      </c>
      <c r="E98" s="34" t="s">
        <v>328</v>
      </c>
      <c r="Z98" t="str">
        <f t="shared" si="3"/>
        <v>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VALUES(nextval('country_menu_feature_seq'),63502,Y', 'Y', 'Y', 'Y', 'Y', 'support', current_timestamp, 'support', current_timestamp, 5, 'N', 'N', 'Y', 'Y', 'N','389', NULL, NULL, 'N', NULL, 30, 30, 0, 'N', NULL, 'N', 'Y', NULL, 'N', NULL, 'N', 'N', 'N', 'Y', 'N', 'N', NULL, NULL, NULL, 'N', 'N');</v>
      </c>
      <c r="AB98" t="str">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63502, 90);</v>
      </c>
    </row>
    <row r="99" spans="1:28">
      <c r="A99" t="s">
        <v>329</v>
      </c>
      <c r="B99" t="str">
        <f>B98</f>
        <v>63502,</v>
      </c>
      <c r="C99" t="s">
        <v>330</v>
      </c>
      <c r="Z99" t="str">
        <f t="shared" si="3"/>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63502, 98);</v>
      </c>
      <c r="AB99" t="str">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63502, 99);</v>
      </c>
    </row>
    <row r="100" spans="1:28">
      <c r="A100" t="s">
        <v>331</v>
      </c>
      <c r="B100" t="str">
        <f t="shared" ref="B100:B118" si="7">B99</f>
        <v>63502,</v>
      </c>
      <c r="C100" t="s">
        <v>330</v>
      </c>
      <c r="Z100" t="str">
        <f t="shared" si="3"/>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63502, 98);</v>
      </c>
      <c r="AB100" t="str">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63502, 99);</v>
      </c>
    </row>
    <row r="101" spans="1:28">
      <c r="A101" t="s">
        <v>332</v>
      </c>
      <c r="B101" t="str">
        <f t="shared" si="7"/>
        <v>63502,</v>
      </c>
      <c r="C101" t="s">
        <v>333</v>
      </c>
      <c r="Z101" t="str">
        <f t="shared" si="3"/>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63502, 100);</v>
      </c>
      <c r="AB101" t="str">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63502, 98);</v>
      </c>
    </row>
    <row r="102" spans="1:28">
      <c r="A102" t="s">
        <v>334</v>
      </c>
      <c r="B102" t="str">
        <f t="shared" si="7"/>
        <v>63502,</v>
      </c>
      <c r="C102" t="s">
        <v>335</v>
      </c>
      <c r="Z102" t="str">
        <f t="shared" si="3"/>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63502, 90);</v>
      </c>
      <c r="AB102" t="str">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63502, 90);</v>
      </c>
    </row>
    <row r="103" spans="1:28">
      <c r="A103" t="s">
        <v>336</v>
      </c>
      <c r="B103" t="str">
        <f t="shared" si="7"/>
        <v>63502,</v>
      </c>
      <c r="C103" t="s">
        <v>337</v>
      </c>
      <c r="Z103" t="str">
        <f t="shared" si="3"/>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63502, 99);</v>
      </c>
      <c r="AB103" t="str">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63502, 95);</v>
      </c>
    </row>
    <row r="104" spans="1:28">
      <c r="A104" t="s">
        <v>338</v>
      </c>
      <c r="B104" t="str">
        <f t="shared" si="7"/>
        <v>63502,</v>
      </c>
      <c r="C104" t="s">
        <v>337</v>
      </c>
      <c r="Z104" t="str">
        <f t="shared" si="3"/>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63502, 99);</v>
      </c>
      <c r="AB104" t="str">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63502, 100);</v>
      </c>
    </row>
    <row r="105" spans="1:28">
      <c r="A105" t="s">
        <v>339</v>
      </c>
      <c r="B105" t="str">
        <f t="shared" si="7"/>
        <v>63502,</v>
      </c>
      <c r="C105" t="s">
        <v>330</v>
      </c>
      <c r="Z105" t="str">
        <f t="shared" si="3"/>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63502, 98);</v>
      </c>
      <c r="AB105" t="str">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63502, 100);</v>
      </c>
    </row>
    <row r="106" spans="1:28">
      <c r="A106" t="s">
        <v>340</v>
      </c>
      <c r="B106" t="str">
        <f t="shared" si="7"/>
        <v>63502,</v>
      </c>
      <c r="C106" t="s">
        <v>335</v>
      </c>
      <c r="Z106" t="str">
        <f t="shared" si="3"/>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63502, 90);</v>
      </c>
      <c r="AB106" t="str">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63502, 99);</v>
      </c>
    </row>
    <row r="107" spans="1:28">
      <c r="A107" t="s">
        <v>341</v>
      </c>
      <c r="B107" t="str">
        <f t="shared" si="7"/>
        <v>63502,</v>
      </c>
      <c r="C107" t="s">
        <v>342</v>
      </c>
      <c r="Z107" t="str">
        <f t="shared" si="3"/>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63502, 95);</v>
      </c>
      <c r="AB107" t="str">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63502, 100);</v>
      </c>
    </row>
    <row r="108" spans="1:28">
      <c r="A108" t="s">
        <v>343</v>
      </c>
      <c r="B108" t="str">
        <f t="shared" si="7"/>
        <v>63502,</v>
      </c>
      <c r="C108" t="s">
        <v>333</v>
      </c>
      <c r="Z108" t="str">
        <f t="shared" si="3"/>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63502, 100);</v>
      </c>
      <c r="AB108" t="str">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63502, 100);</v>
      </c>
    </row>
    <row r="109" spans="1:28">
      <c r="A109" t="s">
        <v>344</v>
      </c>
      <c r="B109" t="str">
        <f t="shared" si="7"/>
        <v>63502,</v>
      </c>
      <c r="C109" t="s">
        <v>333</v>
      </c>
      <c r="Z109" t="str">
        <f t="shared" si="3"/>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63502, 100);</v>
      </c>
      <c r="AB109" t="str">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63502, 100);</v>
      </c>
    </row>
    <row r="110" spans="1:28">
      <c r="A110" t="s">
        <v>345</v>
      </c>
      <c r="B110" t="str">
        <f t="shared" si="7"/>
        <v>63502,</v>
      </c>
      <c r="C110" t="s">
        <v>337</v>
      </c>
      <c r="Z110" t="str">
        <f t="shared" si="3"/>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63502, 99);</v>
      </c>
      <c r="AB110" t="str">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63502, 100);</v>
      </c>
    </row>
    <row r="111" spans="1:28">
      <c r="A111" t="s">
        <v>346</v>
      </c>
      <c r="B111" t="str">
        <f t="shared" si="7"/>
        <v>63502,</v>
      </c>
      <c r="C111" t="s">
        <v>333</v>
      </c>
      <c r="Z111" t="str">
        <f t="shared" si="3"/>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63502, 100);</v>
      </c>
      <c r="AB111" t="str">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63502, 100);</v>
      </c>
    </row>
    <row r="112" spans="1:28">
      <c r="A112" t="s">
        <v>347</v>
      </c>
      <c r="B112" t="str">
        <f t="shared" si="7"/>
        <v>63502,</v>
      </c>
      <c r="C112" t="s">
        <v>333</v>
      </c>
      <c r="Z112" t="str">
        <f t="shared" si="3"/>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63502, 100);</v>
      </c>
      <c r="AB112" t="str">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63502, 95);</v>
      </c>
    </row>
    <row r="113" spans="1:28">
      <c r="A113" t="s">
        <v>348</v>
      </c>
      <c r="B113" t="str">
        <f t="shared" si="7"/>
        <v>63502,</v>
      </c>
      <c r="C113" t="s">
        <v>333</v>
      </c>
      <c r="Z113" t="str">
        <f t="shared" si="3"/>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63502, 100);</v>
      </c>
      <c r="AB113" t="str">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63502, 98);</v>
      </c>
    </row>
    <row r="114" spans="1:28">
      <c r="A114" t="s">
        <v>349</v>
      </c>
      <c r="B114" t="str">
        <f t="shared" si="7"/>
        <v>63502,</v>
      </c>
      <c r="C114" t="s">
        <v>333</v>
      </c>
      <c r="Z114" t="str">
        <f t="shared" si="3"/>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63502, 100);</v>
      </c>
      <c r="AB114" t="str">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63502, 100);</v>
      </c>
    </row>
    <row r="115" spans="1:28">
      <c r="A115" t="s">
        <v>350</v>
      </c>
      <c r="B115" t="str">
        <f t="shared" si="7"/>
        <v>63502,</v>
      </c>
      <c r="C115" t="s">
        <v>333</v>
      </c>
      <c r="Z115" t="str">
        <f t="shared" si="3"/>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63502, 100);</v>
      </c>
      <c r="AB115" t="str">
        <v>INSERT INTO t_vsc_working_days (vsc_working_day_id, is_working, vsc_id, day_id, created_by, created_date, modified_by, modified_date) VALUES(nextval('t_vsc_working_days_seq'), 'N',81363,1, NULL, NULL, 'spinebiz_yuvaraje', '2024-10-17 17:11:08.509');</v>
      </c>
    </row>
    <row r="116" spans="1:28">
      <c r="A116" t="s">
        <v>351</v>
      </c>
      <c r="B116" t="str">
        <f t="shared" si="7"/>
        <v>63502,</v>
      </c>
      <c r="C116" t="s">
        <v>342</v>
      </c>
      <c r="Z116" t="str">
        <f t="shared" si="3"/>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63502, 95);</v>
      </c>
      <c r="AB116" t="str">
        <v>INSERT INTO t_vsc_working_days (vsc_working_day_id, is_working, vsc_id, day_id, created_by, created_date, modified_by, modified_date) VALUES(nextval('t_vsc_working_days_seq'), 'Y',81363,2, NULL, NULL, 'spinebiz_yuvaraje', '2024-10-17 17:10:08.625');</v>
      </c>
    </row>
    <row r="117" spans="1:28">
      <c r="A117" t="s">
        <v>352</v>
      </c>
      <c r="B117" t="str">
        <f t="shared" si="7"/>
        <v>63502,</v>
      </c>
      <c r="C117" t="s">
        <v>330</v>
      </c>
      <c r="Z117" t="str">
        <f t="shared" si="3"/>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63502, 98);</v>
      </c>
      <c r="AB117" t="str">
        <v>INSERT INTO t_vsc_working_days (vsc_working_day_id, is_working, vsc_id, day_id, created_by, created_date, modified_by, modified_date) VALUES(nextval('t_vsc_working_days_seq'), 'Y',81363,3, NULL, NULL, 'spinebiz_yuvaraje', '2024-10-17 17:10:18.413');</v>
      </c>
    </row>
    <row r="118" spans="1:28">
      <c r="A118" t="s">
        <v>353</v>
      </c>
      <c r="B118" t="str">
        <f t="shared" si="7"/>
        <v>63502,</v>
      </c>
      <c r="C118" t="s">
        <v>333</v>
      </c>
      <c r="Z118" t="str">
        <f t="shared" si="3"/>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63502, 100);</v>
      </c>
      <c r="AB118" t="str">
        <v>INSERT INTO t_vsc_working_days (vsc_working_day_id, is_working, vsc_id, day_id, created_by, created_date, modified_by, modified_date) VALUES(nextval('t_vsc_working_days_seq'), 'Y',81363,4, NULL, NULL, 'spinebiz_yuvaraje', '2024-10-17 17:10:28.488');</v>
      </c>
    </row>
    <row r="119" spans="1:28">
      <c r="A119" t="s">
        <v>354</v>
      </c>
      <c r="B119" t="str">
        <f>IF(Master!P6="Yes", "Y", IF(Master!P6="No", "N", ""))</f>
        <v>N</v>
      </c>
      <c r="C119" t="str">
        <f>"',"&amp;Master!L13&amp;","</f>
        <v>',81363,</v>
      </c>
      <c r="D119" t="s">
        <v>355</v>
      </c>
      <c r="Z119" t="str">
        <f t="shared" si="3"/>
        <v>INSERT INTO t_vsc_working_days (vsc_working_day_id, is_working, vsc_id, day_id, created_by, created_date, modified_by, modified_date) VALUES(nextval('t_vsc_working_days_seq'), 'N',81363,1, NULL, NULL, 'spinebiz_yuvaraje', '2024-10-17 17:11:08.509');</v>
      </c>
      <c r="AB119" t="str">
        <v>INSERT INTO t_vsc_working_days (vsc_working_day_id, is_working, vsc_id, day_id, created_by, created_date, modified_by, modified_date) VALUES(nextval('t_vsc_working_days_seq'), 'Y',81363,5, NULL, NULL, 'spinebiz_yuvaraje', '2024-10-17 17:10:50.893');</v>
      </c>
    </row>
    <row r="120" spans="1:28">
      <c r="A120" t="s">
        <v>354</v>
      </c>
      <c r="B120" t="str">
        <f>IF(Master!P7="Yes", "Y", IF(Master!P7="No", "N", ""))</f>
        <v>Y</v>
      </c>
      <c r="C120" t="str">
        <f>C119</f>
        <v>',81363,</v>
      </c>
      <c r="D120" t="s">
        <v>356</v>
      </c>
      <c r="Z120" t="str">
        <f t="shared" si="3"/>
        <v>INSERT INTO t_vsc_working_days (vsc_working_day_id, is_working, vsc_id, day_id, created_by, created_date, modified_by, modified_date) VALUES(nextval('t_vsc_working_days_seq'), 'Y',81363,2, NULL, NULL, 'spinebiz_yuvaraje', '2024-10-17 17:10:08.625');</v>
      </c>
      <c r="AB120" t="str">
        <v>INSERT INTO t_vsc_working_days (vsc_working_day_id, is_working, vsc_id, day_id, created_by, created_date, modified_by, modified_date) VALUES(nextval('t_vsc_working_days_seq'), 'Y',81363,6, NULL, NULL, 'spinebiz_yuvaraje', '2024-10-17 17:10:59.716');</v>
      </c>
    </row>
    <row r="121" spans="1:28">
      <c r="A121" t="s">
        <v>354</v>
      </c>
      <c r="B121" t="str">
        <f>IF(Master!P8="Yes", "Y", IF(Master!P8="No", "N", ""))</f>
        <v>Y</v>
      </c>
      <c r="C121" t="str">
        <f t="shared" ref="C121:C125" si="8">C120</f>
        <v>',81363,</v>
      </c>
      <c r="D121" t="s">
        <v>357</v>
      </c>
      <c r="Z121" t="str">
        <f t="shared" si="3"/>
        <v>INSERT INTO t_vsc_working_days (vsc_working_day_id, is_working, vsc_id, day_id, created_by, created_date, modified_by, modified_date) VALUES(nextval('t_vsc_working_days_seq'), 'Y',81363,3, NULL, NULL, 'spinebiz_yuvaraje', '2024-10-17 17:10:18.413');</v>
      </c>
      <c r="AB121" t="str">
        <v>INSERT INTO t_vsc_working_days (vsc_working_day_id, is_working, vsc_id, day_id, created_by, created_date, modified_by, modified_date) VALUES(nextval('t_vsc_working_days_seq'), 'N',81363,7, NULL, NULL, 'spinebiz_yuvaraje', '2024-10-17 17:11:18.074');</v>
      </c>
    </row>
    <row r="122" spans="1:28">
      <c r="A122" t="s">
        <v>354</v>
      </c>
      <c r="B122" t="str">
        <f>IF(Master!P9="Yes", "Y", IF(Master!P9="No", "N", ""))</f>
        <v>Y</v>
      </c>
      <c r="C122" t="str">
        <f t="shared" si="8"/>
        <v>',81363,</v>
      </c>
      <c r="D122" t="s">
        <v>358</v>
      </c>
      <c r="Z122" t="str">
        <f t="shared" si="3"/>
        <v>INSERT INTO t_vsc_working_days (vsc_working_day_id, is_working, vsc_id, day_id, created_by, created_date, modified_by, modified_date) VALUES(nextval('t_vsc_working_days_seq'), 'Y',81363,4, NULL, NULL, 'spinebiz_yuvaraje', '2024-10-17 17:10:28.488');</v>
      </c>
      <c r="AB122" t="str">
        <v>INSERT INTO t_vas_vsc_link (vas_service_id, vsc_id, created_by, created_date, modified_by, modified_date, vas_vsc_link_id, is_enable) VALUES(121,81363, 'support', current_timestamp, 'support', current_timestamp, nextval('t_vas_vsc_link_seq'), 'Y');</v>
      </c>
    </row>
    <row r="123" spans="1:28">
      <c r="A123" t="s">
        <v>354</v>
      </c>
      <c r="B123" t="str">
        <f>IF(Master!P10="Yes", "Y", IF(Master!P10="No", "N", ""))</f>
        <v>Y</v>
      </c>
      <c r="C123" t="str">
        <f t="shared" si="8"/>
        <v>',81363,</v>
      </c>
      <c r="D123" t="s">
        <v>359</v>
      </c>
      <c r="Z123" t="str">
        <f t="shared" si="3"/>
        <v>INSERT INTO t_vsc_working_days (vsc_working_day_id, is_working, vsc_id, day_id, created_by, created_date, modified_by, modified_date) VALUES(nextval('t_vsc_working_days_seq'), 'Y',81363,5, NULL, NULL, 'spinebiz_yuvaraje', '2024-10-17 17:10:50.893');</v>
      </c>
      <c r="AB123" t="str">
        <v>INSERT INTO t_vas_vsc_link (vas_service_id, vsc_id, created_by, created_date, modified_by, modified_date, vas_vsc_link_id, is_enable) VALUES(122,81363, 'support', current_timestamp, 'support', current_timestamp, nextval('t_vas_vsc_link_seq'), 'Y');</v>
      </c>
    </row>
    <row r="124" spans="1:28">
      <c r="A124" t="s">
        <v>354</v>
      </c>
      <c r="B124" t="str">
        <f>IF(Master!P11="Yes", "Y", IF(Master!P11="No", "N", ""))</f>
        <v>Y</v>
      </c>
      <c r="C124" t="str">
        <f t="shared" si="8"/>
        <v>',81363,</v>
      </c>
      <c r="D124" t="s">
        <v>360</v>
      </c>
      <c r="Z124" t="str">
        <f t="shared" si="3"/>
        <v>INSERT INTO t_vsc_working_days (vsc_working_day_id, is_working, vsc_id, day_id, created_by, created_date, modified_by, modified_date) VALUES(nextval('t_vsc_working_days_seq'), 'Y',81363,6, NULL, NULL, 'spinebiz_yuvaraje', '2024-10-17 17:10:59.716');</v>
      </c>
      <c r="AB124" t="str">
        <v>INSERT INTO t_country_rework_reason (rework_reason_id, country_id, reason_id, created_by, created_date, modified_by, modified_date) VALUES(nextval('t_country_rework_reason_seq'), 63502, 24, 'support', current_timestamp, 'support', current_timestamp);</v>
      </c>
    </row>
    <row r="125" spans="1:28">
      <c r="A125" t="s">
        <v>354</v>
      </c>
      <c r="B125" t="str">
        <f>IF(Master!P12="Yes", "Y", IF(Master!P12="No", "N", ""))</f>
        <v>N</v>
      </c>
      <c r="C125" t="str">
        <f t="shared" si="8"/>
        <v>',81363,</v>
      </c>
      <c r="D125" t="s">
        <v>361</v>
      </c>
      <c r="Z125" t="str">
        <f t="shared" si="3"/>
        <v>INSERT INTO t_vsc_working_days (vsc_working_day_id, is_working, vsc_id, day_id, created_by, created_date, modified_by, modified_date) VALUES(nextval('t_vsc_working_days_seq'), 'N',81363,7, NULL, NULL, 'spinebiz_yuvaraje', '2024-10-17 17:11:18.074');</v>
      </c>
      <c r="AB125" t="str">
        <v>INSERT INTO t_country_rework_reason (rework_reason_id, country_id, reason_id, created_by, created_date, modified_by, modified_date) VALUES(nextval('t_country_rework_reason_seq'), 63502, 23, 'support', current_timestamp, 'support', current_timestamp);</v>
      </c>
    </row>
    <row r="126" spans="1:28">
      <c r="A126" t="s">
        <v>362</v>
      </c>
      <c r="B126">
        <f>Master!L13</f>
        <v>81363</v>
      </c>
      <c r="C126" t="s">
        <v>363</v>
      </c>
      <c r="D126" t="str">
        <f>IF(Master!S6="Yes", "Y", IF(Master!S6="No", "N", ""))</f>
        <v>Y</v>
      </c>
      <c r="E126" s="16" t="s">
        <v>364</v>
      </c>
      <c r="Z126" t="str">
        <f t="shared" si="3"/>
        <v>INSERT INTO t_vas_vsc_link (vas_service_id, vsc_id, created_by, created_date, modified_by, modified_date, vas_vsc_link_id, is_enable) VALUES(121,81363, 'support', current_timestamp, 'support', current_timestamp, nextval('t_vas_vsc_link_seq'), 'Y');</v>
      </c>
      <c r="AB126" t="str">
        <v>INSERT INTO t_country_rework_reason (rework_reason_id, country_id, reason_id, created_by, created_date, modified_by, modified_date) VALUES(nextval('t_country_rework_reason_seq'), 63502, 20, 'support', current_timestamp, 'support', current_timestamp);</v>
      </c>
    </row>
    <row r="127" spans="1:28">
      <c r="A127" t="s">
        <v>365</v>
      </c>
      <c r="B127">
        <f>B126</f>
        <v>81363</v>
      </c>
      <c r="C127" t="s">
        <v>363</v>
      </c>
      <c r="D127" t="str">
        <f>IF(Master!S7="Yes", "Y", IF(Master!S7="No", "N", ""))</f>
        <v>Y</v>
      </c>
      <c r="E127" s="16" t="s">
        <v>364</v>
      </c>
      <c r="Z127" t="str">
        <f t="shared" si="3"/>
        <v>INSERT INTO t_vas_vsc_link (vas_service_id, vsc_id, created_by, created_date, modified_by, modified_date, vas_vsc_link_id, is_enable) VALUES(122,81363, 'support', current_timestamp, 'support', current_timestamp, nextval('t_vas_vsc_link_seq'), 'Y');</v>
      </c>
      <c r="AB127" t="str">
        <v>INSERT INTO t_country_rework_reason (rework_reason_id, country_id, reason_id, created_by, created_date, modified_by, modified_date) VALUES(nextval('t_country_rework_reason_seq'), 63502, 13, 'support', current_timestamp, 'support', current_timestamp);</v>
      </c>
    </row>
    <row r="128" spans="1:28">
      <c r="A128" t="s">
        <v>366</v>
      </c>
      <c r="B128">
        <f>Master!L7</f>
        <v>63502</v>
      </c>
      <c r="C128" t="s">
        <v>367</v>
      </c>
      <c r="Z128" t="str">
        <f t="shared" si="3"/>
        <v>INSERT INTO t_country_rework_reason (rework_reason_id, country_id, reason_id, created_by, created_date, modified_by, modified_date) VALUES(nextval('t_country_rework_reason_seq'), 63502, 24, 'support', current_timestamp, 'support', current_timestamp);</v>
      </c>
      <c r="AB128" t="str">
        <v>INSERT INTO t_country_rework_reason (rework_reason_id, country_id, reason_id, created_by, created_date, modified_by, modified_date) VALUES(nextval('t_country_rework_reason_seq'), 63502, 12, 'support', current_timestamp, 'support', current_timestamp);</v>
      </c>
    </row>
    <row r="129" spans="1:28">
      <c r="A129" t="s">
        <v>366</v>
      </c>
      <c r="B129">
        <f>B128</f>
        <v>63502</v>
      </c>
      <c r="C129" t="s">
        <v>368</v>
      </c>
      <c r="Z129" t="str">
        <f t="shared" si="3"/>
        <v>INSERT INTO t_country_rework_reason (rework_reason_id, country_id, reason_id, created_by, created_date, modified_by, modified_date) VALUES(nextval('t_country_rework_reason_seq'), 63502, 23, 'support', current_timestamp, 'support', current_timestamp);</v>
      </c>
      <c r="AB129" t="str">
        <v>INSERT INTO t_country_rework_reason (rework_reason_id, country_id, reason_id, created_by, created_date, modified_by, modified_date) VALUES(nextval('t_country_rework_reason_seq'), 63502, 25, 'support', current_timestamp, 'support', current_timestamp);</v>
      </c>
    </row>
    <row r="130" spans="1:28">
      <c r="A130" t="s">
        <v>366</v>
      </c>
      <c r="B130">
        <f t="shared" ref="B130:B137" si="9">B129</f>
        <v>63502</v>
      </c>
      <c r="C130" t="s">
        <v>369</v>
      </c>
      <c r="Z130" t="str">
        <f t="shared" si="3"/>
        <v>INSERT INTO t_country_rework_reason (rework_reason_id, country_id, reason_id, created_by, created_date, modified_by, modified_date) VALUES(nextval('t_country_rework_reason_seq'), 63502, 20, 'support', current_timestamp, 'support', current_timestamp);</v>
      </c>
      <c r="AB130" t="str">
        <v>INSERT INTO t_country_rework_reason (rework_reason_id, country_id, reason_id, created_by, created_date, modified_by, modified_date) VALUES(nextval('t_country_rework_reason_seq'), 63502, 9, 'support',  current_timestamp, 'support', current_timestamp);</v>
      </c>
    </row>
    <row r="131" spans="1:28">
      <c r="A131" t="s">
        <v>366</v>
      </c>
      <c r="B131">
        <f t="shared" si="9"/>
        <v>63502</v>
      </c>
      <c r="C131" t="s">
        <v>370</v>
      </c>
      <c r="Z131" t="str">
        <f t="shared" si="3"/>
        <v>INSERT INTO t_country_rework_reason (rework_reason_id, country_id, reason_id, created_by, created_date, modified_by, modified_date) VALUES(nextval('t_country_rework_reason_seq'), 63502, 13, 'support', current_timestamp, 'support', current_timestamp);</v>
      </c>
      <c r="AB131" t="str">
        <v>INSERT INTO t_country_rework_reason (rework_reason_id, country_id, reason_id, created_by, created_date, modified_by, modified_date) VALUES(nextval('t_country_rework_reason_seq'), 63502, 10, 'support', current_timestamp, 'support', current_timestamp);</v>
      </c>
    </row>
    <row r="132" spans="1:28">
      <c r="A132" t="s">
        <v>366</v>
      </c>
      <c r="B132">
        <f t="shared" si="9"/>
        <v>63502</v>
      </c>
      <c r="C132" t="s">
        <v>371</v>
      </c>
      <c r="Z132" t="str">
        <f t="shared" si="3"/>
        <v>INSERT INTO t_country_rework_reason (rework_reason_id, country_id, reason_id, created_by, created_date, modified_by, modified_date) VALUES(nextval('t_country_rework_reason_seq'), 63502, 12, 'support', current_timestamp, 'support', current_timestamp);</v>
      </c>
      <c r="AB132" t="str">
        <v>INSERT INTO t_country_rework_reason (rework_reason_id, country_id, reason_id, created_by, created_date, modified_by, modified_date) VALUES(nextval('t_country_rework_reason_seq'), 63502, 3, 'support',  current_timestamp, 'support', current_timestamp);</v>
      </c>
    </row>
    <row r="133" spans="1:28">
      <c r="A133" t="s">
        <v>366</v>
      </c>
      <c r="B133">
        <f t="shared" si="9"/>
        <v>63502</v>
      </c>
      <c r="C133" t="s">
        <v>372</v>
      </c>
      <c r="Z133" t="str">
        <f t="shared" si="3"/>
        <v>INSERT INTO t_country_rework_reason (rework_reason_id, country_id, reason_id, created_by, created_date, modified_by, modified_date) VALUES(nextval('t_country_rework_reason_seq'), 63502, 25, 'support', current_timestamp, 'support', current_timestamp);</v>
      </c>
      <c r="AB133" t="str">
        <v>INSERT INTO t_country_rework_reason (rework_reason_id, country_id, reason_id, created_by, created_date, modified_by, modified_date) VALUES(nextval('t_country_rework_reason_seq'), 63502, 2, 'support',  current_timestamp, 'support', current_timestamp);</v>
      </c>
    </row>
    <row r="134" spans="1:28">
      <c r="A134" t="s">
        <v>366</v>
      </c>
      <c r="B134">
        <f t="shared" si="9"/>
        <v>63502</v>
      </c>
      <c r="C134" t="s">
        <v>373</v>
      </c>
      <c r="Z134" t="str">
        <f t="shared" si="3"/>
        <v>INSERT INTO t_country_rework_reason (rework_reason_id, country_id, reason_id, created_by, created_date, modified_by, modified_date) VALUES(nextval('t_country_rework_reason_seq'), 63502, 9, 'support',  current_timestamp, 'support', current_timestamp);</v>
      </c>
      <c r="AB134" t="str">
        <v>INSERT INTO t_insurance_service_fee_rate (insurance_service_fee_rate_id, vsc_id, effective_from, effective_to, service_fee_rate, created_by, created_date, modified_by, modified_date, pg_amount) VALUES(nextval('t_insurance_service_fee_seq'),81363, current_date, '2099-01-01 00:00:00.000', 43.0000, 'support', current_timestamp, 'support', current_timestamp, 1.0000);</v>
      </c>
    </row>
    <row r="135" spans="1:28">
      <c r="A135" t="s">
        <v>366</v>
      </c>
      <c r="B135">
        <f t="shared" si="9"/>
        <v>63502</v>
      </c>
      <c r="C135" t="s">
        <v>374</v>
      </c>
      <c r="Z135" t="str">
        <f t="shared" si="3"/>
        <v>INSERT INTO t_country_rework_reason (rework_reason_id, country_id, reason_id, created_by, created_date, modified_by, modified_date) VALUES(nextval('t_country_rework_reason_seq'), 63502, 10, 'support', current_timestamp, 'support', current_timestamp);</v>
      </c>
      <c r="AB135" t="str">
        <v>INSERT INTO t_country_pay_mode_link (country_pay_mode_id, country_id, payment_mode_id, created_by, created_date, modified_by, modified_date, show_in_website) VALUES(nextval('t_country_pay_mode_link_seq'),63502,104,'support', current_timestamp, 'support', current_timestamp, 'Y</v>
      </c>
    </row>
    <row r="136" spans="1:28">
      <c r="A136" t="s">
        <v>366</v>
      </c>
      <c r="B136">
        <f t="shared" si="9"/>
        <v>63502</v>
      </c>
      <c r="C136" t="s">
        <v>375</v>
      </c>
      <c r="Z136" t="str">
        <f t="shared" si="3"/>
        <v>INSERT INTO t_country_rework_reason (rework_reason_id, country_id, reason_id, created_by, created_date, modified_by, modified_date) VALUES(nextval('t_country_rework_reason_seq'), 63502, 3, 'support',  current_timestamp, 'support', current_timestamp);</v>
      </c>
      <c r="AB136" t="str">
        <v>INSERT INTO t_country_pay_mode_link (country_pay_mode_id, country_id, payment_mode_id, created_by, created_date, modified_by, modified_date, show_in_website) VALUES(nextval('t_country_pay_mode_link_seq'),63502,101,'support', current_timestamp, 'support', current_timestamp, 'Y</v>
      </c>
    </row>
    <row r="137" spans="1:28">
      <c r="A137" t="s">
        <v>366</v>
      </c>
      <c r="B137">
        <f t="shared" si="9"/>
        <v>63502</v>
      </c>
      <c r="C137" t="s">
        <v>376</v>
      </c>
      <c r="Z137" t="str">
        <f t="shared" si="3"/>
        <v>INSERT INTO t_country_rework_reason (rework_reason_id, country_id, reason_id, created_by, created_date, modified_by, modified_date) VALUES(nextval('t_country_rework_reason_seq'), 63502, 2, 'support',  current_timestamp, 'support', current_timestamp);</v>
      </c>
      <c r="AB137" t="str">
        <v>INSERT INTO t_country_pay_mode_link (country_pay_mode_id, country_id, payment_mode_id, created_by, created_date, modified_by, modified_date, show_in_website) VALUES(nextval('t_country_pay_mode_link_seq'),63502,103,'support', current_timestamp, 'support', current_timestamp, 'Y</v>
      </c>
    </row>
    <row r="138" spans="1:28">
      <c r="A138" t="s">
        <v>440</v>
      </c>
      <c r="B138">
        <f>Master!L13</f>
        <v>81363</v>
      </c>
      <c r="C138" t="s">
        <v>378</v>
      </c>
      <c r="Z138" t="str">
        <f t="shared" si="3"/>
        <v>INSERT INTO t_insurance_service_fee_rate (insurance_service_fee_rate_id, vsc_id, effective_from, effective_to, service_fee_rate, created_by, created_date, modified_by, modified_date, pg_amount) VALUES(nextval('t_insurance_service_fee_seq'),81363, current_date, '2099-01-01 00:00:00.000', 43.0000, 'support', current_timestamp, 'support', current_timestamp, 1.0000);</v>
      </c>
      <c r="AB138" t="str">
        <v>INSERT INTO t_online_feedback_scn_stg_cfg (feedback_cfg_id, country_id, scan_stage_id, created_by, created_date, modified_by, modified_date, is_enabled) VALUES(nextval('t_online_feedback_scn_stg_seq'), 63502, 26, 'Support', Current_timestamp, 'Support', Current_timestamp, 'Y');</v>
      </c>
    </row>
    <row r="139" spans="1:28">
      <c r="A139" t="s">
        <v>379</v>
      </c>
      <c r="B139" t="str">
        <f>Master!L7&amp;","</f>
        <v>63502,</v>
      </c>
      <c r="C139" t="str">
        <f>IF(Master!G6="Yes", Master!E6 &amp; ",", ",")</f>
        <v>104,</v>
      </c>
      <c r="D139" s="16" t="s">
        <v>380</v>
      </c>
      <c r="E139" t="str">
        <f>IF(Master!G6="Yes", "Y", IF(Master!G6="No", "N", ""))</f>
        <v>Y</v>
      </c>
      <c r="F139" s="16" t="s">
        <v>364</v>
      </c>
      <c r="Z139" t="str">
        <f>IF(OR(C139="", C139=0,C139= ","), "", CONCATENATE(A139, B139, C139, D139, E139))</f>
        <v>INSERT INTO t_country_pay_mode_link (country_pay_mode_id, country_id, payment_mode_id, created_by, created_date, modified_by, modified_date, show_in_website) VALUES(nextval('t_country_pay_mode_link_seq'),63502,104,'support', current_timestamp, 'support', current_timestamp, 'Y</v>
      </c>
      <c r="AB139" t="str">
        <v>INSERT INTO t_online_feedback_scn_stg_cfg (feedback_cfg_id, country_id, scan_stage_id, created_by, created_date, modified_by, modified_date, is_enabled) VALUES(nextval('t_online_feedback_scn_stg_seq'), 63502, 31, 'Support', Current_timestamp, 'Support', Current_timestamp, 'Y');</v>
      </c>
    </row>
    <row r="140" spans="1:28">
      <c r="A140" t="s">
        <v>379</v>
      </c>
      <c r="B140" t="str">
        <f>B139</f>
        <v>63502,</v>
      </c>
      <c r="C140" t="str">
        <f>IF(Master!G7="Yes", Master!E7 &amp; ",", ",")</f>
        <v>101,</v>
      </c>
      <c r="D140" s="16" t="s">
        <v>380</v>
      </c>
      <c r="E140" t="str">
        <f>IF(Master!G7="Yes", "Y", IF(Master!G7="No", "N", ""))</f>
        <v>Y</v>
      </c>
      <c r="F140" s="16" t="s">
        <v>364</v>
      </c>
      <c r="Z140" t="str">
        <f>IF(OR(C140="", C140=0,C140= ","), "", CONCATENATE(A140, B140, C140, D140, E140))</f>
        <v>INSERT INTO t_country_pay_mode_link (country_pay_mode_id, country_id, payment_mode_id, created_by, created_date, modified_by, modified_date, show_in_website) VALUES(nextval('t_country_pay_mode_link_seq'),63502,101,'support', current_timestamp, 'support', current_timestamp, 'Y</v>
      </c>
      <c r="AB140" t="str">
        <v>INSERT INTO t_online_feedback_scn_stg_cfg (feedback_cfg_id, country_id, scan_stage_id, created_by, created_date, modified_by, modified_date, is_enabled) VALUES(nextval('t_online_feedback_scn_stg_seq'), 63502, 64, 'Support', Current_timestamp, 'Support', Current_timestamp, 'Y');</v>
      </c>
    </row>
    <row r="141" spans="1:28">
      <c r="A141" t="s">
        <v>379</v>
      </c>
      <c r="B141" t="str">
        <f t="shared" ref="B141:B163" si="10">B140</f>
        <v>63502,</v>
      </c>
      <c r="C141" t="str">
        <f>IF(Master!G8="Yes", Master!E8 &amp; ",", ",")</f>
        <v>103,</v>
      </c>
      <c r="D141" s="16" t="s">
        <v>380</v>
      </c>
      <c r="E141" t="str">
        <f>IF(Master!G8="Yes", "Y", IF(Master!G8="No", "N", ""))</f>
        <v>Y</v>
      </c>
      <c r="F141" s="16" t="s">
        <v>364</v>
      </c>
      <c r="Z141" t="str">
        <f t="shared" ref="Z141:Z143" si="11">IF(OR(C141="", C141=0,C141= ","), "", CONCATENATE(A141, B141, C141, D141, E141))</f>
        <v>INSERT INTO t_country_pay_mode_link (country_pay_mode_id, country_id, payment_mode_id, created_by, created_date, modified_by, modified_date, show_in_website) VALUES(nextval('t_country_pay_mode_link_seq'),63502,103,'support', current_timestamp, 'support', current_timestamp, 'Y</v>
      </c>
      <c r="AB141" t="str">
        <v>INSERT INTO t_online_feedback_scn_stg_cfg (feedback_cfg_id, country_id, scan_stage_id, created_by, created_date, modified_by, modified_date, is_enabled) VALUES(nextval('t_online_feedback_scn_stg_seq'), 63502, 24, 'Support', Current_timestamp, 'Support', Current_timestamp, 'N');</v>
      </c>
    </row>
    <row r="142" spans="1:28">
      <c r="A142" t="s">
        <v>379</v>
      </c>
      <c r="B142" t="str">
        <f t="shared" si="10"/>
        <v>63502,</v>
      </c>
      <c r="C142" t="str">
        <f>IF(Master!G9="Yes", Master!E9 &amp; ",", ",")</f>
        <v>,</v>
      </c>
      <c r="D142" s="16" t="s">
        <v>380</v>
      </c>
      <c r="E142" t="str">
        <f>IF(Master!G9="Yes", "Y", IF(Master!G9="No", "N", ""))</f>
        <v>N</v>
      </c>
      <c r="F142" s="16" t="s">
        <v>364</v>
      </c>
      <c r="Z142" t="str">
        <f t="shared" si="11"/>
        <v/>
      </c>
      <c r="AB142" t="str">
        <v>INSERT INTO t_online_feedback_scn_stg_cfg (feedback_cfg_id, country_id, scan_stage_id, created_by, created_date, modified_by, modified_date, is_enabled) VALUES(nextval('t_online_feedback_scn_stg_seq'), 63502, 25, 'Support', Current_timestamp, 'Support', Current_timestamp, 'N');</v>
      </c>
    </row>
    <row r="143" spans="1:28">
      <c r="A143" t="s">
        <v>379</v>
      </c>
      <c r="B143" t="str">
        <f>B142</f>
        <v>63502,</v>
      </c>
      <c r="C143" t="str">
        <f>IF(Master!G10="Yes", Master!E10 &amp; ",", ",")</f>
        <v>,</v>
      </c>
      <c r="D143" s="16" t="s">
        <v>380</v>
      </c>
      <c r="E143" t="str">
        <f>IF(Master!G10="Yes", "Y", IF(Master!G10="No", "N", ""))</f>
        <v>N</v>
      </c>
      <c r="F143" s="16" t="s">
        <v>364</v>
      </c>
      <c r="Z143" t="str">
        <f t="shared" si="11"/>
        <v/>
      </c>
      <c r="AB143" t="str">
        <v>INSERT INTO t_online_feedback_scn_stg_cfg (feedback_cfg_id, country_id, scan_stage_id, created_by, created_date, modified_by, modified_date, is_enabled) VALUES(nextval('t_online_feedback_scn_stg_seq'), 63502, 28, 'Support', Current_timestamp, 'Support', Current_timestamp, 'N');</v>
      </c>
    </row>
    <row r="144" spans="1:28">
      <c r="A144" s="80" t="s">
        <v>381</v>
      </c>
      <c r="B144">
        <f>Master!L7</f>
        <v>63502</v>
      </c>
      <c r="C144" s="80" t="s">
        <v>382</v>
      </c>
      <c r="Z144" t="str">
        <f t="shared" ref="Z140:Z189" si="12">CONCATENATE(A144,B144,C144,D144,E144,F144)</f>
        <v>INSERT INTO t_online_feedback_scn_stg_cfg (feedback_cfg_id, country_id, scan_stage_id, created_by, created_date, modified_by, modified_date, is_enabled) VALUES(nextval('t_online_feedback_scn_stg_seq'), 63502, 26, 'Support', Current_timestamp, 'Support', Current_timestamp, 'Y');</v>
      </c>
      <c r="AB144" t="str">
        <v>INSERT INTO t_online_feedback_scn_stg_cfg (feedback_cfg_id, country_id, scan_stage_id, created_by, created_date, modified_by, modified_date, is_enabled) VALUES(nextval('t_online_feedback_scn_stg_seq'), 63502, 29, 'Support', Current_timestamp, 'Support', Current_timestamp, 'N');</v>
      </c>
    </row>
    <row r="145" spans="1:28">
      <c r="A145" s="80" t="s">
        <v>381</v>
      </c>
      <c r="B145">
        <f t="shared" si="10"/>
        <v>63502</v>
      </c>
      <c r="C145" s="80" t="s">
        <v>383</v>
      </c>
      <c r="Z145" t="str">
        <f t="shared" si="12"/>
        <v>INSERT INTO t_online_feedback_scn_stg_cfg (feedback_cfg_id, country_id, scan_stage_id, created_by, created_date, modified_by, modified_date, is_enabled) VALUES(nextval('t_online_feedback_scn_stg_seq'), 63502, 31, 'Support', Current_timestamp, 'Support', Current_timestamp, 'Y');</v>
      </c>
      <c r="AB145" t="str">
        <v>INSERT INTO t_online_feedback_scn_stg_cfg (feedback_cfg_id, country_id, scan_stage_id, created_by, created_date, modified_by, modified_date, is_enabled) VALUES(nextval('t_online_feedback_scn_stg_seq'), 63502, 30, 'Support', Current_timestamp, 'Support', Current_timestamp, 'N');</v>
      </c>
    </row>
    <row r="146" spans="1:28">
      <c r="A146" s="80" t="s">
        <v>381</v>
      </c>
      <c r="B146">
        <f t="shared" si="10"/>
        <v>63502</v>
      </c>
      <c r="C146" s="80" t="s">
        <v>384</v>
      </c>
      <c r="Z146" t="str">
        <f t="shared" si="12"/>
        <v>INSERT INTO t_online_feedback_scn_stg_cfg (feedback_cfg_id, country_id, scan_stage_id, created_by, created_date, modified_by, modified_date, is_enabled) VALUES(nextval('t_online_feedback_scn_stg_seq'), 63502, 64, 'Support', Current_timestamp, 'Support', Current_timestamp, 'Y');</v>
      </c>
      <c r="AB146" t="str">
        <v>INSERT INTO t_online_feedback_scn_stg_cfg (feedback_cfg_id, country_id, scan_stage_id, created_by, created_date, modified_by, modified_date, is_enabled) VALUES(nextval('t_online_feedback_scn_stg_seq'), 63502, 35, 'Support', Current_timestamp, 'Support', Current_timestamp, 'N');</v>
      </c>
    </row>
    <row r="147" spans="1:28">
      <c r="A147" s="80" t="s">
        <v>381</v>
      </c>
      <c r="B147">
        <f t="shared" si="10"/>
        <v>63502</v>
      </c>
      <c r="C147" s="80" t="s">
        <v>385</v>
      </c>
      <c r="Z147" t="str">
        <f t="shared" si="12"/>
        <v>INSERT INTO t_online_feedback_scn_stg_cfg (feedback_cfg_id, country_id, scan_stage_id, created_by, created_date, modified_by, modified_date, is_enabled) VALUES(nextval('t_online_feedback_scn_stg_seq'), 63502, 24, 'Support', Current_timestamp, 'Support', Current_timestamp, 'N');</v>
      </c>
      <c r="AB147" t="str">
        <v>INSERT INTO t_online_feedback_scn_stg_cfg (feedback_cfg_id, country_id, scan_stage_id, created_by, created_date, modified_by, modified_date, is_enabled) VALUES(nextval('t_online_feedback_scn_stg_seq'), 63502, 36, 'Support', Current_timestamp, 'Support', Current_timestamp, 'N');</v>
      </c>
    </row>
    <row r="148" spans="1:28">
      <c r="A148" s="80" t="s">
        <v>381</v>
      </c>
      <c r="B148">
        <f t="shared" si="10"/>
        <v>63502</v>
      </c>
      <c r="C148" s="80" t="s">
        <v>386</v>
      </c>
      <c r="Z148" t="str">
        <f t="shared" si="12"/>
        <v>INSERT INTO t_online_feedback_scn_stg_cfg (feedback_cfg_id, country_id, scan_stage_id, created_by, created_date, modified_by, modified_date, is_enabled) VALUES(nextval('t_online_feedback_scn_stg_seq'), 63502, 25, 'Support', Current_timestamp, 'Support', Current_timestamp, 'N');</v>
      </c>
      <c r="AB148" t="str">
        <v>INSERT INTO t_online_feedback_scn_stg_cfg (feedback_cfg_id, country_id, scan_stage_id, created_by, created_date, modified_by, modified_date, is_enabled) VALUES(nextval('t_online_feedback_scn_stg_seq'), 63502, 37, 'Support', Current_timestamp, 'Support', Current_timestamp, 'N');</v>
      </c>
    </row>
    <row r="149" spans="1:28">
      <c r="A149" s="80" t="s">
        <v>381</v>
      </c>
      <c r="B149">
        <f t="shared" si="10"/>
        <v>63502</v>
      </c>
      <c r="C149" s="80" t="s">
        <v>387</v>
      </c>
      <c r="Z149" t="str">
        <f t="shared" si="12"/>
        <v>INSERT INTO t_online_feedback_scn_stg_cfg (feedback_cfg_id, country_id, scan_stage_id, created_by, created_date, modified_by, modified_date, is_enabled) VALUES(nextval('t_online_feedback_scn_stg_seq'), 63502, 28, 'Support', Current_timestamp, 'Support', Current_timestamp, 'N');</v>
      </c>
      <c r="AB149" t="str">
        <v>INSERT INTO t_online_feedback_scn_stg_cfg (feedback_cfg_id, country_id, scan_stage_id, created_by, created_date, modified_by, modified_date, is_enabled) VALUES(nextval('t_online_feedback_scn_stg_seq'), 63502, 38, 'Support', Current_timestamp, 'Support', Current_timestamp, 'N');</v>
      </c>
    </row>
    <row r="150" spans="1:28">
      <c r="A150" s="80" t="s">
        <v>381</v>
      </c>
      <c r="B150">
        <f t="shared" si="10"/>
        <v>63502</v>
      </c>
      <c r="C150" s="80" t="s">
        <v>388</v>
      </c>
      <c r="Z150" t="str">
        <f t="shared" si="12"/>
        <v>INSERT INTO t_online_feedback_scn_stg_cfg (feedback_cfg_id, country_id, scan_stage_id, created_by, created_date, modified_by, modified_date, is_enabled) VALUES(nextval('t_online_feedback_scn_stg_seq'), 63502, 29, 'Support', Current_timestamp, 'Support', Current_timestamp, 'N');</v>
      </c>
      <c r="AB150" t="str">
        <v>INSERT INTO t_online_feedback_scn_stg_cfg (feedback_cfg_id, country_id, scan_stage_id, created_by, created_date, modified_by, modified_date, is_enabled) VALUES(nextval('t_online_feedback_scn_stg_seq'), 63502, 39, 'Support', Current_timestamp, 'Support', Current_timestamp, 'N');</v>
      </c>
    </row>
    <row r="151" spans="1:28">
      <c r="A151" s="80" t="s">
        <v>381</v>
      </c>
      <c r="B151">
        <f t="shared" si="10"/>
        <v>63502</v>
      </c>
      <c r="C151" s="80" t="s">
        <v>389</v>
      </c>
      <c r="Z151" t="str">
        <f t="shared" si="12"/>
        <v>INSERT INTO t_online_feedback_scn_stg_cfg (feedback_cfg_id, country_id, scan_stage_id, created_by, created_date, modified_by, modified_date, is_enabled) VALUES(nextval('t_online_feedback_scn_stg_seq'), 63502, 30, 'Support', Current_timestamp, 'Support', Current_timestamp, 'N');</v>
      </c>
      <c r="AB151" t="str">
        <v>INSERT INTO t_online_feedback_scn_stg_cfg (feedback_cfg_id, country_id, scan_stage_id, created_by, created_date, modified_by, modified_date, is_enabled) VALUES(nextval('t_online_feedback_scn_stg_seq'), 63502, 41, 'Support', Current_timestamp, 'Support', Current_timestamp, 'N');</v>
      </c>
    </row>
    <row r="152" spans="1:28">
      <c r="A152" s="80" t="s">
        <v>381</v>
      </c>
      <c r="B152">
        <f t="shared" si="10"/>
        <v>63502</v>
      </c>
      <c r="C152" s="80" t="s">
        <v>390</v>
      </c>
      <c r="Z152" t="str">
        <f t="shared" si="12"/>
        <v>INSERT INTO t_online_feedback_scn_stg_cfg (feedback_cfg_id, country_id, scan_stage_id, created_by, created_date, modified_by, modified_date, is_enabled) VALUES(nextval('t_online_feedback_scn_stg_seq'), 63502, 35, 'Support', Current_timestamp, 'Support', Current_timestamp, 'N');</v>
      </c>
      <c r="AB152" t="str">
        <v>INSERT INTO t_online_feedback_scn_stg_cfg (feedback_cfg_id, country_id, scan_stage_id, created_by, created_date, modified_by, modified_date, is_enabled) VALUES(nextval('t_online_feedback_scn_stg_seq'), 63502, 42, 'Support', Current_timestamp, 'Support', Current_timestamp, 'N');</v>
      </c>
    </row>
    <row r="153" spans="1:28">
      <c r="A153" s="80" t="s">
        <v>381</v>
      </c>
      <c r="B153">
        <f t="shared" si="10"/>
        <v>63502</v>
      </c>
      <c r="C153" s="80" t="s">
        <v>391</v>
      </c>
      <c r="Z153" t="str">
        <f t="shared" si="12"/>
        <v>INSERT INTO t_online_feedback_scn_stg_cfg (feedback_cfg_id, country_id, scan_stage_id, created_by, created_date, modified_by, modified_date, is_enabled) VALUES(nextval('t_online_feedback_scn_stg_seq'), 63502, 36, 'Support', Current_timestamp, 'Support', Current_timestamp, 'N');</v>
      </c>
      <c r="AB153" t="str">
        <v>INSERT INTO t_online_feedback_scn_stg_cfg (feedback_cfg_id, country_id, scan_stage_id, created_by, created_date, modified_by, modified_date, is_enabled) VALUES(nextval('t_online_feedback_scn_stg_seq'), 63502, 43, 'Support', Current_timestamp, 'Support', Current_timestamp, 'N');</v>
      </c>
    </row>
    <row r="154" spans="1:28">
      <c r="A154" s="80" t="s">
        <v>381</v>
      </c>
      <c r="B154">
        <f t="shared" si="10"/>
        <v>63502</v>
      </c>
      <c r="C154" s="80" t="s">
        <v>392</v>
      </c>
      <c r="Z154" t="str">
        <f t="shared" si="12"/>
        <v>INSERT INTO t_online_feedback_scn_stg_cfg (feedback_cfg_id, country_id, scan_stage_id, created_by, created_date, modified_by, modified_date, is_enabled) VALUES(nextval('t_online_feedback_scn_stg_seq'), 63502, 37, 'Support', Current_timestamp, 'Support', Current_timestamp, 'N');</v>
      </c>
      <c r="AB154" t="str">
        <v>INSERT INTO t_online_feedback_scn_stg_cfg (feedback_cfg_id, country_id, scan_stage_id, created_by, created_date, modified_by, modified_date, is_enabled) VALUES(nextval('t_online_feedback_scn_stg_seq'), 63502, 44, 'Support', Current_timestamp, 'Support', Current_timestamp, 'N');</v>
      </c>
    </row>
    <row r="155" spans="1:28">
      <c r="A155" s="80" t="s">
        <v>381</v>
      </c>
      <c r="B155">
        <f t="shared" si="10"/>
        <v>63502</v>
      </c>
      <c r="C155" s="80" t="s">
        <v>393</v>
      </c>
      <c r="Z155" t="str">
        <f t="shared" si="12"/>
        <v>INSERT INTO t_online_feedback_scn_stg_cfg (feedback_cfg_id, country_id, scan_stage_id, created_by, created_date, modified_by, modified_date, is_enabled) VALUES(nextval('t_online_feedback_scn_stg_seq'), 63502, 38, 'Support', Current_timestamp, 'Support', Current_timestamp, 'N');</v>
      </c>
      <c r="AB155" t="str">
        <v>INSERT INTO t_online_feedback_scn_stg_cfg (feedback_cfg_id, country_id, scan_stage_id, created_by, created_date, modified_by, modified_date, is_enabled) VALUES(nextval('t_online_feedback_scn_stg_seq'), 63502, 62, 'Support', Current_timestamp, 'Support', Current_timestamp, 'N');</v>
      </c>
    </row>
    <row r="156" spans="1:28">
      <c r="A156" s="80" t="s">
        <v>381</v>
      </c>
      <c r="B156">
        <f t="shared" si="10"/>
        <v>63502</v>
      </c>
      <c r="C156" s="80" t="s">
        <v>394</v>
      </c>
      <c r="Z156" t="str">
        <f t="shared" si="12"/>
        <v>INSERT INTO t_online_feedback_scn_stg_cfg (feedback_cfg_id, country_id, scan_stage_id, created_by, created_date, modified_by, modified_date, is_enabled) VALUES(nextval('t_online_feedback_scn_stg_seq'), 63502, 39, 'Support', Current_timestamp, 'Support', Current_timestamp, 'N');</v>
      </c>
      <c r="AB156" t="str">
        <v>INSERT INTO t_online_feedback_scn_stg_cfg (feedback_cfg_id, country_id, scan_stage_id, created_by, created_date, modified_by, modified_date, is_enabled) VALUES(nextval('t_online_feedback_scn_stg_seq'), 63502, 63, 'Support', Current_timestamp, 'Support', Current_timestamp, 'N');</v>
      </c>
    </row>
    <row r="157" spans="1:28">
      <c r="A157" s="80" t="s">
        <v>381</v>
      </c>
      <c r="B157">
        <f t="shared" si="10"/>
        <v>63502</v>
      </c>
      <c r="C157" s="80" t="s">
        <v>395</v>
      </c>
      <c r="Z157" t="str">
        <f t="shared" si="12"/>
        <v>INSERT INTO t_online_feedback_scn_stg_cfg (feedback_cfg_id, country_id, scan_stage_id, created_by, created_date, modified_by, modified_date, is_enabled) VALUES(nextval('t_online_feedback_scn_stg_seq'), 63502, 41, 'Support', Current_timestamp, 'Support', Current_timestamp, 'N');</v>
      </c>
      <c r="AB157" t="str">
        <v>INSERT INTO t_online_feedback_scn_stg_cfg (feedback_cfg_id, country_id, scan_stage_id, created_by, created_date, modified_by, modified_date, is_enabled) VALUES(nextval('t_online_feedback_scn_stg_seq'), 63502, 142, 'Support', Current_timestamp, 'Support', Current_timestamp, 'N');</v>
      </c>
    </row>
    <row r="158" spans="1:28">
      <c r="A158" s="80" t="s">
        <v>381</v>
      </c>
      <c r="B158">
        <f t="shared" si="10"/>
        <v>63502</v>
      </c>
      <c r="C158" s="80" t="s">
        <v>396</v>
      </c>
      <c r="Z158" t="str">
        <f t="shared" si="12"/>
        <v>INSERT INTO t_online_feedback_scn_stg_cfg (feedback_cfg_id, country_id, scan_stage_id, created_by, created_date, modified_by, modified_date, is_enabled) VALUES(nextval('t_online_feedback_scn_stg_seq'), 63502, 42, 'Support', Current_timestamp, 'Support', Current_timestamp, 'N');</v>
      </c>
      <c r="AB158" t="str">
        <v>INSERT INTO t_country_sms_lang_new_website (country_code, language_name, language_id) VALUES('MC' ,  'English', 1);</v>
      </c>
    </row>
    <row r="159" spans="1:28">
      <c r="A159" s="80" t="s">
        <v>381</v>
      </c>
      <c r="B159">
        <f t="shared" si="10"/>
        <v>63502</v>
      </c>
      <c r="C159" s="80" t="s">
        <v>397</v>
      </c>
      <c r="Z159" t="str">
        <f t="shared" si="12"/>
        <v>INSERT INTO t_online_feedback_scn_stg_cfg (feedback_cfg_id, country_id, scan_stage_id, created_by, created_date, modified_by, modified_date, is_enabled) VALUES(nextval('t_online_feedback_scn_stg_seq'), 63502, 43, 'Support', Current_timestamp, 'Support', Current_timestamp, 'N');</v>
      </c>
      <c r="AB159" t="str">
        <v>INSERT INTO psaudimofa1.t_enjaz_entry_name(enjaz_entry_name_id, country_code, enjaz_entry_arabic, enjaz_entry_english, created_by, created_date, modified_by, modified_date)VALUES(nextval('psaudimofa1.t_enjaz_entry_name_seq'), 'MC' , 'ذهاب وعودة', 'Exit-Return', NULL, NULL, NULL, NULL);</v>
      </c>
    </row>
    <row r="160" spans="1:28">
      <c r="A160" s="80" t="s">
        <v>381</v>
      </c>
      <c r="B160">
        <f t="shared" si="10"/>
        <v>63502</v>
      </c>
      <c r="C160" s="80" t="s">
        <v>398</v>
      </c>
      <c r="Z160" t="str">
        <f t="shared" si="12"/>
        <v>INSERT INTO t_online_feedback_scn_stg_cfg (feedback_cfg_id, country_id, scan_stage_id, created_by, created_date, modified_by, modified_date, is_enabled) VALUES(nextval('t_online_feedback_scn_stg_seq'), 63502, 44, 'Support', Current_timestamp, 'Support', Current_timestamp, 'N');</v>
      </c>
      <c r="AB160" t="str">
        <v>INSERT INTO psaudimofa1.t_enjaz_entry_name(enjaz_entry_name_id, country_code, enjaz_entry_arabic, enjaz_entry_english, created_by, created_date, modified_by, modified_date)VALUES(nextval('psaudimofa1.t_enjaz_entry_name_seq'), 'MC' , 'عدة سفرات', 'Multiple Entries', NULL, NULL, NULL, NULL);</v>
      </c>
    </row>
    <row r="161" spans="1:28">
      <c r="A161" s="80" t="s">
        <v>381</v>
      </c>
      <c r="B161">
        <f t="shared" si="10"/>
        <v>63502</v>
      </c>
      <c r="C161" s="80" t="s">
        <v>399</v>
      </c>
      <c r="Z161" t="str">
        <f t="shared" si="12"/>
        <v>INSERT INTO t_online_feedback_scn_stg_cfg (feedback_cfg_id, country_id, scan_stage_id, created_by, created_date, modified_by, modified_date, is_enabled) VALUES(nextval('t_online_feedback_scn_stg_seq'), 63502, 62, 'Support', Current_timestamp, 'Support', Current_timestamp, 'N');</v>
      </c>
      <c r="AB161" t="str">
        <v>INSERT INTO psaudimofa1.t_enjaz_entry_name(enjaz_entry_name_id, country_code, enjaz_entry_arabic, enjaz_entry_english, created_by, created_date, modified_by, modified_date)VALUES(nextval('psaudimofa1.t_enjaz_entry_name_seq'), 'MC' , 'سفرة واحدة', 'Single Entry', NULL, NULL, NULL, NULL);</v>
      </c>
    </row>
    <row r="162" spans="1:28">
      <c r="A162" s="80" t="s">
        <v>381</v>
      </c>
      <c r="B162">
        <f t="shared" si="10"/>
        <v>63502</v>
      </c>
      <c r="C162" s="80" t="s">
        <v>400</v>
      </c>
      <c r="Z162" t="str">
        <f t="shared" si="12"/>
        <v>INSERT INTO t_online_feedback_scn_stg_cfg (feedback_cfg_id, country_id, scan_stage_id, created_by, created_date, modified_by, modified_date, is_enabled) VALUES(nextval('t_online_feedback_scn_stg_seq'), 63502, 63, 'Support', Current_timestamp, 'Support', Current_timestamp, 'N');</v>
      </c>
      <c r="AB162" t="str">
        <v>INSERT INTO psaudimofa1.t_enjaz_entry_name(enjaz_entry_name_id, country_code, enjaz_entry_arabic, enjaz_entry_english, created_by, created_date, modified_by, modified_date)VALUES(nextval('psaudimofa1.t_enjaz_entry_name_seq'), 'MC' , 'سفرتان', 'Two Entries', NULL, NULL, NULL, NULL);</v>
      </c>
    </row>
    <row r="163" spans="1:28">
      <c r="A163" s="80" t="s">
        <v>381</v>
      </c>
      <c r="B163">
        <f t="shared" si="10"/>
        <v>63502</v>
      </c>
      <c r="C163" s="80" t="s">
        <v>401</v>
      </c>
      <c r="Z163" t="str">
        <f t="shared" si="12"/>
        <v>INSERT INTO t_online_feedback_scn_stg_cfg (feedback_cfg_id, country_id, scan_stage_id, created_by, created_date, modified_by, modified_date, is_enabled) VALUES(nextval('t_online_feedback_scn_stg_seq'), 63502, 142, 'Support', Current_timestamp, 'Support', Current_timestamp, 'N');</v>
      </c>
      <c r="AB163" t="str">
        <v>INSERT INTO psaudimofa1.t_enjaz_entry_name(enjaz_entry_name_id, country_code, enjaz_entry_arabic, enjaz_entry_english, created_by, created_date, modified_by, modified_date)VALUES(nextval('psaudimofa1.t_enjaz_entry_name_seq'), 'MC' , 'ذهاب وعودة', 'Exit-Return', NULL, NULL, NULL, NULL);</v>
      </c>
    </row>
    <row r="164" spans="1:28">
      <c r="A164" s="88" t="s">
        <v>402</v>
      </c>
      <c r="B164" t="str">
        <f>Master!L8&amp;"'"</f>
        <v>MC'</v>
      </c>
      <c r="C164" s="81" t="s">
        <v>403</v>
      </c>
      <c r="Z164" t="str">
        <f t="shared" si="12"/>
        <v>INSERT INTO t_country_sms_lang_new_website (country_code, language_name, language_id) VALUES('MC' ,  'English', 1);</v>
      </c>
      <c r="AB164" t="str">
        <v>INSERT INTO psaudimofa1.t_enjaz_entry_name(enjaz_entry_name_id, country_code, enjaz_entry_arabic, enjaz_entry_english, created_by, created_date, modified_by, modified_date)VALUES(nextval('psaudimofa1.t_enjaz_entry_name_seq'), 'MC' , 'سفرتان', 'Two Entries', NULL, NULL, NULL, NULL);</v>
      </c>
    </row>
    <row r="165" spans="1:28">
      <c r="A165" s="80" t="s">
        <v>404</v>
      </c>
      <c r="B165" t="str">
        <f>B164</f>
        <v>MC'</v>
      </c>
      <c r="C165" s="81" t="s">
        <v>405</v>
      </c>
      <c r="Z165" t="str">
        <f t="shared" si="12"/>
        <v>INSERT INTO psaudimofa1.t_enjaz_entry_name(enjaz_entry_name_id, country_code, enjaz_entry_arabic, enjaz_entry_english, created_by, created_date, modified_by, modified_date)VALUES(nextval('psaudimofa1.t_enjaz_entry_name_seq'), 'MC' , 'ذهاب وعودة', 'Exit-Return', NULL, NULL, NULL, NULL);</v>
      </c>
      <c r="AB165" t="str">
        <v>INSERT INTO psaudimofa1.t_enjaz_entry_name(enjaz_entry_name_id, country_code, enjaz_entry_arabic, enjaz_entry_english, created_by, created_date, modified_by, modified_date)VALUES(nextval('psaudimofa1.t_enjaz_entry_name_seq'), 'MC' , 'متعددة بصلاحية 180 يوم', 'Multiple - Valid for 180 days', NULL, NULL, NULL, NULL);</v>
      </c>
    </row>
    <row r="166" spans="1:28">
      <c r="A166" s="80" t="s">
        <v>404</v>
      </c>
      <c r="B166" t="str">
        <f t="shared" ref="B166:B183" si="13">B165</f>
        <v>MC'</v>
      </c>
      <c r="C166" s="81" t="s">
        <v>406</v>
      </c>
      <c r="Z166" t="str">
        <f t="shared" si="12"/>
        <v>INSERT INTO psaudimofa1.t_enjaz_entry_name(enjaz_entry_name_id, country_code, enjaz_entry_arabic, enjaz_entry_english, created_by, created_date, modified_by, modified_date)VALUES(nextval('psaudimofa1.t_enjaz_entry_name_seq'), 'MC' , 'عدة سفرات', 'Multiple Entries', NULL, NULL, NULL, NULL);</v>
      </c>
      <c r="AB166" t="str">
        <v>INSERT INTO psaudimofa1.t_enjaz_entry_name(enjaz_entry_name_id, country_code, enjaz_entry_arabic, enjaz_entry_english, created_by, created_date, modified_by, modified_date)VALUES(nextval('psaudimofa1.t_enjaz_entry_name_seq'), 'MC' , 'متعددة بصلاحية 1825 يوم', 'Multiple - Valid for 1825 days', NULL, NULL, NULL, NULL);</v>
      </c>
    </row>
    <row r="167" spans="1:28">
      <c r="A167" s="80" t="s">
        <v>404</v>
      </c>
      <c r="B167" t="str">
        <f t="shared" si="13"/>
        <v>MC'</v>
      </c>
      <c r="C167" s="81" t="s">
        <v>407</v>
      </c>
      <c r="Z167" t="str">
        <f t="shared" si="12"/>
        <v>INSERT INTO psaudimofa1.t_enjaz_entry_name(enjaz_entry_name_id, country_code, enjaz_entry_arabic, enjaz_entry_english, created_by, created_date, modified_by, modified_date)VALUES(nextval('psaudimofa1.t_enjaz_entry_name_seq'), 'MC' , 'سفرة واحدة', 'Single Entry', NULL, NULL, NULL, NULL);</v>
      </c>
      <c r="AB167" t="str">
        <v>INSERT INTO psaudimofa1.t_enjaz_entry_name(enjaz_entry_name_id, country_code, enjaz_entry_arabic, enjaz_entry_english, created_by, created_date, modified_by, modified_date)VALUES(nextval('psaudimofa1.t_enjaz_entry_name_seq'), 'MC' , 'متعددة بصلاحية 90 يوم', 'Multiple - Valid for 90 days', NULL, NULL, NULL, NULL);</v>
      </c>
    </row>
    <row r="168" spans="1:28">
      <c r="A168" s="80" t="s">
        <v>404</v>
      </c>
      <c r="B168" t="str">
        <f t="shared" si="13"/>
        <v>MC'</v>
      </c>
      <c r="C168" s="81" t="s">
        <v>408</v>
      </c>
      <c r="Z168" t="str">
        <f t="shared" si="12"/>
        <v>INSERT INTO psaudimofa1.t_enjaz_entry_name(enjaz_entry_name_id, country_code, enjaz_entry_arabic, enjaz_entry_english, created_by, created_date, modified_by, modified_date)VALUES(nextval('psaudimofa1.t_enjaz_entry_name_seq'), 'MC' , 'سفرتان', 'Two Entries', NULL, NULL, NULL, NULL);</v>
      </c>
      <c r="AB168" t="str">
        <v>INSERT INTO psaudimofa1.t_enjaz_entry_name(enjaz_entry_name_id, country_code, enjaz_entry_arabic, enjaz_entry_english, created_by, created_date, modified_by, modified_date)VALUES(nextval('psaudimofa1.t_enjaz_entry_name_seq'), 'MC' , 'سفرة واحدة بصلاحية 90 يوم', 'Single - Valid for 90 days', NULL, NULL, NULL, NULL);</v>
      </c>
    </row>
    <row r="169" spans="1:28">
      <c r="A169" s="80" t="s">
        <v>404</v>
      </c>
      <c r="B169" t="str">
        <f t="shared" si="13"/>
        <v>MC'</v>
      </c>
      <c r="C169" s="81" t="s">
        <v>405</v>
      </c>
      <c r="Z169" t="str">
        <f t="shared" si="12"/>
        <v>INSERT INTO psaudimofa1.t_enjaz_entry_name(enjaz_entry_name_id, country_code, enjaz_entry_arabic, enjaz_entry_english, created_by, created_date, modified_by, modified_date)VALUES(nextval('psaudimofa1.t_enjaz_entry_name_seq'), 'MC' , 'ذهاب وعودة', 'Exit-Return', NULL, NULL, NULL, NULL);</v>
      </c>
      <c r="AB169" t="str">
        <v>INSERT INTO psaudimofa1.t_enjaz_entry_name(enjaz_entry_name_id, country_code, enjaz_entry_arabic, enjaz_entry_english, created_by, created_date, modified_by, modified_date)VALUES(nextval('psaudimofa1.t_enjaz_entry_name_seq'), 'MC' , 'ذهاب و عودة', 'Exit-Return', NULL, NULL, NULL, NULL);</v>
      </c>
    </row>
    <row r="170" spans="1:28">
      <c r="A170" s="80" t="s">
        <v>404</v>
      </c>
      <c r="B170" t="str">
        <f t="shared" si="13"/>
        <v>MC'</v>
      </c>
      <c r="C170" s="81" t="s">
        <v>408</v>
      </c>
      <c r="Z170" t="str">
        <f t="shared" si="12"/>
        <v>INSERT INTO psaudimofa1.t_enjaz_entry_name(enjaz_entry_name_id, country_code, enjaz_entry_arabic, enjaz_entry_english, created_by, created_date, modified_by, modified_date)VALUES(nextval('psaudimofa1.t_enjaz_entry_name_seq'), 'MC' , 'سفرتان', 'Two Entries', NULL, NULL, NULL, NULL);</v>
      </c>
      <c r="AB170" t="str">
        <v>INSERT INTO psaudimofa1.t_enjaz_entry_name(enjaz_entry_name_id, country_code, enjaz_entry_arabic, enjaz_entry_english, created_by, created_date, modified_by, modified_date)VALUES(nextval('psaudimofa1.t_enjaz_entry_name_seq'), 'MC' , 'سفرتان', 'Two Entries', NULL, NULL, NULL, NULL);</v>
      </c>
    </row>
    <row r="171" spans="1:28">
      <c r="A171" s="80" t="s">
        <v>404</v>
      </c>
      <c r="B171" t="str">
        <f t="shared" si="13"/>
        <v>MC'</v>
      </c>
      <c r="C171" s="81" t="s">
        <v>409</v>
      </c>
      <c r="Z171" t="str">
        <f t="shared" si="12"/>
        <v>INSERT INTO psaudimofa1.t_enjaz_entry_name(enjaz_entry_name_id, country_code, enjaz_entry_arabic, enjaz_entry_english, created_by, created_date, modified_by, modified_date)VALUES(nextval('psaudimofa1.t_enjaz_entry_name_seq'), 'MC' , 'متعددة بصلاحية 180 يوم', 'Multiple - Valid for 180 days', NULL, NULL, NULL, NULL);</v>
      </c>
      <c r="AB171" t="str">
        <v>INSERT INTO psaudimofa1.t_enjaz_entry_name(enjaz_entry_name_id, country_code, enjaz_entry_arabic, enjaz_entry_english, created_by, created_date, modified_by, modified_date)VALUES(nextval('psaudimofa1.t_enjaz_entry_name_seq'), 'MC' , 'عدة سفرات – 180 يوم', 'Multiple Entries – 180 days', NULL, NULL, NULL, NULL);</v>
      </c>
    </row>
    <row r="172" spans="1:28">
      <c r="A172" s="80" t="s">
        <v>404</v>
      </c>
      <c r="B172" t="str">
        <f t="shared" si="13"/>
        <v>MC'</v>
      </c>
      <c r="C172" s="81" t="s">
        <v>410</v>
      </c>
      <c r="Z172" t="str">
        <f t="shared" si="12"/>
        <v>INSERT INTO psaudimofa1.t_enjaz_entry_name(enjaz_entry_name_id, country_code, enjaz_entry_arabic, enjaz_entry_english, created_by, created_date, modified_by, modified_date)VALUES(nextval('psaudimofa1.t_enjaz_entry_name_seq'), 'MC' , 'متعددة بصلاحية 1825 يوم', 'Multiple - Valid for 1825 days', NULL, NULL, NULL, NULL);</v>
      </c>
      <c r="AB172" t="str">
        <v>INSERT INTO psaudimofa1.t_enjaz_entry_name(enjaz_entry_name_id, country_code, enjaz_entry_arabic, enjaz_entry_english, created_by, created_date, modified_by, modified_date)VALUES(nextval('psaudimofa1.t_enjaz_entry_name_seq'), 'MC' , 'عدة سفرات – 1825 يوم للجنسية الامريكية', 'Multiple Entries – 1825 days for US Nationality', NULL, NULL, NULL, NULL);</v>
      </c>
    </row>
    <row r="173" spans="1:28">
      <c r="A173" s="80" t="s">
        <v>404</v>
      </c>
      <c r="B173" t="str">
        <f t="shared" si="13"/>
        <v>MC'</v>
      </c>
      <c r="C173" s="81" t="s">
        <v>411</v>
      </c>
      <c r="Z173" t="str">
        <f t="shared" si="12"/>
        <v>INSERT INTO psaudimofa1.t_enjaz_entry_name(enjaz_entry_name_id, country_code, enjaz_entry_arabic, enjaz_entry_english, created_by, created_date, modified_by, modified_date)VALUES(nextval('psaudimofa1.t_enjaz_entry_name_seq'), 'MC' , 'متعددة بصلاحية 90 يوم', 'Multiple - Valid for 90 days', NULL, NULL, NULL, NULL);</v>
      </c>
      <c r="AB173" t="str">
        <v>INSERT INTO psaudimofa1.t_enjaz_entry_name(enjaz_entry_name_id, country_code, enjaz_entry_arabic, enjaz_entry_english, created_by, created_date, modified_by, modified_date)VALUES(nextval('psaudimofa1.t_enjaz_entry_name_seq'), 'MC' , 'عدة سفرات – 90 يوم', 'Multiple Entries – 90 days', NULL, NULL, NULL, NULL);</v>
      </c>
    </row>
    <row r="174" spans="1:28">
      <c r="A174" s="80" t="s">
        <v>404</v>
      </c>
      <c r="B174" t="str">
        <f t="shared" si="13"/>
        <v>MC'</v>
      </c>
      <c r="C174" s="81" t="s">
        <v>412</v>
      </c>
      <c r="Z174" t="str">
        <f t="shared" si="12"/>
        <v>INSERT INTO psaudimofa1.t_enjaz_entry_name(enjaz_entry_name_id, country_code, enjaz_entry_arabic, enjaz_entry_english, created_by, created_date, modified_by, modified_date)VALUES(nextval('psaudimofa1.t_enjaz_entry_name_seq'), 'MC' , 'سفرة واحدة بصلاحية 90 يوم', 'Single - Valid for 90 days', NULL, NULL, NULL, NULL);</v>
      </c>
      <c r="AB174" t="str">
        <v>INSERT INTO psaudimofa1.t_enjaz_entry_name(enjaz_entry_name_id, country_code, enjaz_entry_arabic, enjaz_entry_english, created_by, created_date, modified_by, modified_date)VALUES(nextval('psaudimofa1.t_enjaz_entry_name_seq'), 'MC' , 'سفرة واحدة – 90 يوم', 'Single Entry – 90 days', NULL, NULL, NULL, NULL);</v>
      </c>
    </row>
    <row r="175" spans="1:28">
      <c r="A175" s="80" t="s">
        <v>404</v>
      </c>
      <c r="B175" t="str">
        <f t="shared" si="13"/>
        <v>MC'</v>
      </c>
      <c r="C175" s="81" t="s">
        <v>413</v>
      </c>
      <c r="Z175" t="str">
        <f t="shared" si="12"/>
        <v>INSERT INTO psaudimofa1.t_enjaz_entry_name(enjaz_entry_name_id, country_code, enjaz_entry_arabic, enjaz_entry_english, created_by, created_date, modified_by, modified_date)VALUES(nextval('psaudimofa1.t_enjaz_entry_name_seq'), 'MC' , 'ذهاب و عودة', 'Exit-Return', NULL, NULL, NULL, NULL);</v>
      </c>
      <c r="AB175" t="str">
        <v>INSERT INTO psaudimofa1.t_enjaz_entry_name(enjaz_entry_name_id, country_code, enjaz_entry_arabic, enjaz_entry_english, created_by, created_date, modified_by, modified_date)VALUES(nextval('psaudimofa1.t_enjaz_entry_name_seq'), 'MC' , 'متعددة بصلاحية 365 يوم', 'Multiple - Valid for 365 days', NULL, NULL, NULL, NULL);</v>
      </c>
    </row>
    <row r="176" spans="1:28">
      <c r="A176" s="80" t="s">
        <v>404</v>
      </c>
      <c r="B176" t="str">
        <f t="shared" si="13"/>
        <v>MC'</v>
      </c>
      <c r="C176" s="81" t="s">
        <v>408</v>
      </c>
      <c r="Z176" t="str">
        <f t="shared" si="12"/>
        <v>INSERT INTO psaudimofa1.t_enjaz_entry_name(enjaz_entry_name_id, country_code, enjaz_entry_arabic, enjaz_entry_english, created_by, created_date, modified_by, modified_date)VALUES(nextval('psaudimofa1.t_enjaz_entry_name_seq'), 'MC' , 'سفرتان', 'Two Entries', NULL, NULL, NULL, NULL);</v>
      </c>
      <c r="AB176" t="str">
        <v>INSERT INTO psaudimofa1.t_enjaz_entry_name(enjaz_entry_name_id, country_code, enjaz_entry_arabic, enjaz_entry_english, created_by, created_date, modified_by, modified_date)VALUES(nextval('psaudimofa1.t_enjaz_entry_name_seq'), 'MC' , 'متعددة بصلاحية 730 يوم', 'Multiple - Valid for 730 days', NULL, NULL, NULL, NULL);</v>
      </c>
    </row>
    <row r="177" spans="1:28">
      <c r="A177" s="80" t="s">
        <v>404</v>
      </c>
      <c r="B177" t="str">
        <f t="shared" si="13"/>
        <v>MC'</v>
      </c>
      <c r="C177" s="81" t="s">
        <v>414</v>
      </c>
      <c r="Z177" t="str">
        <f t="shared" si="12"/>
        <v>INSERT INTO psaudimofa1.t_enjaz_entry_name(enjaz_entry_name_id, country_code, enjaz_entry_arabic, enjaz_entry_english, created_by, created_date, modified_by, modified_date)VALUES(nextval('psaudimofa1.t_enjaz_entry_name_seq'), 'MC' , 'عدة سفرات – 180 يوم', 'Multiple Entries – 180 days', NULL, NULL, NULL, NULL);</v>
      </c>
      <c r="AB177" t="str">
        <v>INSERT INTO psaudimofa1.t_enjaz_entry_name(enjaz_entry_name_id, country_code, enjaz_entry_arabic, enjaz_entry_english, created_by, created_date, modified_by, modified_date)VALUES(nextval('psaudimofa1.t_enjaz_entry_name_seq'), 'MC' , 'سفرة واحدة بصلاحية 30 يوم', 'Single - Valid for 30 days', NULL, NULL, NULL, NULL);</v>
      </c>
    </row>
    <row r="178" spans="1:28">
      <c r="A178" s="80" t="s">
        <v>404</v>
      </c>
      <c r="B178" t="str">
        <f t="shared" si="13"/>
        <v>MC'</v>
      </c>
      <c r="C178" s="81" t="s">
        <v>415</v>
      </c>
      <c r="Z178" t="str">
        <f t="shared" si="12"/>
        <v>INSERT INTO psaudimofa1.t_enjaz_entry_name(enjaz_entry_name_id, country_code, enjaz_entry_arabic, enjaz_entry_english, created_by, created_date, modified_by, modified_date)VALUES(nextval('psaudimofa1.t_enjaz_entry_name_seq'), 'MC' , 'عدة سفرات – 1825 يوم للجنسية الامريكية', 'Multiple Entries – 1825 days for US Nationality', NULL, NULL, NULL, NULL);</v>
      </c>
      <c r="AB178" t="str">
        <v>INSERT INTO psaudimofa1.t_online_static_content_config(static_content_config_id, static_content, country_id, is_enabled, created_by, created_date, modified_by, modified_date, static_content_code, is_covid_content_required)VALUES(94, '&lt;br&gt;',63502, 'Y', 'System', CURRENT_TIMESTAMP, 'System', CURRENT_TIMESTAMP, 'EGYPT_MODIFICATION_CONTENT', 'N'::character varying);</v>
      </c>
    </row>
    <row r="179" spans="1:28">
      <c r="A179" s="80" t="s">
        <v>404</v>
      </c>
      <c r="B179" t="str">
        <f t="shared" si="13"/>
        <v>MC'</v>
      </c>
      <c r="C179" s="81" t="s">
        <v>416</v>
      </c>
      <c r="Z179" t="str">
        <f t="shared" si="12"/>
        <v>INSERT INTO psaudimofa1.t_enjaz_entry_name(enjaz_entry_name_id, country_code, enjaz_entry_arabic, enjaz_entry_english, created_by, created_date, modified_by, modified_date)VALUES(nextval('psaudimofa1.t_enjaz_entry_name_seq'), 'MC' , 'عدة سفرات – 90 يوم', 'Multiple Entries – 90 days', NULL, NULL, NULL, NULL);</v>
      </c>
      <c r="AB179" t="str">
        <v>INSERT INTO psaudimofa1.t_random_audit_percentage(random_audit_percentage_id, process_type, percentage, vsc_id, created_by, created_date, modified_by, modified_date) values(nextval('t_random_audit_percentage_seq'),'Full',10,81363,NULL,NULL,'superadmin5',CURRENT_TIMESTAMP);</v>
      </c>
    </row>
    <row r="180" spans="1:28">
      <c r="A180" s="80" t="s">
        <v>404</v>
      </c>
      <c r="B180" t="str">
        <f t="shared" si="13"/>
        <v>MC'</v>
      </c>
      <c r="C180" s="81" t="s">
        <v>417</v>
      </c>
      <c r="Z180" t="str">
        <f t="shared" si="12"/>
        <v>INSERT INTO psaudimofa1.t_enjaz_entry_name(enjaz_entry_name_id, country_code, enjaz_entry_arabic, enjaz_entry_english, created_by, created_date, modified_by, modified_date)VALUES(nextval('psaudimofa1.t_enjaz_entry_name_seq'), 'MC' , 'سفرة واحدة – 90 يوم', 'Single Entry – 90 days', NULL, NULL, NULL, NULL);</v>
      </c>
      <c r="AB180" t="str">
        <v>INSERT INTO psaudimofa1.t_random_audit_percentage(random_audit_percentage_id, process_type, percentage, vsc_id, created_by, created_date, modified_by, modified_date) values(nextval('t_random_audit_percentage_seq'),'Bio',10,81363,NULL,NULL,'superadmin5',CURRENT_TIMESTAMP);</v>
      </c>
    </row>
    <row r="181" spans="1:28">
      <c r="A181" s="80" t="s">
        <v>404</v>
      </c>
      <c r="B181" t="str">
        <f t="shared" si="13"/>
        <v>MC'</v>
      </c>
      <c r="C181" s="81" t="s">
        <v>418</v>
      </c>
      <c r="Z181" t="str">
        <f t="shared" si="12"/>
        <v>INSERT INTO psaudimofa1.t_enjaz_entry_name(enjaz_entry_name_id, country_code, enjaz_entry_arabic, enjaz_entry_english, created_by, created_date, modified_by, modified_date)VALUES(nextval('psaudimofa1.t_enjaz_entry_name_seq'), 'MC' , 'متعددة بصلاحية 365 يوم', 'Multiple - Valid for 365 days', NULL, NULL, NULL, NULL);</v>
      </c>
      <c r="AB181" t="str">
        <v>INSERT INTO t_vas_additional_package_link(vas_additional_package_link_id,vsc_id,fee_id,normal,silver,gold,platinum,created_by,created_date,modified_by,modified_date) values(nextval('psaudimofa1.vas_addi_package_link_seq'),81363 ,345,'N','Y','Y','Y','superadmin3',CURRENT_TIMESTAMP,'superadmin3',CURRENT_TIMESTAMP);</v>
      </c>
    </row>
    <row r="182" spans="1:28">
      <c r="A182" s="80" t="s">
        <v>404</v>
      </c>
      <c r="B182" t="str">
        <f t="shared" si="13"/>
        <v>MC'</v>
      </c>
      <c r="C182" s="81" t="s">
        <v>419</v>
      </c>
      <c r="Z182" t="str">
        <f t="shared" si="12"/>
        <v>INSERT INTO psaudimofa1.t_enjaz_entry_name(enjaz_entry_name_id, country_code, enjaz_entry_arabic, enjaz_entry_english, created_by, created_date, modified_by, modified_date)VALUES(nextval('psaudimofa1.t_enjaz_entry_name_seq'), 'MC' , 'متعددة بصلاحية 730 يوم', 'Multiple - Valid for 730 days', NULL, NULL, NULL, NULL);</v>
      </c>
      <c r="AB182" t="str">
        <v>INSERT INTO t_vas_additional_package_link(vas_additional_package_link_id,vsc_id,fee_id,normal,silver,gold,platinum,created_by,created_date,modified_by,modified_date) values(nextval('psaudimofa1.vas_addi_package_link_seq'),81363,344,'N','Y','Y','Y','superadmin3',CURRENT_TIMESTAMP,'superadmin3',CURRENT_TIMESTAMP);</v>
      </c>
    </row>
    <row r="183" spans="1:28">
      <c r="A183" s="80" t="s">
        <v>404</v>
      </c>
      <c r="B183" t="str">
        <f t="shared" si="13"/>
        <v>MC'</v>
      </c>
      <c r="C183" s="81" t="s">
        <v>420</v>
      </c>
      <c r="Z183" t="str">
        <f t="shared" si="12"/>
        <v>INSERT INTO psaudimofa1.t_enjaz_entry_name(enjaz_entry_name_id, country_code, enjaz_entry_arabic, enjaz_entry_english, created_by, created_date, modified_by, modified_date)VALUES(nextval('psaudimofa1.t_enjaz_entry_name_seq'), 'MC' , 'سفرة واحدة بصلاحية 30 يوم', 'Single - Valid for 30 days', NULL, NULL, NULL, NULL);</v>
      </c>
      <c r="AB183" t="str">
        <v>CREATE SEQUENCE psaudimofa1.refund_receipt_number_seq_kj INCREMENT BY 1 MINVALUE 1 MAXVALUE 99999999999 START 1000 CACHE 1 CYCLE;</v>
      </c>
    </row>
    <row r="184" spans="1:28">
      <c r="A184" s="80" t="s">
        <v>421</v>
      </c>
      <c r="B184">
        <f>Master!L24</f>
        <v>94</v>
      </c>
      <c r="C184" s="80" t="s">
        <v>422</v>
      </c>
      <c r="D184">
        <f>Master!L7</f>
        <v>63502</v>
      </c>
      <c r="E184" s="80" t="s">
        <v>423</v>
      </c>
      <c r="Z184" t="str">
        <f t="shared" si="12"/>
        <v>INSERT INTO psaudimofa1.t_online_static_content_config(static_content_config_id, static_content, country_id, is_enabled, created_by, created_date, modified_by, modified_date, static_content_code, is_covid_content_required)VALUES(94, '&lt;br&gt;',63502, 'Y', 'System', CURRENT_TIMESTAMP, 'System', CURRENT_TIMESTAMP, 'EGYPT_MODIFICATION_CONTENT', 'N'::character varying);</v>
      </c>
    </row>
    <row r="185" spans="1:28">
      <c r="A185" s="80" t="s">
        <v>424</v>
      </c>
      <c r="B185">
        <f>Master!L13</f>
        <v>81363</v>
      </c>
      <c r="C185" s="80" t="s">
        <v>425</v>
      </c>
      <c r="Z185" t="str">
        <f t="shared" si="12"/>
        <v>INSERT INTO psaudimofa1.t_random_audit_percentage(random_audit_percentage_id, process_type, percentage, vsc_id, created_by, created_date, modified_by, modified_date) values(nextval('t_random_audit_percentage_seq'),'Full',10,81363,NULL,NULL,'superadmin5',CURRENT_TIMESTAMP);</v>
      </c>
    </row>
    <row r="186" spans="1:28">
      <c r="A186" s="80" t="s">
        <v>426</v>
      </c>
      <c r="B186">
        <f>B185</f>
        <v>81363</v>
      </c>
      <c r="C186" s="80" t="s">
        <v>425</v>
      </c>
      <c r="Z186" t="str">
        <f t="shared" si="12"/>
        <v>INSERT INTO psaudimofa1.t_random_audit_percentage(random_audit_percentage_id, process_type, percentage, vsc_id, created_by, created_date, modified_by, modified_date) values(nextval('t_random_audit_percentage_seq'),'Bio',10,81363,NULL,NULL,'superadmin5',CURRENT_TIMESTAMP);</v>
      </c>
    </row>
    <row r="187" spans="1:28">
      <c r="A187" s="80" t="s">
        <v>427</v>
      </c>
      <c r="B187">
        <f>B185</f>
        <v>81363</v>
      </c>
      <c r="C187" s="80" t="s">
        <v>428</v>
      </c>
      <c r="Z187" t="str">
        <f t="shared" si="12"/>
        <v>INSERT INTO t_vas_additional_package_link(vas_additional_package_link_id,vsc_id,fee_id,normal,silver,gold,platinum,created_by,created_date,modified_by,modified_date) values(nextval('psaudimofa1.vas_addi_package_link_seq'),81363 ,345,'N','Y','Y','Y','superadmin3',CURRENT_TIMESTAMP,'superadmin3',CURRENT_TIMESTAMP);</v>
      </c>
    </row>
    <row r="188" spans="1:28">
      <c r="A188" s="80" t="s">
        <v>427</v>
      </c>
      <c r="B188">
        <f>B185</f>
        <v>81363</v>
      </c>
      <c r="C188" s="80" t="s">
        <v>429</v>
      </c>
      <c r="Z188" t="str">
        <f t="shared" si="12"/>
        <v>INSERT INTO t_vas_additional_package_link(vas_additional_package_link_id,vsc_id,fee_id,normal,silver,gold,platinum,created_by,created_date,modified_by,modified_date) values(nextval('psaudimofa1.vas_addi_package_link_seq'),81363,344,'N','Y','Y','Y','superadmin3',CURRENT_TIMESTAMP,'superadmin3',CURRENT_TIMESTAMP);</v>
      </c>
    </row>
    <row r="189" spans="1:28">
      <c r="A189" s="80" t="s">
        <v>430</v>
      </c>
      <c r="B189" t="str">
        <f>LOWER(Master!L14)</f>
        <v>kj</v>
      </c>
      <c r="C189" s="80" t="s">
        <v>441</v>
      </c>
      <c r="Z189" t="str">
        <f t="shared" si="12"/>
        <v>CREATE SEQUENCE psaudimofa1.refund_receipt_number_seq_kj INCREMENT BY 1 MINVALUE 1 MAXVALUE 99999999999 START 1000 CACHE 1 CYCLE;</v>
      </c>
    </row>
  </sheetData>
  <mergeCells count="2">
    <mergeCell ref="A1:K3"/>
    <mergeCell ref="A4:AC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BA0B-697A-4354-8D3E-605ABD963949}">
  <dimension ref="A1:L247"/>
  <sheetViews>
    <sheetView workbookViewId="0"/>
  </sheetViews>
  <sheetFormatPr defaultRowHeight="15"/>
  <cols>
    <col min="4" max="4" width="255.7109375" bestFit="1" customWidth="1"/>
  </cols>
  <sheetData>
    <row r="1" spans="1:12">
      <c r="A1" s="116" t="s">
        <v>442</v>
      </c>
      <c r="B1" s="119"/>
      <c r="C1" s="107"/>
      <c r="D1" s="107"/>
      <c r="E1" s="107"/>
      <c r="F1" s="107"/>
      <c r="G1" s="107"/>
      <c r="H1" s="107"/>
      <c r="I1" s="107"/>
      <c r="J1" s="107"/>
      <c r="K1" s="107"/>
      <c r="L1" s="108"/>
    </row>
    <row r="2" spans="1:12">
      <c r="A2" s="109"/>
      <c r="B2" s="98"/>
      <c r="C2" s="98"/>
      <c r="D2" s="98"/>
      <c r="E2" s="98"/>
      <c r="F2" s="98"/>
      <c r="G2" s="98"/>
      <c r="H2" s="98"/>
      <c r="I2" s="98"/>
      <c r="J2" s="98"/>
      <c r="K2" s="98"/>
      <c r="L2" s="110"/>
    </row>
    <row r="3" spans="1:12">
      <c r="A3" s="111"/>
      <c r="B3" s="112"/>
      <c r="C3" s="112"/>
      <c r="D3" s="112"/>
      <c r="E3" s="112"/>
      <c r="F3" s="112"/>
      <c r="G3" s="112"/>
      <c r="H3" s="112"/>
      <c r="I3" s="112"/>
      <c r="J3" s="112"/>
      <c r="K3" s="112"/>
      <c r="L3" s="113"/>
    </row>
    <row r="4" spans="1:12">
      <c r="A4" s="77"/>
      <c r="B4" s="77" t="s">
        <v>443</v>
      </c>
      <c r="C4" s="77"/>
      <c r="D4" s="77" t="s">
        <v>444</v>
      </c>
    </row>
    <row r="5" spans="1:12">
      <c r="A5" s="90" t="s">
        <v>445</v>
      </c>
      <c r="B5" s="90" t="str">
        <f>Master!L25</f>
        <v>-</v>
      </c>
      <c r="C5" s="90" t="s">
        <v>446</v>
      </c>
      <c r="D5" s="90" t="str">
        <f>CONCATENATE(A5,B5,C5)</f>
        <v>INSERT INTO t_nationality_translation (nationality_translation_id, nationality_id, language_id, nationality_display_name, created_by, created_date, modified_by, modified_date) VALUES(nextval('psaudimofa1.t_nationality_translation_seq'), 16198, -, 'New Caledonia', NULL, CURRENT_TIMESTAMP, NULL, CURRENT_TIMESTAMP);</v>
      </c>
    </row>
    <row r="6" spans="1:12">
      <c r="A6" s="90" t="s">
        <v>447</v>
      </c>
      <c r="B6" s="90" t="str">
        <f>B5</f>
        <v>-</v>
      </c>
      <c r="C6" s="90" t="s">
        <v>448</v>
      </c>
      <c r="D6" s="90" t="str">
        <f>CONCATENATE(A6,B6,C6)</f>
        <v>INSERT INTO t_nationality_translation (nationality_translation_id, nationality_id, language_id, nationality_display_name, created_by, created_date, modified_by, modified_date) VALUES(nextval('psaudimofa1.t_nationality_translation_seq'), 16203, -, 'Niue', NULL, CURRENT_TIMESTAMP, NULL, CURRENT_TIMESTAMP);</v>
      </c>
    </row>
    <row r="7" spans="1:12">
      <c r="A7" s="90" t="s">
        <v>449</v>
      </c>
      <c r="B7" s="90" t="str">
        <f>B5</f>
        <v>-</v>
      </c>
      <c r="C7" s="90" t="s">
        <v>450</v>
      </c>
      <c r="D7" s="90" t="str">
        <f>CONCATENATE(A7,B7,C7)</f>
        <v>INSERT INTO t_nationality_translation (nationality_translation_id, nationality_id, language_id, nationality_display_name, created_by, created_date, modified_by, modified_date) VALUES(nextval('psaudimofa1.t_nationality_translation_seq'), 16208, -, 'Non Qatari', NULL, CURRENT_TIMESTAMP, NULL, CURRENT_TIMESTAMP);</v>
      </c>
    </row>
    <row r="8" spans="1:12">
      <c r="A8" s="90" t="s">
        <v>451</v>
      </c>
      <c r="B8" s="90" t="str">
        <f>B6</f>
        <v>-</v>
      </c>
      <c r="C8" s="90" t="s">
        <v>452</v>
      </c>
      <c r="D8" s="90" t="str">
        <f>CONCATENATE(A8,B8,C8)</f>
        <v>INSERT INTO t_nationality_translation (nationality_translation_id, nationality_id, language_id, nationality_display_name, created_by, created_date, modified_by, modified_date) VALUES(nextval('psaudimofa1.t_nationality_translation_seq'), 16213, -, 'Palau', NULL, CURRENT_TIMESTAMP, NULL, CURRENT_TIMESTAMP);</v>
      </c>
    </row>
    <row r="9" spans="1:12">
      <c r="A9" s="90" t="s">
        <v>453</v>
      </c>
      <c r="B9" s="90" t="str">
        <f>B7</f>
        <v>-</v>
      </c>
      <c r="C9" s="90" t="s">
        <v>454</v>
      </c>
      <c r="D9" s="90" t="str">
        <f>CONCATENATE(A9,B9,C9)</f>
        <v>INSERT INTO t_nationality_translation (nationality_translation_id, nationality_id, language_id, nationality_display_name, created_by, created_date, modified_by, modified_date) VALUES(nextval('psaudimofa1.t_nationality_translation_seq'), 16218, -, 'Peru', NULL, CURRENT_TIMESTAMP, NULL, CURRENT_TIMESTAMP);</v>
      </c>
    </row>
    <row r="10" spans="1:12">
      <c r="A10" s="90" t="s">
        <v>455</v>
      </c>
      <c r="B10" s="90" t="str">
        <f>B8</f>
        <v>-</v>
      </c>
      <c r="C10" s="90" t="s">
        <v>456</v>
      </c>
      <c r="D10" s="90" t="str">
        <f>CONCATENATE(A10,B10,C10)</f>
        <v>INSERT INTO t_nationality_translation (nationality_translation_id, nationality_id, language_id, nationality_display_name, created_by, created_date, modified_by, modified_date) VALUES(nextval('psaudimofa1.t_nationality_translation_seq'), 16223, -, 'Puerto Rico', NULL, CURRENT_TIMESTAMP, NULL, CURRENT_TIMESTAMP);</v>
      </c>
    </row>
    <row r="11" spans="1:12">
      <c r="A11" s="90" t="s">
        <v>457</v>
      </c>
      <c r="B11" s="90" t="str">
        <f>B9</f>
        <v>-</v>
      </c>
      <c r="C11" s="90" t="s">
        <v>458</v>
      </c>
      <c r="D11" s="90" t="str">
        <f>CONCATENATE(A11,B11,C11)</f>
        <v>INSERT INTO t_nationality_translation (nationality_translation_id, nationality_id, language_id, nationality_display_name, created_by, created_date, modified_by, modified_date) VALUES(nextval('psaudimofa1.t_nationality_translation_seq'), 16228, -, 'Rwanda', NULL, CURRENT_TIMESTAMP, NULL, CURRENT_TIMESTAMP);</v>
      </c>
    </row>
    <row r="12" spans="1:12">
      <c r="A12" s="90" t="s">
        <v>459</v>
      </c>
      <c r="B12" s="90" t="str">
        <f>B10</f>
        <v>-</v>
      </c>
      <c r="C12" s="90" t="s">
        <v>460</v>
      </c>
      <c r="D12" s="90" t="str">
        <f>CONCATENATE(A12,B12,C12)</f>
        <v>INSERT INTO t_nationality_translation (nationality_translation_id, nationality_id, language_id, nationality_display_name, created_by, created_date, modified_by, modified_date) VALUES(nextval('psaudimofa1.t_nationality_translation_seq'), 16233, -, 'Samoa', NULL, CURRENT_TIMESTAMP, NULL, CURRENT_TIMESTAMP);</v>
      </c>
    </row>
    <row r="13" spans="1:12">
      <c r="A13" s="90" t="s">
        <v>461</v>
      </c>
      <c r="B13" s="90" t="str">
        <f>B11</f>
        <v>-</v>
      </c>
      <c r="C13" s="90" t="s">
        <v>462</v>
      </c>
      <c r="D13" s="90" t="str">
        <f>CONCATENATE(A13,B13,C13)</f>
        <v>INSERT INTO t_nationality_translation (nationality_translation_id, nationality_id, language_id, nationality_display_name, created_by, created_date, modified_by, modified_date) VALUES(nextval('psaudimofa1.t_nationality_translation_seq'), 16238, -, 'Serbia and Montenegro', NULL, CURRENT_TIMESTAMP, NULL, CURRENT_TIMESTAMP);</v>
      </c>
    </row>
    <row r="14" spans="1:12">
      <c r="A14" s="90" t="s">
        <v>463</v>
      </c>
      <c r="B14" s="90" t="str">
        <f>B12</f>
        <v>-</v>
      </c>
      <c r="C14" s="90" t="s">
        <v>464</v>
      </c>
      <c r="D14" s="90" t="str">
        <f>CONCATENATE(A14,B14,C14)</f>
        <v>INSERT INTO t_nationality_translation (nationality_translation_id, nationality_id, language_id, nationality_display_name, created_by, created_date, modified_by, modified_date) VALUES(nextval('psaudimofa1.t_nationality_translation_seq'), 16243, -, 'Slovenia', NULL, CURRENT_TIMESTAMP, NULL, CURRENT_TIMESTAMP);</v>
      </c>
    </row>
    <row r="15" spans="1:12">
      <c r="A15" s="90" t="s">
        <v>465</v>
      </c>
      <c r="B15" s="90" t="str">
        <f>B13</f>
        <v>-</v>
      </c>
      <c r="C15" s="90" t="s">
        <v>466</v>
      </c>
      <c r="D15" s="90" t="str">
        <f>CONCATENATE(A15,B15,C15)</f>
        <v>INSERT INTO t_nationality_translation (nationality_translation_id, nationality_id, language_id, nationality_display_name, created_by, created_date, modified_by, modified_date) VALUES(nextval('psaudimofa1.t_nationality_translation_seq'), 16248, -, 'Spain', NULL, CURRENT_TIMESTAMP, NULL, CURRENT_TIMESTAMP);</v>
      </c>
    </row>
    <row r="16" spans="1:12">
      <c r="A16" s="90" t="s">
        <v>467</v>
      </c>
      <c r="B16" s="90" t="str">
        <f>B14</f>
        <v>-</v>
      </c>
      <c r="C16" s="90" t="s">
        <v>468</v>
      </c>
      <c r="D16" s="90" t="str">
        <f>CONCATENATE(A16,B16,C16)</f>
        <v>INSERT INTO t_nationality_translation (nationality_translation_id, nationality_id, language_id, nationality_display_name, created_by, created_date, modified_by, modified_date) VALUES(nextval('psaudimofa1.t_nationality_translation_seq'), 16253, -, 'Svalbard', NULL, CURRENT_TIMESTAMP, NULL, CURRENT_TIMESTAMP);</v>
      </c>
    </row>
    <row r="17" spans="1:4">
      <c r="A17" s="90" t="s">
        <v>469</v>
      </c>
      <c r="B17" s="90" t="str">
        <f>B15</f>
        <v>-</v>
      </c>
      <c r="C17" s="90" t="s">
        <v>470</v>
      </c>
      <c r="D17" s="90" t="str">
        <f>CONCATENATE(A17,B17,C17)</f>
        <v>INSERT INTO t_nationality_translation (nationality_translation_id, nationality_id, language_id, nationality_display_name, created_by, created_date, modified_by, modified_date) VALUES(nextval('psaudimofa1.t_nationality_translation_seq'), 16258, -, 'Taiwan', NULL, CURRENT_TIMESTAMP, NULL, CURRENT_TIMESTAMP);</v>
      </c>
    </row>
    <row r="18" spans="1:4">
      <c r="A18" s="90" t="s">
        <v>471</v>
      </c>
      <c r="B18" s="90" t="str">
        <f>B16</f>
        <v>-</v>
      </c>
      <c r="C18" s="90" t="s">
        <v>472</v>
      </c>
      <c r="D18" s="90" t="str">
        <f>CONCATENATE(A18,B18,C18)</f>
        <v>INSERT INTO t_nationality_translation (nationality_translation_id, nationality_id, language_id, nationality_display_name, created_by, created_date, modified_by, modified_date) VALUES(nextval('psaudimofa1.t_nationality_translation_seq'), 16263, -, 'Tonga', NULL, CURRENT_TIMESTAMP, NULL, CURRENT_TIMESTAMP);</v>
      </c>
    </row>
    <row r="19" spans="1:4">
      <c r="A19" s="90" t="s">
        <v>473</v>
      </c>
      <c r="B19" s="90" t="str">
        <f>B17</f>
        <v>-</v>
      </c>
      <c r="C19" s="90" t="s">
        <v>474</v>
      </c>
      <c r="D19" s="90" t="str">
        <f>CONCATENATE(A19,B19,C19)</f>
        <v>INSERT INTO t_nationality_translation (nationality_translation_id, nationality_id, language_id, nationality_display_name, created_by, created_date, modified_by, modified_date) VALUES(nextval('psaudimofa1.t_nationality_translation_seq'), 16268, -, 'Turks and Caicos Islands', NULL, CURRENT_TIMESTAMP, NULL, CURRENT_TIMESTAMP);</v>
      </c>
    </row>
    <row r="20" spans="1:4">
      <c r="A20" s="90" t="s">
        <v>475</v>
      </c>
      <c r="B20" s="90" t="str">
        <f>B18</f>
        <v>-</v>
      </c>
      <c r="C20" s="90" t="s">
        <v>476</v>
      </c>
      <c r="D20" s="90" t="str">
        <f>CONCATENATE(A20,B20,C20)</f>
        <v>INSERT INTO t_nationality_translation (nationality_translation_id, nationality_id, language_id, nationality_display_name, created_by, created_date, modified_by, modified_date) VALUES(nextval('psaudimofa1.t_nationality_translation_seq'), 16273, -, 'United States', NULL, CURRENT_TIMESTAMP, NULL, CURRENT_TIMESTAMP);</v>
      </c>
    </row>
    <row r="21" spans="1:4">
      <c r="A21" s="90" t="s">
        <v>477</v>
      </c>
      <c r="B21" s="90" t="str">
        <f>B19</f>
        <v>-</v>
      </c>
      <c r="C21" s="90" t="s">
        <v>478</v>
      </c>
      <c r="D21" s="90" t="str">
        <f>CONCATENATE(A21,B21,C21)</f>
        <v>INSERT INTO t_nationality_translation (nationality_translation_id, nationality_id, language_id, nationality_display_name, created_by, created_date, modified_by, modified_date) VALUES(nextval('psaudimofa1.t_nationality_translation_seq'), 16278, -, 'Vanuatu', NULL, CURRENT_TIMESTAMP, NULL, CURRENT_TIMESTAMP);</v>
      </c>
    </row>
    <row r="22" spans="1:4">
      <c r="A22" s="90" t="s">
        <v>479</v>
      </c>
      <c r="B22" s="90" t="str">
        <f>B20</f>
        <v>-</v>
      </c>
      <c r="C22" s="90" t="s">
        <v>480</v>
      </c>
      <c r="D22" s="90" t="str">
        <f>CONCATENATE(A22,B22,C22)</f>
        <v>INSERT INTO t_nationality_translation (nationality_translation_id, nationality_id, language_id, nationality_display_name, created_by, created_date, modified_by, modified_date) VALUES(nextval('psaudimofa1.t_nationality_translation_seq'), 16283, -, 'Virgin Islands US', NULL, CURRENT_TIMESTAMP, NULL, CURRENT_TIMESTAMP);</v>
      </c>
    </row>
    <row r="23" spans="1:4">
      <c r="A23" s="90" t="s">
        <v>481</v>
      </c>
      <c r="B23" s="90" t="str">
        <f>B21</f>
        <v>-</v>
      </c>
      <c r="C23" s="90" t="s">
        <v>482</v>
      </c>
      <c r="D23" s="90" t="str">
        <f>CONCATENATE(A23,B23,C23)</f>
        <v>INSERT INTO t_nationality_translation (nationality_translation_id, nationality_id, language_id, nationality_display_name, created_by, created_date, modified_by, modified_date) VALUES(nextval('psaudimofa1.t_nationality_translation_seq'), 16288, -, 'Zambia', NULL, CURRENT_TIMESTAMP, NULL, CURRENT_TIMESTAMP);</v>
      </c>
    </row>
    <row r="24" spans="1:4">
      <c r="A24" s="90" t="s">
        <v>483</v>
      </c>
      <c r="B24" s="90" t="str">
        <f>B22</f>
        <v>-</v>
      </c>
      <c r="C24" s="90" t="s">
        <v>484</v>
      </c>
      <c r="D24" s="90" t="str">
        <f>CONCATENATE(A24,B24,C24)</f>
        <v>INSERT INTO t_nationality_translation (nationality_translation_id, nationality_id, language_id, nationality_display_name, created_by, created_date, modified_by, modified_date) VALUES(nextval('psaudimofa1.t_nationality_translation_seq'), 16050, -, 'Afghanistan', NULL, CURRENT_TIMESTAMP, NULL, CURRENT_TIMESTAMP);</v>
      </c>
    </row>
    <row r="25" spans="1:4">
      <c r="A25" s="90" t="s">
        <v>485</v>
      </c>
      <c r="B25" s="90" t="str">
        <f>B23</f>
        <v>-</v>
      </c>
      <c r="C25" s="90" t="s">
        <v>486</v>
      </c>
      <c r="D25" s="90" t="str">
        <f>CONCATENATE(A25,B25,C25)</f>
        <v>INSERT INTO t_nationality_translation (nationality_translation_id, nationality_id, language_id, nationality_display_name, created_by, created_date, modified_by, modified_date) VALUES(nextval('psaudimofa1.t_nationality_translation_seq'), 16055, -, 'Angola', NULL, CURRENT_TIMESTAMP, NULL, CURRENT_TIMESTAMP);</v>
      </c>
    </row>
    <row r="26" spans="1:4">
      <c r="A26" s="90" t="s">
        <v>487</v>
      </c>
      <c r="B26" s="90" t="str">
        <f>B24</f>
        <v>-</v>
      </c>
      <c r="C26" s="90" t="s">
        <v>488</v>
      </c>
      <c r="D26" s="90" t="str">
        <f>CONCATENATE(A26,B26,C26)</f>
        <v>INSERT INTO t_nationality_translation (nationality_translation_id, nationality_id, language_id, nationality_display_name, created_by, created_date, modified_by, modified_date) VALUES(nextval('psaudimofa1.t_nationality_translation_seq'), 16060, -, 'Armenia', NULL, CURRENT_TIMESTAMP, NULL, CURRENT_TIMESTAMP);</v>
      </c>
    </row>
    <row r="27" spans="1:4">
      <c r="A27" s="90" t="s">
        <v>489</v>
      </c>
      <c r="B27" s="90" t="str">
        <f>B25</f>
        <v>-</v>
      </c>
      <c r="C27" s="90" t="s">
        <v>490</v>
      </c>
      <c r="D27" s="90" t="str">
        <f>CONCATENATE(A27,B27,C27)</f>
        <v>INSERT INTO t_nationality_translation (nationality_translation_id, nationality_id, language_id, nationality_display_name, created_by, created_date, modified_by, modified_date) VALUES(nextval('psaudimofa1.t_nationality_translation_seq'), 16065, -, 'Bahamas', NULL, CURRENT_TIMESTAMP, NULL, CURRENT_TIMESTAMP);</v>
      </c>
    </row>
    <row r="28" spans="1:4">
      <c r="A28" s="90" t="s">
        <v>491</v>
      </c>
      <c r="B28" s="90" t="str">
        <f>B26</f>
        <v>-</v>
      </c>
      <c r="C28" s="90" t="s">
        <v>492</v>
      </c>
      <c r="D28" s="90" t="str">
        <f>CONCATENATE(A28,B28,C28)</f>
        <v>INSERT INTO t_nationality_translation (nationality_translation_id, nationality_id, language_id, nationality_display_name, created_by, created_date, modified_by, modified_date) VALUES(nextval('psaudimofa1.t_nationality_translation_seq'), 16070, -, 'Belize', NULL, CURRENT_TIMESTAMP, NULL, CURRENT_TIMESTAMP);</v>
      </c>
    </row>
    <row r="29" spans="1:4">
      <c r="A29" s="90" t="s">
        <v>493</v>
      </c>
      <c r="B29" s="90" t="str">
        <f>B27</f>
        <v>-</v>
      </c>
      <c r="C29" s="90" t="s">
        <v>494</v>
      </c>
      <c r="D29" s="90" t="str">
        <f>CONCATENATE(A29,B29,C29)</f>
        <v>INSERT INTO t_nationality_translation (nationality_translation_id, nationality_id, language_id, nationality_display_name, created_by, created_date, modified_by, modified_date) VALUES(nextval('psaudimofa1.t_nationality_translation_seq'), 16075, -, 'Bosnia', NULL, CURRENT_TIMESTAMP, NULL, CURRENT_TIMESTAMP);</v>
      </c>
    </row>
    <row r="30" spans="1:4">
      <c r="A30" s="90" t="s">
        <v>495</v>
      </c>
      <c r="B30" s="90" t="str">
        <f>B28</f>
        <v>-</v>
      </c>
      <c r="C30" s="90" t="s">
        <v>496</v>
      </c>
      <c r="D30" s="90" t="str">
        <f>CONCATENATE(A30,B30,C30)</f>
        <v>INSERT INTO t_nationality_translation (nationality_translation_id, nationality_id, language_id, nationality_display_name, created_by, created_date, modified_by, modified_date) VALUES(nextval('psaudimofa1.t_nationality_translation_seq'), 16080, -, 'Brunei', NULL, CURRENT_TIMESTAMP, NULL, CURRENT_TIMESTAMP);</v>
      </c>
    </row>
    <row r="31" spans="1:4">
      <c r="A31" s="90" t="s">
        <v>497</v>
      </c>
      <c r="B31" s="90" t="str">
        <f>B29</f>
        <v>-</v>
      </c>
      <c r="C31" s="90" t="s">
        <v>498</v>
      </c>
      <c r="D31" s="90" t="str">
        <f>CONCATENATE(A31,B31,C31)</f>
        <v>INSERT INTO t_nationality_translation (nationality_translation_id, nationality_id, language_id, nationality_display_name, created_by, created_date, modified_by, modified_date) VALUES(nextval('psaudimofa1.t_nationality_translation_seq'), 16085, -, 'Cameroon', NULL, CURRENT_TIMESTAMP, NULL, CURRENT_TIMESTAMP);</v>
      </c>
    </row>
    <row r="32" spans="1:4">
      <c r="A32" s="90" t="s">
        <v>499</v>
      </c>
      <c r="B32" s="90" t="str">
        <f>B30</f>
        <v>-</v>
      </c>
      <c r="C32" s="90" t="s">
        <v>500</v>
      </c>
      <c r="D32" s="90" t="str">
        <f>CONCATENATE(A32,B32,C32)</f>
        <v>INSERT INTO t_nationality_translation (nationality_translation_id, nationality_id, language_id, nationality_display_name, created_by, created_date, modified_by, modified_date) VALUES(nextval('psaudimofa1.t_nationality_translation_seq'), 16090, -, 'Chad', NULL, CURRENT_TIMESTAMP, NULL, CURRENT_TIMESTAMP);</v>
      </c>
    </row>
    <row r="33" spans="1:4">
      <c r="A33" s="90" t="s">
        <v>501</v>
      </c>
      <c r="B33" s="90" t="str">
        <f>B31</f>
        <v>-</v>
      </c>
      <c r="C33" s="90" t="s">
        <v>502</v>
      </c>
      <c r="D33" s="90" t="str">
        <f>CONCATENATE(A33,B33,C33)</f>
        <v>INSERT INTO t_nationality_translation (nationality_translation_id, nationality_id, language_id, nationality_display_name, created_by, created_date, modified_by, modified_date) VALUES(nextval('psaudimofa1.t_nationality_translation_seq'), 16095, -, 'Colombia', NULL, CURRENT_TIMESTAMP, NULL, CURRENT_TIMESTAMP);</v>
      </c>
    </row>
    <row r="34" spans="1:4">
      <c r="A34" s="90" t="s">
        <v>503</v>
      </c>
      <c r="B34" s="90" t="str">
        <f>B32</f>
        <v>-</v>
      </c>
      <c r="C34" s="90" t="s">
        <v>504</v>
      </c>
      <c r="D34" s="90" t="str">
        <f>CONCATENATE(A34,B34,C34)</f>
        <v>INSERT INTO t_nationality_translation (nationality_translation_id, nationality_id, language_id, nationality_display_name, created_by, created_date, modified_by, modified_date) VALUES(nextval('psaudimofa1.t_nationality_translation_seq'), 16100, -, 'Cote Divoire', NULL, CURRENT_TIMESTAMP, NULL, CURRENT_TIMESTAMP);</v>
      </c>
    </row>
    <row r="35" spans="1:4">
      <c r="A35" s="90" t="s">
        <v>505</v>
      </c>
      <c r="B35" s="90" t="str">
        <f>B33</f>
        <v>-</v>
      </c>
      <c r="C35" s="90" t="s">
        <v>506</v>
      </c>
      <c r="D35" s="90" t="str">
        <f>CONCATENATE(A35,B35,C35)</f>
        <v>INSERT INTO t_nationality_translation (nationality_translation_id, nationality_id, language_id, nationality_display_name, created_by, created_date, modified_by, modified_date) VALUES(nextval('psaudimofa1.t_nationality_translation_seq'), 16105, -, 'Denmark', NULL, CURRENT_TIMESTAMP, NULL, CURRENT_TIMESTAMP);</v>
      </c>
    </row>
    <row r="36" spans="1:4">
      <c r="A36" s="90" t="s">
        <v>507</v>
      </c>
      <c r="B36" s="90" t="str">
        <f>B34</f>
        <v>-</v>
      </c>
      <c r="C36" s="90" t="s">
        <v>508</v>
      </c>
      <c r="D36" s="90" t="str">
        <f>CONCATENATE(A36,B36,C36)</f>
        <v>INSERT INTO t_nationality_translation (nationality_translation_id, nationality_id, language_id, nationality_display_name, created_by, created_date, modified_by, modified_date) VALUES(nextval('psaudimofa1.t_nationality_translation_seq'), 16110, -, 'Ecuador', NULL, CURRENT_TIMESTAMP, NULL, CURRENT_TIMESTAMP);</v>
      </c>
    </row>
    <row r="37" spans="1:4">
      <c r="A37" s="90" t="s">
        <v>509</v>
      </c>
      <c r="B37" s="90" t="str">
        <f>B35</f>
        <v>-</v>
      </c>
      <c r="C37" s="90" t="s">
        <v>510</v>
      </c>
      <c r="D37" s="90" t="str">
        <f>CONCATENATE(A37,B37,C37)</f>
        <v>INSERT INTO t_nationality_translation (nationality_translation_id, nationality_id, language_id, nationality_display_name, created_by, created_date, modified_by, modified_date) VALUES(nextval('psaudimofa1.t_nationality_translation_seq'), 16115, -, 'Estonia', NULL, CURRENT_TIMESTAMP, NULL, CURRENT_TIMESTAMP);</v>
      </c>
    </row>
    <row r="38" spans="1:4">
      <c r="A38" s="90" t="s">
        <v>511</v>
      </c>
      <c r="B38" s="90" t="str">
        <f>B36</f>
        <v>-</v>
      </c>
      <c r="C38" s="90" t="s">
        <v>512</v>
      </c>
      <c r="D38" s="90" t="str">
        <f>CONCATENATE(A38,B38,C38)</f>
        <v>INSERT INTO t_nationality_translation (nationality_translation_id, nationality_id, language_id, nationality_display_name, created_by, created_date, modified_by, modified_date) VALUES(nextval('psaudimofa1.t_nationality_translation_seq'), 16120, -, 'Finland', NULL, CURRENT_TIMESTAMP, NULL, CURRENT_TIMESTAMP);</v>
      </c>
    </row>
    <row r="39" spans="1:4">
      <c r="A39" s="90" t="s">
        <v>513</v>
      </c>
      <c r="B39" s="90" t="str">
        <f>B37</f>
        <v>-</v>
      </c>
      <c r="C39" s="90" t="s">
        <v>514</v>
      </c>
      <c r="D39" s="90" t="str">
        <f>CONCATENATE(A39,B39,C39)</f>
        <v>INSERT INTO t_nationality_translation (nationality_translation_id, nationality_id, language_id, nationality_display_name, created_by, created_date, modified_by, modified_date) VALUES(nextval('psaudimofa1.t_nationality_translation_seq'), 16128, -, 'Georgia', NULL, CURRENT_TIMESTAMP, NULL, CURRENT_TIMESTAMP);</v>
      </c>
    </row>
    <row r="40" spans="1:4">
      <c r="A40" s="90" t="s">
        <v>515</v>
      </c>
      <c r="B40" s="90" t="str">
        <f>B38</f>
        <v>-</v>
      </c>
      <c r="C40" s="90" t="s">
        <v>516</v>
      </c>
      <c r="D40" s="90" t="str">
        <f>CONCATENATE(A40,B40,C40)</f>
        <v>INSERT INTO t_nationality_translation (nationality_translation_id, nationality_id, language_id, nationality_display_name, created_by, created_date, modified_by, modified_date) VALUES(nextval('psaudimofa1.t_nationality_translation_seq'), 16132, -, 'Greece', NULL, CURRENT_TIMESTAMP, NULL, CURRENT_TIMESTAMP);</v>
      </c>
    </row>
    <row r="41" spans="1:4">
      <c r="A41" s="90" t="s">
        <v>517</v>
      </c>
      <c r="B41" s="90" t="str">
        <f>B39</f>
        <v>-</v>
      </c>
      <c r="C41" s="90" t="s">
        <v>518</v>
      </c>
      <c r="D41" s="90" t="str">
        <f>CONCATENATE(A41,B41,C41)</f>
        <v>INSERT INTO t_nationality_translation (nationality_translation_id, nationality_id, language_id, nationality_display_name, created_by, created_date, modified_by, modified_date) VALUES(nextval('psaudimofa1.t_nationality_translation_seq'), 16137, -, 'Guatemala', NULL, CURRENT_TIMESTAMP, NULL, CURRENT_TIMESTAMP);</v>
      </c>
    </row>
    <row r="42" spans="1:4">
      <c r="A42" s="90" t="s">
        <v>519</v>
      </c>
      <c r="B42" s="90" t="str">
        <f>B40</f>
        <v>-</v>
      </c>
      <c r="C42" s="90" t="s">
        <v>520</v>
      </c>
      <c r="D42" s="90" t="str">
        <f>CONCATENATE(A42,B42,C42)</f>
        <v>INSERT INTO t_nationality_translation (nationality_translation_id, nationality_id, language_id, nationality_display_name, created_by, created_date, modified_by, modified_date) VALUES(nextval('psaudimofa1.t_nationality_translation_seq'), 16147, -, 'Indonesia', NULL, CURRENT_TIMESTAMP, NULL, CURRENT_TIMESTAMP);</v>
      </c>
    </row>
    <row r="43" spans="1:4">
      <c r="A43" s="90" t="s">
        <v>521</v>
      </c>
      <c r="B43" s="90" t="str">
        <f>B41</f>
        <v>-</v>
      </c>
      <c r="C43" s="90" t="s">
        <v>522</v>
      </c>
      <c r="D43" s="90" t="str">
        <f>CONCATENATE(A43,B43,C43)</f>
        <v>INSERT INTO t_nationality_translation (nationality_translation_id, nationality_id, language_id, nationality_display_name, created_by, created_date, modified_by, modified_date) VALUES(nextval('psaudimofa1.t_nationality_translation_seq'), 16152, -, 'Jamaica', NULL, CURRENT_TIMESTAMP, NULL, CURRENT_TIMESTAMP);</v>
      </c>
    </row>
    <row r="44" spans="1:4">
      <c r="A44" s="90" t="s">
        <v>523</v>
      </c>
      <c r="B44" s="90" t="str">
        <f>B42</f>
        <v>-</v>
      </c>
      <c r="C44" s="90" t="s">
        <v>524</v>
      </c>
      <c r="D44" s="90" t="str">
        <f>CONCATENATE(A44,B44,C44)</f>
        <v>INSERT INTO t_nationality_translation (nationality_translation_id, nationality_id, language_id, nationality_display_name, created_by, created_date, modified_by, modified_date) VALUES(nextval('psaudimofa1.t_nationality_translation_seq'), 16157, -, 'Kiribati', NULL, CURRENT_TIMESTAMP, NULL, CURRENT_TIMESTAMP);</v>
      </c>
    </row>
    <row r="45" spans="1:4">
      <c r="A45" s="90" t="s">
        <v>525</v>
      </c>
      <c r="B45" s="90" t="str">
        <f>B43</f>
        <v>-</v>
      </c>
      <c r="C45" s="90" t="s">
        <v>526</v>
      </c>
      <c r="D45" s="90" t="str">
        <f>CONCATENATE(A45,B45,C45)</f>
        <v>INSERT INTO t_nationality_translation (nationality_translation_id, nationality_id, language_id, nationality_display_name, created_by, created_date, modified_by, modified_date) VALUES(nextval('psaudimofa1.t_nationality_translation_seq'), 16162, -, 'Laos', NULL, CURRENT_TIMESTAMP, NULL, CURRENT_TIMESTAMP);</v>
      </c>
    </row>
    <row r="46" spans="1:4">
      <c r="A46" s="90" t="s">
        <v>527</v>
      </c>
      <c r="B46" s="90" t="str">
        <f>B44</f>
        <v>-</v>
      </c>
      <c r="C46" s="90" t="s">
        <v>528</v>
      </c>
      <c r="D46" s="90" t="str">
        <f>CONCATENATE(A46,B46,C46)</f>
        <v>INSERT INTO t_nationality_translation (nationality_translation_id, nationality_id, language_id, nationality_display_name, created_by, created_date, modified_by, modified_date) VALUES(nextval('psaudimofa1.t_nationality_translation_seq'), 16167, -, 'Libya', NULL, CURRENT_TIMESTAMP, NULL, CURRENT_TIMESTAMP);</v>
      </c>
    </row>
    <row r="47" spans="1:4">
      <c r="A47" s="90" t="s">
        <v>529</v>
      </c>
      <c r="B47" s="90" t="str">
        <f>B45</f>
        <v>-</v>
      </c>
      <c r="C47" s="90" t="s">
        <v>530</v>
      </c>
      <c r="D47" s="90" t="str">
        <f>CONCATENATE(A47,B47,C47)</f>
        <v>INSERT INTO t_nationality_translation (nationality_translation_id, nationality_id, language_id, nationality_display_name, created_by, created_date, modified_by, modified_date) VALUES(nextval('psaudimofa1.t_nationality_translation_seq'), 16177, -, 'Mali', NULL, CURRENT_TIMESTAMP, NULL, CURRENT_TIMESTAMP);</v>
      </c>
    </row>
    <row r="48" spans="1:4">
      <c r="A48" s="90" t="s">
        <v>531</v>
      </c>
      <c r="B48" s="90" t="str">
        <f>B46</f>
        <v>-</v>
      </c>
      <c r="C48" s="90" t="s">
        <v>532</v>
      </c>
      <c r="D48" s="90" t="str">
        <f>CONCATENATE(A48,B48,C48)</f>
        <v>INSERT INTO t_nationality_translation (nationality_translation_id, nationality_id, language_id, nationality_display_name, created_by, created_date, modified_by, modified_date) VALUES(nextval('psaudimofa1.t_nationality_translation_seq'), 16182, -, 'Mauritius', NULL, CURRENT_TIMESTAMP, NULL, CURRENT_TIMESTAMP);</v>
      </c>
    </row>
    <row r="49" spans="1:4">
      <c r="A49" s="90" t="s">
        <v>533</v>
      </c>
      <c r="B49" s="90" t="str">
        <f>B47</f>
        <v>-</v>
      </c>
      <c r="C49" s="90" t="s">
        <v>534</v>
      </c>
      <c r="D49" s="90" t="str">
        <f>CONCATENATE(A49,B49,C49)</f>
        <v>INSERT INTO t_nationality_translation (nationality_translation_id, nationality_id, language_id, nationality_display_name, created_by, created_date, modified_by, modified_date) VALUES(nextval('psaudimofa1.t_nationality_translation_seq'), 16187, -, 'Mongolia', NULL, CURRENT_TIMESTAMP, NULL, CURRENT_TIMESTAMP);</v>
      </c>
    </row>
    <row r="50" spans="1:4">
      <c r="A50" s="90" t="s">
        <v>535</v>
      </c>
      <c r="B50" s="90" t="str">
        <f>B48</f>
        <v>-</v>
      </c>
      <c r="C50" s="90" t="s">
        <v>536</v>
      </c>
      <c r="D50" s="90" t="str">
        <f>CONCATENATE(A50,B50,C50)</f>
        <v>INSERT INTO t_nationality_translation (nationality_translation_id, nationality_id, language_id, nationality_display_name, created_by, created_date, modified_by, modified_date) VALUES(nextval('psaudimofa1.t_nationality_translation_seq'), 16192, -, 'Myanmar', NULL, CURRENT_TIMESTAMP, NULL, CURRENT_TIMESTAMP);</v>
      </c>
    </row>
    <row r="51" spans="1:4">
      <c r="A51" s="90" t="s">
        <v>537</v>
      </c>
      <c r="B51" s="90" t="str">
        <f>B49</f>
        <v>-</v>
      </c>
      <c r="C51" s="90" t="s">
        <v>538</v>
      </c>
      <c r="D51" s="90" t="str">
        <f>CONCATENATE(A51,B51,C51)</f>
        <v>INSERT INTO t_nationality_translation (nationality_translation_id, nationality_id, language_id, nationality_display_name, created_by, created_date, modified_by, modified_date) VALUES(nextval('psaudimofa1.t_nationality_translation_seq'), 16197, -, 'Netherlands Antilles', NULL, CURRENT_TIMESTAMP, NULL, CURRENT_TIMESTAMP);</v>
      </c>
    </row>
    <row r="52" spans="1:4">
      <c r="A52" s="90" t="s">
        <v>539</v>
      </c>
      <c r="B52" s="90" t="str">
        <f>B50</f>
        <v>-</v>
      </c>
      <c r="C52" s="90" t="s">
        <v>540</v>
      </c>
      <c r="D52" s="90" t="str">
        <f>CONCATENATE(A52,B52,C52)</f>
        <v>INSERT INTO t_nationality_translation (nationality_translation_id, nationality_id, language_id, nationality_display_name, created_by, created_date, modified_by, modified_date) VALUES(nextval('psaudimofa1.t_nationality_translation_seq'), 16202, -, 'Nigeria', NULL, CURRENT_TIMESTAMP, NULL, CURRENT_TIMESTAMP);</v>
      </c>
    </row>
    <row r="53" spans="1:4">
      <c r="A53" s="90" t="s">
        <v>541</v>
      </c>
      <c r="B53" s="90" t="str">
        <f>B51</f>
        <v>-</v>
      </c>
      <c r="C53" s="90" t="s">
        <v>542</v>
      </c>
      <c r="D53" s="90" t="str">
        <f>CONCATENATE(A53,B53,C53)</f>
        <v>INSERT INTO t_nationality_translation (nationality_translation_id, nationality_id, language_id, nationality_display_name, created_by, created_date, modified_by, modified_date) VALUES(nextval('psaudimofa1.t_nationality_translation_seq'), 16207, -, 'Non Omani', NULL, CURRENT_TIMESTAMP, NULL, CURRENT_TIMESTAMP);</v>
      </c>
    </row>
    <row r="54" spans="1:4">
      <c r="A54" s="90" t="s">
        <v>543</v>
      </c>
      <c r="B54" s="90" t="str">
        <f>B52</f>
        <v>-</v>
      </c>
      <c r="C54" s="90" t="s">
        <v>544</v>
      </c>
      <c r="D54" s="90" t="str">
        <f>CONCATENATE(A54,B54,C54)</f>
        <v>INSERT INTO t_nationality_translation (nationality_translation_id, nationality_id, language_id, nationality_display_name, created_by, created_date, modified_by, modified_date) VALUES(nextval('psaudimofa1.t_nationality_translation_seq'), 16212, -, 'Pakistan', NULL, CURRENT_TIMESTAMP, NULL, CURRENT_TIMESTAMP);</v>
      </c>
    </row>
    <row r="55" spans="1:4">
      <c r="A55" s="90" t="s">
        <v>545</v>
      </c>
      <c r="B55" s="90" t="str">
        <f>B53</f>
        <v>-</v>
      </c>
      <c r="C55" s="90" t="s">
        <v>546</v>
      </c>
      <c r="D55" s="90" t="str">
        <f>CONCATENATE(A55,B55,C55)</f>
        <v>INSERT INTO t_nationality_translation (nationality_translation_id, nationality_id, language_id, nationality_display_name, created_by, created_date, modified_by, modified_date) VALUES(nextval('psaudimofa1.t_nationality_translation_seq'), 16217, -, 'Paraguay', NULL, CURRENT_TIMESTAMP, NULL, CURRENT_TIMESTAMP);</v>
      </c>
    </row>
    <row r="56" spans="1:4">
      <c r="A56" s="90" t="s">
        <v>547</v>
      </c>
      <c r="B56" s="90" t="str">
        <f>B54</f>
        <v>-</v>
      </c>
      <c r="C56" s="90" t="s">
        <v>548</v>
      </c>
      <c r="D56" s="90" t="str">
        <f>CONCATENATE(A56,B56,C56)</f>
        <v>INSERT INTO t_nationality_translation (nationality_translation_id, nationality_id, language_id, nationality_display_name, created_by, created_date, modified_by, modified_date) VALUES(nextval('psaudimofa1.t_nationality_translation_seq'), 16222, -, 'Portugal', NULL, CURRENT_TIMESTAMP, NULL, CURRENT_TIMESTAMP);</v>
      </c>
    </row>
    <row r="57" spans="1:4">
      <c r="A57" s="90" t="s">
        <v>549</v>
      </c>
      <c r="B57" s="90" t="str">
        <f>B55</f>
        <v>-</v>
      </c>
      <c r="C57" s="90" t="s">
        <v>550</v>
      </c>
      <c r="D57" s="90" t="str">
        <f>CONCATENATE(A57,B57,C57)</f>
        <v>INSERT INTO t_nationality_translation (nationality_translation_id, nationality_id, language_id, nationality_display_name, created_by, created_date, modified_by, modified_date) VALUES(nextval('psaudimofa1.t_nationality_translation_seq'), 16227, -, 'Russian Federation', NULL, CURRENT_TIMESTAMP, NULL, CURRENT_TIMESTAMP);</v>
      </c>
    </row>
    <row r="58" spans="1:4">
      <c r="A58" s="90" t="s">
        <v>551</v>
      </c>
      <c r="B58" s="90" t="str">
        <f>B56</f>
        <v>-</v>
      </c>
      <c r="C58" s="90" t="s">
        <v>552</v>
      </c>
      <c r="D58" s="90" t="str">
        <f>CONCATENATE(A58,B58,C58)</f>
        <v>INSERT INTO t_nationality_translation (nationality_translation_id, nationality_id, language_id, nationality_display_name, created_by, created_date, modified_by, modified_date) VALUES(nextval('psaudimofa1.t_nationality_translation_seq'), 16237, -, 'Serbia', NULL, CURRENT_TIMESTAMP, NULL, CURRENT_TIMESTAMP);</v>
      </c>
    </row>
    <row r="59" spans="1:4">
      <c r="A59" s="90" t="s">
        <v>553</v>
      </c>
      <c r="B59" s="90" t="str">
        <f>B57</f>
        <v>-</v>
      </c>
      <c r="C59" s="90" t="s">
        <v>554</v>
      </c>
      <c r="D59" s="90" t="str">
        <f>CONCATENATE(A59,B59,C59)</f>
        <v>INSERT INTO t_nationality_translation (nationality_translation_id, nationality_id, language_id, nationality_display_name, created_by, created_date, modified_by, modified_date) VALUES(nextval('psaudimofa1.t_nationality_translation_seq'), 16242, -, 'Slovak Republic', NULL, CURRENT_TIMESTAMP, NULL, CURRENT_TIMESTAMP);</v>
      </c>
    </row>
    <row r="60" spans="1:4">
      <c r="A60" s="90" t="s">
        <v>555</v>
      </c>
      <c r="B60" s="90" t="str">
        <f>B58</f>
        <v>-</v>
      </c>
      <c r="C60" s="90" t="s">
        <v>556</v>
      </c>
      <c r="D60" s="90" t="str">
        <f>CONCATENATE(A60,B60,C60)</f>
        <v>INSERT INTO t_nationality_translation (nationality_translation_id, nationality_id, language_id, nationality_display_name, created_by, created_date, modified_by, modified_date) VALUES(nextval('psaudimofa1.t_nationality_translation_seq'), 16247, -, 'South Georgia and The South', NULL, CURRENT_TIMESTAMP, NULL, CURRENT_TIMESTAMP);</v>
      </c>
    </row>
    <row r="61" spans="1:4">
      <c r="A61" s="90" t="s">
        <v>557</v>
      </c>
      <c r="B61" s="90" t="str">
        <f>B59</f>
        <v>-</v>
      </c>
      <c r="C61" s="90" t="s">
        <v>558</v>
      </c>
      <c r="D61" s="90" t="str">
        <f>CONCATENATE(A61,B61,C61)</f>
        <v>INSERT INTO t_nationality_translation (nationality_translation_id, nationality_id, language_id, nationality_display_name, created_by, created_date, modified_by, modified_date) VALUES(nextval('psaudimofa1.t_nationality_translation_seq'), 16252, -, 'Suriname', NULL, CURRENT_TIMESTAMP, NULL, CURRENT_TIMESTAMP);</v>
      </c>
    </row>
    <row r="62" spans="1:4">
      <c r="A62" s="90" t="s">
        <v>559</v>
      </c>
      <c r="B62" s="90" t="str">
        <f>B60</f>
        <v>-</v>
      </c>
      <c r="C62" s="90" t="s">
        <v>560</v>
      </c>
      <c r="D62" s="90" t="str">
        <f>CONCATENATE(A62,B62,C62)</f>
        <v>INSERT INTO t_nationality_translation (nationality_translation_id, nationality_id, language_id, nationality_display_name, created_by, created_date, modified_by, modified_date) VALUES(nextval('psaudimofa1.t_nationality_translation_seq'), 16257, -, 'Syria', NULL, CURRENT_TIMESTAMP, NULL, CURRENT_TIMESTAMP);</v>
      </c>
    </row>
    <row r="63" spans="1:4">
      <c r="A63" s="90" t="s">
        <v>561</v>
      </c>
      <c r="B63" s="90" t="str">
        <f>B61</f>
        <v>-</v>
      </c>
      <c r="C63" s="90" t="s">
        <v>562</v>
      </c>
      <c r="D63" s="90" t="str">
        <f>CONCATENATE(A63,B63,C63)</f>
        <v>INSERT INTO t_nationality_translation (nationality_translation_id, nationality_id, language_id, nationality_display_name, created_by, created_date, modified_by, modified_date) VALUES(nextval('psaudimofa1.t_nationality_translation_seq'), 16262, -, 'Tokelau', NULL, CURRENT_TIMESTAMP, NULL, CURRENT_TIMESTAMP);</v>
      </c>
    </row>
    <row r="64" spans="1:4">
      <c r="A64" s="90" t="s">
        <v>563</v>
      </c>
      <c r="B64" s="90" t="str">
        <f>B62</f>
        <v>-</v>
      </c>
      <c r="C64" s="90" t="s">
        <v>564</v>
      </c>
      <c r="D64" s="90" t="str">
        <f>CONCATENATE(A64,B64,C64)</f>
        <v>INSERT INTO t_nationality_translation (nationality_translation_id, nationality_id, language_id, nationality_display_name, created_by, created_date, modified_by, modified_date) VALUES(nextval('psaudimofa1.t_nationality_translation_seq'), 16267, -, 'Turkmenistan', NULL, CURRENT_TIMESTAMP, NULL, CURRENT_TIMESTAMP);</v>
      </c>
    </row>
    <row r="65" spans="1:4">
      <c r="A65" s="90" t="s">
        <v>565</v>
      </c>
      <c r="B65" s="90" t="str">
        <f>B63</f>
        <v>-</v>
      </c>
      <c r="C65" s="90" t="s">
        <v>566</v>
      </c>
      <c r="D65" s="90" t="str">
        <f>CONCATENATE(A65,B65,C65)</f>
        <v>INSERT INTO t_nationality_translation (nationality_translation_id, nationality_id, language_id, nationality_display_name, created_by, created_date, modified_by, modified_date) VALUES(nextval('psaudimofa1.t_nationality_translation_seq'), 16272, -, 'United Kingdom', NULL, CURRENT_TIMESTAMP, NULL, CURRENT_TIMESTAMP);</v>
      </c>
    </row>
    <row r="66" spans="1:4">
      <c r="A66" s="90" t="s">
        <v>567</v>
      </c>
      <c r="B66" s="90" t="str">
        <f>B64</f>
        <v>-</v>
      </c>
      <c r="C66" s="90" t="s">
        <v>568</v>
      </c>
      <c r="D66" s="90" t="str">
        <f>CONCATENATE(A66,B66,C66)</f>
        <v>INSERT INTO t_nationality_translation (nationality_translation_id, nationality_id, language_id, nationality_display_name, created_by, created_date, modified_by, modified_date) VALUES(nextval('psaudimofa1.t_nationality_translation_seq'), 16277, -, 'Uzbekistan', NULL, CURRENT_TIMESTAMP, NULL, CURRENT_TIMESTAMP);</v>
      </c>
    </row>
    <row r="67" spans="1:4">
      <c r="A67" s="90" t="s">
        <v>569</v>
      </c>
      <c r="B67" s="90" t="str">
        <f>B65</f>
        <v>-</v>
      </c>
      <c r="C67" s="90" t="s">
        <v>570</v>
      </c>
      <c r="D67" s="90" t="str">
        <f>CONCATENATE(A67,B67,C67)</f>
        <v>INSERT INTO t_nationality_translation (nationality_translation_id, nationality_id, language_id, nationality_display_name, created_by, created_date, modified_by, modified_date) VALUES(nextval('psaudimofa1.t_nationality_translation_seq'), 16282, -, 'Virgin Islands', NULL, CURRENT_TIMESTAMP, NULL, CURRENT_TIMESTAMP);</v>
      </c>
    </row>
    <row r="68" spans="1:4">
      <c r="A68" s="90" t="s">
        <v>571</v>
      </c>
      <c r="B68" s="90" t="str">
        <f>B66</f>
        <v>-</v>
      </c>
      <c r="C68" s="90" t="s">
        <v>572</v>
      </c>
      <c r="D68" s="90" t="str">
        <f>CONCATENATE(A68,B68,C68)</f>
        <v>INSERT INTO t_nationality_translation (nationality_translation_id, nationality_id, language_id, nationality_display_name, created_by, created_date, modified_by, modified_date) VALUES(nextval('psaudimofa1.t_nationality_translation_seq'), 16287, -, 'Zaire', NULL, CURRENT_TIMESTAMP, NULL, CURRENT_TIMESTAMP);</v>
      </c>
    </row>
    <row r="69" spans="1:4">
      <c r="A69" s="90" t="s">
        <v>573</v>
      </c>
      <c r="B69" s="90" t="str">
        <f>B67</f>
        <v>-</v>
      </c>
      <c r="C69" s="90" t="s">
        <v>574</v>
      </c>
      <c r="D69" s="90" t="str">
        <f>CONCATENATE(A69,B69,C69)</f>
        <v>INSERT INTO t_nationality_translation (nationality_translation_id, nationality_id, language_id, nationality_display_name, created_by, created_date, modified_by, modified_date) VALUES(nextval('psaudimofa1.t_nationality_translation_seq'), 16054, -, 'Andorra', NULL, CURRENT_TIMESTAMP, NULL, CURRENT_TIMESTAMP);</v>
      </c>
    </row>
    <row r="70" spans="1:4">
      <c r="A70" s="90" t="s">
        <v>575</v>
      </c>
      <c r="B70" s="90" t="str">
        <f>B68</f>
        <v>-</v>
      </c>
      <c r="C70" s="90" t="s">
        <v>576</v>
      </c>
      <c r="D70" s="90" t="str">
        <f>CONCATENATE(A70,B70,C70)</f>
        <v>INSERT INTO t_nationality_translation (nationality_translation_id, nationality_id, language_id, nationality_display_name, created_by, created_date, modified_by, modified_date) VALUES(nextval('psaudimofa1.t_nationality_translation_seq'), 16059, -, 'Argentina', NULL, CURRENT_TIMESTAMP, NULL, CURRENT_TIMESTAMP);</v>
      </c>
    </row>
    <row r="71" spans="1:4">
      <c r="A71" s="90" t="s">
        <v>577</v>
      </c>
      <c r="B71" s="90" t="str">
        <f>B69</f>
        <v>-</v>
      </c>
      <c r="C71" s="90" t="s">
        <v>578</v>
      </c>
      <c r="D71" s="90" t="str">
        <f>CONCATENATE(A71,B71,C71)</f>
        <v>INSERT INTO t_nationality_translation (nationality_translation_id, nationality_id, language_id, nationality_display_name, created_by, created_date, modified_by, modified_date) VALUES(nextval('psaudimofa1.t_nationality_translation_seq'), 16064, -, 'Azerbaijan', NULL, CURRENT_TIMESTAMP, NULL, CURRENT_TIMESTAMP);</v>
      </c>
    </row>
    <row r="72" spans="1:4">
      <c r="A72" s="90" t="s">
        <v>579</v>
      </c>
      <c r="B72" s="90" t="str">
        <f>B70</f>
        <v>-</v>
      </c>
      <c r="C72" s="90" t="s">
        <v>580</v>
      </c>
      <c r="D72" s="90" t="str">
        <f>CONCATENATE(A72,B72,C72)</f>
        <v>INSERT INTO t_nationality_translation (nationality_translation_id, nationality_id, language_id, nationality_display_name, created_by, created_date, modified_by, modified_date) VALUES(nextval('psaudimofa1.t_nationality_translation_seq'), 16069, -, 'Belgium', NULL, CURRENT_TIMESTAMP, NULL, CURRENT_TIMESTAMP);</v>
      </c>
    </row>
    <row r="73" spans="1:4">
      <c r="A73" s="90" t="s">
        <v>581</v>
      </c>
      <c r="B73" s="90" t="str">
        <f>B71</f>
        <v>-</v>
      </c>
      <c r="C73" s="90" t="s">
        <v>582</v>
      </c>
      <c r="D73" s="90" t="str">
        <f>CONCATENATE(A73,B73,C73)</f>
        <v>INSERT INTO t_nationality_translation (nationality_translation_id, nationality_id, language_id, nationality_display_name, created_by, created_date, modified_by, modified_date) VALUES(nextval('psaudimofa1.t_nationality_translation_seq'), 16074, -, 'Bolivia', NULL, CURRENT_TIMESTAMP, NULL, CURRENT_TIMESTAMP);</v>
      </c>
    </row>
    <row r="74" spans="1:4">
      <c r="A74" s="90" t="s">
        <v>583</v>
      </c>
      <c r="B74" s="90" t="str">
        <f>B72</f>
        <v>-</v>
      </c>
      <c r="C74" s="90" t="s">
        <v>584</v>
      </c>
      <c r="D74" s="90" t="str">
        <f>CONCATENATE(A74,B74,C74)</f>
        <v>INSERT INTO t_nationality_translation (nationality_translation_id, nationality_id, language_id, nationality_display_name, created_by, created_date, modified_by, modified_date) VALUES(nextval('psaudimofa1.t_nationality_translation_seq'), 16079, -, 'British Indian Ocean Territory', NULL, CURRENT_TIMESTAMP, NULL, CURRENT_TIMESTAMP);</v>
      </c>
    </row>
    <row r="75" spans="1:4">
      <c r="A75" s="90" t="s">
        <v>585</v>
      </c>
      <c r="B75" s="90" t="str">
        <f>B73</f>
        <v>-</v>
      </c>
      <c r="C75" s="90" t="s">
        <v>586</v>
      </c>
      <c r="D75" s="90" t="str">
        <f>CONCATENATE(A75,B75,C75)</f>
        <v>INSERT INTO t_nationality_translation (nationality_translation_id, nationality_id, language_id, nationality_display_name, created_by, created_date, modified_by, modified_date) VALUES(nextval('psaudimofa1.t_nationality_translation_seq'), 16084, -, 'Cambodia', NULL, CURRENT_TIMESTAMP, NULL, CURRENT_TIMESTAMP);</v>
      </c>
    </row>
    <row r="76" spans="1:4">
      <c r="A76" s="90" t="s">
        <v>587</v>
      </c>
      <c r="B76" s="90" t="str">
        <f>B74</f>
        <v>-</v>
      </c>
      <c r="C76" s="90" t="s">
        <v>588</v>
      </c>
      <c r="D76" s="90" t="str">
        <f>CONCATENATE(A76,B76,C76)</f>
        <v>INSERT INTO t_nationality_translation (nationality_translation_id, nationality_id, language_id, nationality_display_name, created_by, created_date, modified_by, modified_date) VALUES(nextval('psaudimofa1.t_nationality_translation_seq'), 16089, -, 'Central African Republic', NULL, CURRENT_TIMESTAMP, NULL, CURRENT_TIMESTAMP);</v>
      </c>
    </row>
    <row r="77" spans="1:4">
      <c r="A77" s="90" t="s">
        <v>589</v>
      </c>
      <c r="B77" s="90" t="str">
        <f>B75</f>
        <v>-</v>
      </c>
      <c r="C77" s="90" t="s">
        <v>590</v>
      </c>
      <c r="D77" s="90" t="str">
        <f>CONCATENATE(A77,B77,C77)</f>
        <v>INSERT INTO t_nationality_translation (nationality_translation_id, nationality_id, language_id, nationality_display_name, created_by, created_date, modified_by, modified_date) VALUES(nextval('psaudimofa1.t_nationality_translation_seq'), 16094, -, 'Cocos Island', NULL, CURRENT_TIMESTAMP, NULL, CURRENT_TIMESTAMP);</v>
      </c>
    </row>
    <row r="78" spans="1:4">
      <c r="A78" s="90" t="s">
        <v>591</v>
      </c>
      <c r="B78" s="90" t="str">
        <f>B76</f>
        <v>-</v>
      </c>
      <c r="C78" s="90" t="s">
        <v>592</v>
      </c>
      <c r="D78" s="90" t="str">
        <f>CONCATENATE(A78,B78,C78)</f>
        <v>INSERT INTO t_nationality_translation (nationality_translation_id, nationality_id, language_id, nationality_display_name, created_by, created_date, modified_by, modified_date) VALUES(nextval('psaudimofa1.t_nationality_translation_seq'), 16099, -, 'Costa Rica', NULL, CURRENT_TIMESTAMP, NULL, CURRENT_TIMESTAMP);</v>
      </c>
    </row>
    <row r="79" spans="1:4">
      <c r="A79" s="90" t="s">
        <v>593</v>
      </c>
      <c r="B79" s="90" t="str">
        <f>B77</f>
        <v>-</v>
      </c>
      <c r="C79" s="90" t="s">
        <v>594</v>
      </c>
      <c r="D79" s="90" t="str">
        <f>CONCATENATE(A79,B79,C79)</f>
        <v>INSERT INTO t_nationality_translation (nationality_translation_id, nationality_id, language_id, nationality_display_name, created_by, created_date, modified_by, modified_date) VALUES(nextval('psaudimofa1.t_nationality_translation_seq'), 16104, -, 'Czech Republic', NULL, CURRENT_TIMESTAMP, NULL, CURRENT_TIMESTAMP);</v>
      </c>
    </row>
    <row r="80" spans="1:4">
      <c r="A80" s="90" t="s">
        <v>595</v>
      </c>
      <c r="B80" s="90" t="str">
        <f>B78</f>
        <v>-</v>
      </c>
      <c r="C80" s="90" t="s">
        <v>596</v>
      </c>
      <c r="D80" s="90" t="str">
        <f>CONCATENATE(A80,B80,C80)</f>
        <v>INSERT INTO t_nationality_translation (nationality_translation_id, nationality_id, language_id, nationality_display_name, created_by, created_date, modified_by, modified_date) VALUES(nextval('psaudimofa1.t_nationality_translation_seq'), 16109, -, 'East Timor', NULL, CURRENT_TIMESTAMP, NULL, CURRENT_TIMESTAMP);</v>
      </c>
    </row>
    <row r="81" spans="1:4">
      <c r="A81" s="90" t="s">
        <v>597</v>
      </c>
      <c r="B81" s="90" t="str">
        <f>B79</f>
        <v>-</v>
      </c>
      <c r="C81" s="90" t="s">
        <v>598</v>
      </c>
      <c r="D81" s="90" t="str">
        <f>CONCATENATE(A81,B81,C81)</f>
        <v>INSERT INTO t_nationality_translation (nationality_translation_id, nationality_id, language_id, nationality_display_name, created_by, created_date, modified_by, modified_date) VALUES(nextval('psaudimofa1.t_nationality_translation_seq'), 16114, -, 'Eritrea', NULL, CURRENT_TIMESTAMP, NULL, CURRENT_TIMESTAMP);</v>
      </c>
    </row>
    <row r="82" spans="1:4">
      <c r="A82" s="90" t="s">
        <v>599</v>
      </c>
      <c r="B82" s="90" t="str">
        <f>B80</f>
        <v>-</v>
      </c>
      <c r="C82" s="90" t="s">
        <v>600</v>
      </c>
      <c r="D82" s="90" t="str">
        <f>CONCATENATE(A82,B82,C82)</f>
        <v>INSERT INTO t_nationality_translation (nationality_translation_id, nationality_id, language_id, nationality_display_name, created_by, created_date, modified_by, modified_date) VALUES(nextval('psaudimofa1.t_nationality_translation_seq'), 16119, -, 'Fiji', NULL, CURRENT_TIMESTAMP, NULL, CURRENT_TIMESTAMP);</v>
      </c>
    </row>
    <row r="83" spans="1:4">
      <c r="A83" s="90" t="s">
        <v>601</v>
      </c>
      <c r="B83" s="90" t="str">
        <f>B81</f>
        <v>-</v>
      </c>
      <c r="C83" s="90" t="s">
        <v>602</v>
      </c>
      <c r="D83" s="90" t="str">
        <f>CONCATENATE(A83,B83,C83)</f>
        <v>INSERT INTO t_nationality_translation (nationality_translation_id, nationality_id, language_id, nationality_display_name, created_by, created_date, modified_by, modified_date) VALUES(nextval('psaudimofa1.t_nationality_translation_seq'), 16124, -, 'French Polynesia', NULL, CURRENT_TIMESTAMP, NULL, CURRENT_TIMESTAMP);</v>
      </c>
    </row>
    <row r="84" spans="1:4">
      <c r="A84" s="90" t="s">
        <v>603</v>
      </c>
      <c r="B84" s="90" t="str">
        <f>B82</f>
        <v>-</v>
      </c>
      <c r="C84" s="90" t="s">
        <v>604</v>
      </c>
      <c r="D84" s="90" t="str">
        <f>CONCATENATE(A84,B84,C84)</f>
        <v>INSERT INTO t_nationality_translation (nationality_translation_id, nationality_id, language_id, nationality_display_name, created_by, created_date, modified_by, modified_date) VALUES(nextval('psaudimofa1.t_nationality_translation_seq'), 16127, -, 'Gambia', NULL, CURRENT_TIMESTAMP, NULL, CURRENT_TIMESTAMP);</v>
      </c>
    </row>
    <row r="85" spans="1:4">
      <c r="A85" s="90" t="s">
        <v>605</v>
      </c>
      <c r="B85" s="90" t="str">
        <f>B83</f>
        <v>-</v>
      </c>
      <c r="C85" s="90" t="s">
        <v>606</v>
      </c>
      <c r="D85" s="90" t="str">
        <f>CONCATENATE(A85,B85,C85)</f>
        <v>INSERT INTO t_nationality_translation (nationality_translation_id, nationality_id, language_id, nationality_display_name, created_by, created_date, modified_by, modified_date) VALUES(nextval('psaudimofa1.t_nationality_translation_seq'), 16131, -, 'Gibraltar', NULL, CURRENT_TIMESTAMP, NULL, CURRENT_TIMESTAMP);</v>
      </c>
    </row>
    <row r="86" spans="1:4">
      <c r="A86" s="90" t="s">
        <v>607</v>
      </c>
      <c r="B86" s="90" t="str">
        <f>B84</f>
        <v>-</v>
      </c>
      <c r="C86" s="90" t="s">
        <v>608</v>
      </c>
      <c r="D86" s="90" t="str">
        <f>CONCATENATE(A86,B86,C86)</f>
        <v>INSERT INTO t_nationality_translation (nationality_translation_id, nationality_id, language_id, nationality_display_name, created_by, created_date, modified_by, modified_date) VALUES(nextval('psaudimofa1.t_nationality_translation_seq'), 16136, -, 'Guam', NULL, CURRENT_TIMESTAMP, NULL, CURRENT_TIMESTAMP);</v>
      </c>
    </row>
    <row r="87" spans="1:4">
      <c r="A87" s="90" t="s">
        <v>609</v>
      </c>
      <c r="B87" s="90" t="str">
        <f>B85</f>
        <v>-</v>
      </c>
      <c r="C87" s="90" t="s">
        <v>610</v>
      </c>
      <c r="D87" s="90" t="str">
        <f>CONCATENATE(A87,B87,C87)</f>
        <v>INSERT INTO t_nationality_translation (nationality_translation_id, nationality_id, language_id, nationality_display_name, created_by, created_date, modified_by, modified_date) VALUES(nextval('psaudimofa1.t_nationality_translation_seq'), 16141, -, 'Haiti', NULL, CURRENT_TIMESTAMP, NULL, CURRENT_TIMESTAMP);</v>
      </c>
    </row>
    <row r="88" spans="1:4">
      <c r="A88" s="90" t="s">
        <v>611</v>
      </c>
      <c r="B88" s="90" t="str">
        <f>B86</f>
        <v>-</v>
      </c>
      <c r="C88" s="90" t="s">
        <v>612</v>
      </c>
      <c r="D88" s="90" t="str">
        <f>CONCATENATE(A88,B88,C88)</f>
        <v>INSERT INTO t_nationality_translation (nationality_translation_id, nationality_id, language_id, nationality_display_name, created_by, created_date, modified_by, modified_date) VALUES(nextval('psaudimofa1.t_nationality_translation_seq'), 16146, -, 'India', NULL, CURRENT_TIMESTAMP, NULL, CURRENT_TIMESTAMP);</v>
      </c>
    </row>
    <row r="89" spans="1:4">
      <c r="A89" s="90" t="s">
        <v>613</v>
      </c>
      <c r="B89" s="90" t="str">
        <f>B87</f>
        <v>-</v>
      </c>
      <c r="C89" s="90" t="s">
        <v>614</v>
      </c>
      <c r="D89" s="90" t="str">
        <f>CONCATENATE(A89,B89,C89)</f>
        <v>INSERT INTO t_nationality_translation (nationality_translation_id, nationality_id, language_id, nationality_display_name, created_by, created_date, modified_by, modified_date) VALUES(nextval('psaudimofa1.t_nationality_translation_seq'), 16151, -, 'Italy', NULL, CURRENT_TIMESTAMP, NULL, CURRENT_TIMESTAMP);</v>
      </c>
    </row>
    <row r="90" spans="1:4">
      <c r="A90" s="90" t="s">
        <v>615</v>
      </c>
      <c r="B90" s="90" t="str">
        <f>B88</f>
        <v>-</v>
      </c>
      <c r="C90" s="90" t="s">
        <v>616</v>
      </c>
      <c r="D90" s="90" t="str">
        <f>CONCATENATE(A90,B90,C90)</f>
        <v>INSERT INTO t_nationality_translation (nationality_translation_id, nationality_id, language_id, nationality_display_name, created_by, created_date, modified_by, modified_date) VALUES(nextval('psaudimofa1.t_nationality_translation_seq'), 16156, -, 'Kenya', NULL, CURRENT_TIMESTAMP, NULL, CURRENT_TIMESTAMP);</v>
      </c>
    </row>
    <row r="91" spans="1:4">
      <c r="A91" s="90" t="s">
        <v>617</v>
      </c>
      <c r="B91" s="90" t="str">
        <f>B89</f>
        <v>-</v>
      </c>
      <c r="C91" s="90" t="s">
        <v>618</v>
      </c>
      <c r="D91" s="90" t="str">
        <f>CONCATENATE(A91,B91,C91)</f>
        <v>INSERT INTO t_nationality_translation (nationality_translation_id, nationality_id, language_id, nationality_display_name, created_by, created_date, modified_by, modified_date) VALUES(nextval('psaudimofa1.t_nationality_translation_seq'), 16161, -, 'Kyrgyzstan', NULL, CURRENT_TIMESTAMP, NULL, CURRENT_TIMESTAMP);</v>
      </c>
    </row>
    <row r="92" spans="1:4">
      <c r="A92" s="90" t="s">
        <v>619</v>
      </c>
      <c r="B92" s="90" t="str">
        <f>B90</f>
        <v>-</v>
      </c>
      <c r="C92" s="90" t="s">
        <v>620</v>
      </c>
      <c r="D92" s="90" t="str">
        <f>CONCATENATE(A92,B92,C92)</f>
        <v>INSERT INTO t_nationality_translation (nationality_translation_id, nationality_id, language_id, nationality_display_name, created_by, created_date, modified_by, modified_date) VALUES(nextval('psaudimofa1.t_nationality_translation_seq'), 16166, -, 'Liberia', NULL, CURRENT_TIMESTAMP, NULL, CURRENT_TIMESTAMP);</v>
      </c>
    </row>
    <row r="93" spans="1:4">
      <c r="A93" s="90" t="s">
        <v>621</v>
      </c>
      <c r="B93" s="90" t="str">
        <f>B91</f>
        <v>-</v>
      </c>
      <c r="C93" s="90" t="s">
        <v>622</v>
      </c>
      <c r="D93" s="90" t="str">
        <f>CONCATENATE(A93,B93,C93)</f>
        <v>INSERT INTO t_nationality_translation (nationality_translation_id, nationality_id, language_id, nationality_display_name, created_by, created_date, modified_by, modified_date) VALUES(nextval('psaudimofa1.t_nationality_translation_seq'), 16171, -, 'Macau', NULL, CURRENT_TIMESTAMP, NULL, CURRENT_TIMESTAMP);</v>
      </c>
    </row>
    <row r="94" spans="1:4">
      <c r="A94" s="90" t="s">
        <v>623</v>
      </c>
      <c r="B94" s="90" t="str">
        <f>B92</f>
        <v>-</v>
      </c>
      <c r="C94" s="90" t="s">
        <v>624</v>
      </c>
      <c r="D94" s="90" t="str">
        <f>CONCATENATE(A94,B94,C94)</f>
        <v>INSERT INTO t_nationality_translation (nationality_translation_id, nationality_id, language_id, nationality_display_name, created_by, created_date, modified_by, modified_date) VALUES(nextval('psaudimofa1.t_nationality_translation_seq'), 16176, -, 'Maldives', NULL, CURRENT_TIMESTAMP, NULL, CURRENT_TIMESTAMP);</v>
      </c>
    </row>
    <row r="95" spans="1:4">
      <c r="A95" s="90" t="s">
        <v>625</v>
      </c>
      <c r="B95" s="90" t="str">
        <f>B93</f>
        <v>-</v>
      </c>
      <c r="C95" s="90" t="s">
        <v>626</v>
      </c>
      <c r="D95" s="90" t="str">
        <f>CONCATENATE(A95,B95,C95)</f>
        <v>INSERT INTO t_nationality_translation (nationality_translation_id, nationality_id, language_id, nationality_display_name, created_by, created_date, modified_by, modified_date) VALUES(nextval('psaudimofa1.t_nationality_translation_seq'), 16181, -, 'Mauritania', NULL, CURRENT_TIMESTAMP, NULL, CURRENT_TIMESTAMP);</v>
      </c>
    </row>
    <row r="96" spans="1:4">
      <c r="A96" s="90" t="s">
        <v>627</v>
      </c>
      <c r="B96" s="90" t="str">
        <f>B94</f>
        <v>-</v>
      </c>
      <c r="C96" s="90" t="s">
        <v>628</v>
      </c>
      <c r="D96" s="90" t="str">
        <f>CONCATENATE(A96,B96,C96)</f>
        <v>INSERT INTO t_nationality_translation (nationality_translation_id, nationality_id, language_id, nationality_display_name, created_by, created_date, modified_by, modified_date) VALUES(nextval('psaudimofa1.t_nationality_translation_seq'), 16186, -, 'Monaco', NULL, CURRENT_TIMESTAMP, NULL, CURRENT_TIMESTAMP);</v>
      </c>
    </row>
    <row r="97" spans="1:4">
      <c r="A97" s="90" t="s">
        <v>629</v>
      </c>
      <c r="B97" s="90" t="str">
        <f>B95</f>
        <v>-</v>
      </c>
      <c r="C97" s="90" t="s">
        <v>630</v>
      </c>
      <c r="D97" s="90" t="str">
        <f>CONCATENATE(A97,B97,C97)</f>
        <v>INSERT INTO t_nationality_translation (nationality_translation_id, nationality_id, language_id, nationality_display_name, created_by, created_date, modified_by, modified_date) VALUES(nextval('psaudimofa1.t_nationality_translation_seq'), 16191, -, 'Mozambique', NULL, CURRENT_TIMESTAMP, NULL, CURRENT_TIMESTAMP);</v>
      </c>
    </row>
    <row r="98" spans="1:4">
      <c r="A98" s="90" t="s">
        <v>631</v>
      </c>
      <c r="B98" s="90" t="str">
        <f>B96</f>
        <v>-</v>
      </c>
      <c r="C98" s="90" t="s">
        <v>632</v>
      </c>
      <c r="D98" s="90" t="str">
        <f>CONCATENATE(A98,B98,C98)</f>
        <v>INSERT INTO t_nationality_translation (nationality_translation_id, nationality_id, language_id, nationality_display_name, created_by, created_date, modified_by, modified_date) VALUES(nextval('psaudimofa1.t_nationality_translation_seq'), 16196, -, 'Netherlands', NULL, CURRENT_TIMESTAMP, NULL, CURRENT_TIMESTAMP);</v>
      </c>
    </row>
    <row r="99" spans="1:4">
      <c r="A99" s="90" t="s">
        <v>633</v>
      </c>
      <c r="B99" s="90" t="str">
        <f>B97</f>
        <v>-</v>
      </c>
      <c r="C99" s="90" t="s">
        <v>634</v>
      </c>
      <c r="D99" s="90" t="str">
        <f>CONCATENATE(A99,B99,C99)</f>
        <v>INSERT INTO t_nationality_translation (nationality_translation_id, nationality_id, language_id, nationality_display_name, created_by, created_date, modified_by, modified_date) VALUES(nextval('psaudimofa1.t_nationality_translation_seq'), 16201, -, 'Niger', NULL, CURRENT_TIMESTAMP, NULL, CURRENT_TIMESTAMP);</v>
      </c>
    </row>
    <row r="100" spans="1:4">
      <c r="A100" s="90" t="s">
        <v>635</v>
      </c>
      <c r="B100" s="90" t="str">
        <f>B98</f>
        <v>-</v>
      </c>
      <c r="C100" s="90" t="s">
        <v>636</v>
      </c>
      <c r="D100" s="90" t="str">
        <f>CONCATENATE(A100,B100,C100)</f>
        <v>INSERT INTO t_nationality_translation (nationality_translation_id, nationality_id, language_id, nationality_display_name, created_by, created_date, modified_by, modified_date) VALUES(nextval('psaudimofa1.t_nationality_translation_seq'), 16206, -, 'Non Kuwaiti', NULL, CURRENT_TIMESTAMP, NULL, CURRENT_TIMESTAMP);</v>
      </c>
    </row>
    <row r="101" spans="1:4">
      <c r="A101" s="90" t="s">
        <v>637</v>
      </c>
      <c r="B101" s="90" t="str">
        <f>B99</f>
        <v>-</v>
      </c>
      <c r="C101" s="90" t="s">
        <v>638</v>
      </c>
      <c r="D101" s="90" t="str">
        <f>CONCATENATE(A101,B101,C101)</f>
        <v>INSERT INTO t_nationality_translation (nationality_translation_id, nationality_id, language_id, nationality_display_name, created_by, created_date, modified_by, modified_date) VALUES(nextval('psaudimofa1.t_nationality_translation_seq'), 16211, -, 'Norway', NULL, CURRENT_TIMESTAMP, NULL, CURRENT_TIMESTAMP);</v>
      </c>
    </row>
    <row r="102" spans="1:4">
      <c r="A102" s="90" t="s">
        <v>639</v>
      </c>
      <c r="B102" s="90" t="str">
        <f>B100</f>
        <v>-</v>
      </c>
      <c r="C102" s="90" t="s">
        <v>640</v>
      </c>
      <c r="D102" s="90" t="str">
        <f>CONCATENATE(A102,B102,C102)</f>
        <v>INSERT INTO t_nationality_translation (nationality_translation_id, nationality_id, language_id, nationality_display_name, created_by, created_date, modified_by, modified_date) VALUES(nextval('psaudimofa1.t_nationality_translation_seq'), 16216, -, 'Papua New Guinea', NULL, CURRENT_TIMESTAMP, NULL, CURRENT_TIMESTAMP);</v>
      </c>
    </row>
    <row r="103" spans="1:4">
      <c r="A103" s="90" t="s">
        <v>641</v>
      </c>
      <c r="B103" s="90" t="str">
        <f>B101</f>
        <v>-</v>
      </c>
      <c r="C103" s="90" t="s">
        <v>642</v>
      </c>
      <c r="D103" s="90" t="str">
        <f>CONCATENATE(A103,B103,C103)</f>
        <v>INSERT INTO t_nationality_translation (nationality_translation_id, nationality_id, language_id, nationality_display_name, created_by, created_date, modified_by, modified_date) VALUES(nextval('psaudimofa1.t_nationality_translation_seq'), 16221, -, 'Poland', NULL, CURRENT_TIMESTAMP, NULL, CURRENT_TIMESTAMP);</v>
      </c>
    </row>
    <row r="104" spans="1:4">
      <c r="A104" s="90" t="s">
        <v>643</v>
      </c>
      <c r="B104" s="90" t="str">
        <f>B102</f>
        <v>-</v>
      </c>
      <c r="C104" s="90" t="s">
        <v>644</v>
      </c>
      <c r="D104" s="90" t="str">
        <f>CONCATENATE(A104,B104,C104)</f>
        <v>INSERT INTO t_nationality_translation (nationality_translation_id, nationality_id, language_id, nationality_display_name, created_by, created_date, modified_by, modified_date) VALUES(nextval('psaudimofa1.t_nationality_translation_seq'), 16226, -, 'Romania', NULL, CURRENT_TIMESTAMP, NULL, CURRENT_TIMESTAMP);</v>
      </c>
    </row>
    <row r="105" spans="1:4">
      <c r="A105" s="90" t="s">
        <v>645</v>
      </c>
      <c r="B105" s="90" t="str">
        <f>B103</f>
        <v>-</v>
      </c>
      <c r="C105" s="90" t="s">
        <v>646</v>
      </c>
      <c r="D105" s="90" t="str">
        <f>CONCATENATE(A105,B105,C105)</f>
        <v>INSERT INTO t_nationality_translation (nationality_translation_id, nationality_id, language_id, nationality_display_name, created_by, created_date, modified_by, modified_date) VALUES(nextval('psaudimofa1.t_nationality_translation_seq'), 16231, -, 'Saint Pierre and Miquelon', NULL, CURRENT_TIMESTAMP, NULL, CURRENT_TIMESTAMP);</v>
      </c>
    </row>
    <row r="106" spans="1:4">
      <c r="A106" s="90" t="s">
        <v>647</v>
      </c>
      <c r="B106" s="90" t="str">
        <f>B104</f>
        <v>-</v>
      </c>
      <c r="C106" s="90" t="s">
        <v>648</v>
      </c>
      <c r="D106" s="90" t="str">
        <f>CONCATENATE(A106,B106,C106)</f>
        <v>INSERT INTO t_nationality_translation (nationality_translation_id, nationality_id, language_id, nationality_display_name, created_by, created_date, modified_by, modified_date) VALUES(nextval('psaudimofa1.t_nationality_translation_seq'), 16236, -, 'Senegal', NULL, CURRENT_TIMESTAMP, NULL, CURRENT_TIMESTAMP);</v>
      </c>
    </row>
    <row r="107" spans="1:4">
      <c r="A107" s="90" t="s">
        <v>649</v>
      </c>
      <c r="B107" s="90" t="str">
        <f>B105</f>
        <v>-</v>
      </c>
      <c r="C107" s="90" t="s">
        <v>650</v>
      </c>
      <c r="D107" s="90" t="str">
        <f>CONCATENATE(A107,B107,C107)</f>
        <v>INSERT INTO t_nationality_translation (nationality_translation_id, nationality_id, language_id, nationality_display_name, created_by, created_date, modified_by, modified_date) VALUES(nextval('psaudimofa1.t_nationality_translation_seq'), 16241, -, 'Singapore', NULL, CURRENT_TIMESTAMP, NULL, CURRENT_TIMESTAMP);</v>
      </c>
    </row>
    <row r="108" spans="1:4">
      <c r="A108" s="90" t="s">
        <v>651</v>
      </c>
      <c r="B108" s="90" t="str">
        <f>B106</f>
        <v>-</v>
      </c>
      <c r="C108" s="90" t="s">
        <v>652</v>
      </c>
      <c r="D108" s="90" t="str">
        <f>CONCATENATE(A108,B108,C108)</f>
        <v>INSERT INTO t_nationality_translation (nationality_translation_id, nationality_id, language_id, nationality_display_name, created_by, created_date, modified_by, modified_date) VALUES(nextval('psaudimofa1.t_nationality_translation_seq'), 16246, -, 'South Africa', NULL, CURRENT_TIMESTAMP, NULL, CURRENT_TIMESTAMP);</v>
      </c>
    </row>
    <row r="109" spans="1:4">
      <c r="A109" s="90" t="s">
        <v>653</v>
      </c>
      <c r="B109" s="90" t="str">
        <f>B107</f>
        <v>-</v>
      </c>
      <c r="C109" s="90" t="s">
        <v>654</v>
      </c>
      <c r="D109" s="90" t="str">
        <f>CONCATENATE(A109,B109,C109)</f>
        <v>INSERT INTO t_nationality_translation (nationality_translation_id, nationality_id, language_id, nationality_display_name, created_by, created_date, modified_by, modified_date) VALUES(nextval('psaudimofa1.t_nationality_translation_seq'), 16251, -, 'Sudan', NULL, CURRENT_TIMESTAMP, NULL, CURRENT_TIMESTAMP);</v>
      </c>
    </row>
    <row r="110" spans="1:4">
      <c r="A110" s="90" t="s">
        <v>655</v>
      </c>
      <c r="B110" s="90" t="str">
        <f>B108</f>
        <v>-</v>
      </c>
      <c r="C110" s="90" t="s">
        <v>656</v>
      </c>
      <c r="D110" s="90" t="str">
        <f>CONCATENATE(A110,B110,C110)</f>
        <v>INSERT INTO t_nationality_translation (nationality_translation_id, nationality_id, language_id, nationality_display_name, created_by, created_date, modified_by, modified_date) VALUES(nextval('psaudimofa1.t_nationality_translation_seq'), 16256, -, 'Switzerland', NULL, CURRENT_TIMESTAMP, NULL, CURRENT_TIMESTAMP);</v>
      </c>
    </row>
    <row r="111" spans="1:4">
      <c r="A111" s="90" t="s">
        <v>657</v>
      </c>
      <c r="B111" s="90" t="str">
        <f>B109</f>
        <v>-</v>
      </c>
      <c r="C111" s="90" t="s">
        <v>658</v>
      </c>
      <c r="D111" s="90" t="str">
        <f>CONCATENATE(A111,B111,C111)</f>
        <v>INSERT INTO t_nationality_translation (nationality_translation_id, nationality_id, language_id, nationality_display_name, created_by, created_date, modified_by, modified_date) VALUES(nextval('psaudimofa1.t_nationality_translation_seq'), 16261, -, 'Togo', NULL, CURRENT_TIMESTAMP, NULL, CURRENT_TIMESTAMP);</v>
      </c>
    </row>
    <row r="112" spans="1:4">
      <c r="A112" s="90" t="s">
        <v>659</v>
      </c>
      <c r="B112" s="90" t="str">
        <f>B110</f>
        <v>-</v>
      </c>
      <c r="C112" s="90" t="s">
        <v>660</v>
      </c>
      <c r="D112" s="90" t="str">
        <f>CONCATENATE(A112,B112,C112)</f>
        <v>INSERT INTO t_nationality_translation (nationality_translation_id, nationality_id, language_id, nationality_display_name, created_by, created_date, modified_by, modified_date) VALUES(nextval('psaudimofa1.t_nationality_translation_seq'), 16266, -, 'Turkey', NULL, CURRENT_TIMESTAMP, NULL, CURRENT_TIMESTAMP);</v>
      </c>
    </row>
    <row r="113" spans="1:4">
      <c r="A113" s="90" t="s">
        <v>661</v>
      </c>
      <c r="B113" s="90" t="str">
        <f>B111</f>
        <v>-</v>
      </c>
      <c r="C113" s="90" t="s">
        <v>662</v>
      </c>
      <c r="D113" s="90" t="str">
        <f>CONCATENATE(A113,B113,C113)</f>
        <v>INSERT INTO t_nationality_translation (nationality_translation_id, nationality_id, language_id, nationality_display_name, created_by, created_date, modified_by, modified_date) VALUES(nextval('psaudimofa1.t_nationality_translation_seq'), 16271, -, 'Ukraine', NULL, CURRENT_TIMESTAMP, NULL, CURRENT_TIMESTAMP);</v>
      </c>
    </row>
    <row r="114" spans="1:4">
      <c r="A114" s="90" t="s">
        <v>663</v>
      </c>
      <c r="B114" s="90" t="str">
        <f>B112</f>
        <v>-</v>
      </c>
      <c r="C114" s="90" t="s">
        <v>664</v>
      </c>
      <c r="D114" s="90" t="str">
        <f>CONCATENATE(A114,B114,C114)</f>
        <v>INSERT INTO t_nationality_translation (nationality_translation_id, nationality_id, language_id, nationality_display_name, created_by, created_date, modified_by, modified_date) VALUES(nextval('psaudimofa1.t_nationality_translation_seq'), 16276, -, 'Uruguay', NULL, CURRENT_TIMESTAMP, NULL, CURRENT_TIMESTAMP);</v>
      </c>
    </row>
    <row r="115" spans="1:4">
      <c r="A115" s="90" t="s">
        <v>665</v>
      </c>
      <c r="B115" s="90" t="str">
        <f>B113</f>
        <v>-</v>
      </c>
      <c r="C115" s="90" t="s">
        <v>666</v>
      </c>
      <c r="D115" s="90" t="str">
        <f>CONCATENATE(A115,B115,C115)</f>
        <v>INSERT INTO t_nationality_translation (nationality_translation_id, nationality_id, language_id, nationality_display_name, created_by, created_date, modified_by, modified_date) VALUES(nextval('psaudimofa1.t_nationality_translation_seq'), 16281, -, 'Vietnam', NULL, CURRENT_TIMESTAMP, NULL, CURRENT_TIMESTAMP);</v>
      </c>
    </row>
    <row r="116" spans="1:4">
      <c r="A116" s="90" t="s">
        <v>667</v>
      </c>
      <c r="B116" s="90" t="str">
        <f>B114</f>
        <v>-</v>
      </c>
      <c r="C116" s="90" t="s">
        <v>668</v>
      </c>
      <c r="D116" s="90" t="str">
        <f>CONCATENATE(A116,B116,C116)</f>
        <v>INSERT INTO t_nationality_translation (nationality_translation_id, nationality_id, language_id, nationality_display_name, created_by, created_date, modified_by, modified_date) VALUES(nextval('psaudimofa1.t_nationality_translation_seq'), 16286, -, 'Yugoslavia', NULL, CURRENT_TIMESTAMP, NULL, CURRENT_TIMESTAMP);</v>
      </c>
    </row>
    <row r="117" spans="1:4">
      <c r="A117" s="90" t="s">
        <v>669</v>
      </c>
      <c r="B117" s="90" t="str">
        <f>B115</f>
        <v>-</v>
      </c>
      <c r="C117" s="90" t="s">
        <v>670</v>
      </c>
      <c r="D117" s="90" t="str">
        <f>CONCATENATE(A117,B117,C117)</f>
        <v>INSERT INTO t_nationality_translation (nationality_translation_id, nationality_id, language_id, nationality_display_name, created_by, created_date, modified_by, modified_date) VALUES(nextval('psaudimofa1.t_nationality_translation_seq'), 16052, -, 'Algeria', NULL, CURRENT_TIMESTAMP, NULL, CURRENT_TIMESTAMP);</v>
      </c>
    </row>
    <row r="118" spans="1:4">
      <c r="A118" s="90" t="s">
        <v>671</v>
      </c>
      <c r="B118" s="90" t="str">
        <f>B116</f>
        <v>-</v>
      </c>
      <c r="C118" s="90" t="s">
        <v>672</v>
      </c>
      <c r="D118" s="90" t="str">
        <f>CONCATENATE(A118,B118,C118)</f>
        <v>INSERT INTO t_nationality_translation (nationality_translation_id, nationality_id, language_id, nationality_display_name, created_by, created_date, modified_by, modified_date) VALUES(nextval('psaudimofa1.t_nationality_translation_seq'), 16057, -, 'Antarctic', NULL, CURRENT_TIMESTAMP, NULL, CURRENT_TIMESTAMP);</v>
      </c>
    </row>
    <row r="119" spans="1:4">
      <c r="A119" s="90" t="s">
        <v>673</v>
      </c>
      <c r="B119" s="90" t="str">
        <f>B117</f>
        <v>-</v>
      </c>
      <c r="C119" s="90" t="s">
        <v>674</v>
      </c>
      <c r="D119" s="90" t="str">
        <f>CONCATENATE(A119,B119,C119)</f>
        <v>INSERT INTO t_nationality_translation (nationality_translation_id, nationality_id, language_id, nationality_display_name, created_by, created_date, modified_by, modified_date) VALUES(nextval('psaudimofa1.t_nationality_translation_seq'), 16062, -, 'Australia', NULL, CURRENT_TIMESTAMP, NULL, CURRENT_TIMESTAMP);</v>
      </c>
    </row>
    <row r="120" spans="1:4">
      <c r="A120" s="90" t="s">
        <v>675</v>
      </c>
      <c r="B120" s="90" t="str">
        <f>B118</f>
        <v>-</v>
      </c>
      <c r="C120" s="90" t="s">
        <v>676</v>
      </c>
      <c r="D120" s="90" t="str">
        <f>CONCATENATE(A120,B120,C120)</f>
        <v>INSERT INTO t_nationality_translation (nationality_translation_id, nationality_id, language_id, nationality_display_name, created_by, created_date, modified_by, modified_date) VALUES(nextval('psaudimofa1.t_nationality_translation_seq'), 16067, -, 'Barbados', NULL, CURRENT_TIMESTAMP, NULL, CURRENT_TIMESTAMP);</v>
      </c>
    </row>
    <row r="121" spans="1:4">
      <c r="A121" s="90" t="s">
        <v>677</v>
      </c>
      <c r="B121" s="90" t="str">
        <f>B119</f>
        <v>-</v>
      </c>
      <c r="C121" s="90" t="s">
        <v>678</v>
      </c>
      <c r="D121" s="90" t="str">
        <f>CONCATENATE(A121,B121,C121)</f>
        <v>INSERT INTO t_nationality_translation (nationality_translation_id, nationality_id, language_id, nationality_display_name, created_by, created_date, modified_by, modified_date) VALUES(nextval('psaudimofa1.t_nationality_translation_seq'), 16072, -, 'Bermuda', NULL, CURRENT_TIMESTAMP, NULL, CURRENT_TIMESTAMP);</v>
      </c>
    </row>
    <row r="122" spans="1:4">
      <c r="A122" s="90" t="s">
        <v>679</v>
      </c>
      <c r="B122" s="90" t="str">
        <f>B120</f>
        <v>-</v>
      </c>
      <c r="C122" s="90" t="s">
        <v>680</v>
      </c>
      <c r="D122" s="90" t="str">
        <f>CONCATENATE(A122,B122,C122)</f>
        <v>INSERT INTO t_nationality_translation (nationality_translation_id, nationality_id, language_id, nationality_display_name, created_by, created_date, modified_by, modified_date) VALUES(nextval('psaudimofa1.t_nationality_translation_seq'), 16077, -, 'Bouvet Island', NULL, CURRENT_TIMESTAMP, NULL, CURRENT_TIMESTAMP);</v>
      </c>
    </row>
    <row r="123" spans="1:4">
      <c r="A123" s="90" t="s">
        <v>681</v>
      </c>
      <c r="B123" s="90" t="str">
        <f>B121</f>
        <v>-</v>
      </c>
      <c r="C123" s="90" t="s">
        <v>682</v>
      </c>
      <c r="D123" s="90" t="str">
        <f>CONCATENATE(A123,B123,C123)</f>
        <v>INSERT INTO t_nationality_translation (nationality_translation_id, nationality_id, language_id, nationality_display_name, created_by, created_date, modified_by, modified_date) VALUES(nextval('psaudimofa1.t_nationality_translation_seq'), 16082, -, 'Burkina Faso', NULL, CURRENT_TIMESTAMP, NULL, CURRENT_TIMESTAMP);</v>
      </c>
    </row>
    <row r="124" spans="1:4">
      <c r="A124" s="90" t="s">
        <v>683</v>
      </c>
      <c r="B124" s="90" t="str">
        <f>B122</f>
        <v>-</v>
      </c>
      <c r="C124" s="90" t="s">
        <v>684</v>
      </c>
      <c r="D124" s="90" t="str">
        <f>CONCATENATE(A124,B124,C124)</f>
        <v>INSERT INTO t_nationality_translation (nationality_translation_id, nationality_id, language_id, nationality_display_name, created_by, created_date, modified_by, modified_date) VALUES(nextval('psaudimofa1.t_nationality_translation_seq'), 16087, -, 'Cape Verde', NULL, CURRENT_TIMESTAMP, NULL, CURRENT_TIMESTAMP);</v>
      </c>
    </row>
    <row r="125" spans="1:4">
      <c r="A125" s="90" t="s">
        <v>685</v>
      </c>
      <c r="B125" s="90" t="str">
        <f>B123</f>
        <v>-</v>
      </c>
      <c r="C125" s="90" t="s">
        <v>686</v>
      </c>
      <c r="D125" s="90" t="str">
        <f>CONCATENATE(A125,B125,C125)</f>
        <v>INSERT INTO t_nationality_translation (nationality_translation_id, nationality_id, language_id, nationality_display_name, created_by, created_date, modified_by, modified_date) VALUES(nextval('psaudimofa1.t_nationality_translation_seq'), 16092, -, 'China', NULL, CURRENT_TIMESTAMP, NULL, CURRENT_TIMESTAMP);</v>
      </c>
    </row>
    <row r="126" spans="1:4">
      <c r="A126" s="90" t="s">
        <v>687</v>
      </c>
      <c r="B126" s="90" t="str">
        <f>B124</f>
        <v>-</v>
      </c>
      <c r="C126" s="90" t="s">
        <v>688</v>
      </c>
      <c r="D126" s="90" t="str">
        <f>CONCATENATE(A126,B126,C126)</f>
        <v>INSERT INTO t_nationality_translation (nationality_translation_id, nationality_id, language_id, nationality_display_name, created_by, created_date, modified_by, modified_date) VALUES(nextval('psaudimofa1.t_nationality_translation_seq'), 16097, -, 'Congo', NULL, CURRENT_TIMESTAMP, NULL, CURRENT_TIMESTAMP);</v>
      </c>
    </row>
    <row r="127" spans="1:4">
      <c r="A127" s="90" t="s">
        <v>689</v>
      </c>
      <c r="B127" s="90" t="str">
        <f>B125</f>
        <v>-</v>
      </c>
      <c r="C127" s="90" t="s">
        <v>690</v>
      </c>
      <c r="D127" s="90" t="str">
        <f>CONCATENATE(A127,B127,C127)</f>
        <v>INSERT INTO t_nationality_translation (nationality_translation_id, nationality_id, language_id, nationality_display_name, created_by, created_date, modified_by, modified_date) VALUES(nextval('psaudimofa1.t_nationality_translation_seq'), 16102, -, 'Cuba', NULL, CURRENT_TIMESTAMP, NULL, CURRENT_TIMESTAMP);</v>
      </c>
    </row>
    <row r="128" spans="1:4">
      <c r="A128" s="90" t="s">
        <v>691</v>
      </c>
      <c r="B128" s="90" t="str">
        <f>B126</f>
        <v>-</v>
      </c>
      <c r="C128" s="90" t="s">
        <v>692</v>
      </c>
      <c r="D128" s="90" t="str">
        <f>CONCATENATE(A128,B128,C128)</f>
        <v>INSERT INTO t_nationality_translation (nationality_translation_id, nationality_id, language_id, nationality_display_name, created_by, created_date, modified_by, modified_date) VALUES(nextval('psaudimofa1.t_nationality_translation_seq'), 16107, -, 'Dominica', NULL, CURRENT_TIMESTAMP, NULL, CURRENT_TIMESTAMP);</v>
      </c>
    </row>
    <row r="129" spans="1:4">
      <c r="A129" s="90" t="s">
        <v>693</v>
      </c>
      <c r="B129" s="90" t="str">
        <f>B127</f>
        <v>-</v>
      </c>
      <c r="C129" s="90" t="s">
        <v>694</v>
      </c>
      <c r="D129" s="90" t="str">
        <f>CONCATENATE(A129,B129,C129)</f>
        <v>INSERT INTO t_nationality_translation (nationality_translation_id, nationality_id, language_id, nationality_display_name, created_by, created_date, modified_by, modified_date) VALUES(nextval('psaudimofa1.t_nationality_translation_seq'), 16112, -, 'El Salvador', NULL, CURRENT_TIMESTAMP, NULL, CURRENT_TIMESTAMP);</v>
      </c>
    </row>
    <row r="130" spans="1:4">
      <c r="A130" s="90" t="s">
        <v>695</v>
      </c>
      <c r="B130" s="90" t="str">
        <f>B128</f>
        <v>-</v>
      </c>
      <c r="C130" s="90" t="s">
        <v>696</v>
      </c>
      <c r="D130" s="90" t="str">
        <f>CONCATENATE(A130,B130,C130)</f>
        <v>INSERT INTO t_nationality_translation (nationality_translation_id, nationality_id, language_id, nationality_display_name, created_by, created_date, modified_by, modified_date) VALUES(nextval('psaudimofa1.t_nationality_translation_seq'), 16117, -, 'Falkland Islands', NULL, CURRENT_TIMESTAMP, NULL, CURRENT_TIMESTAMP);</v>
      </c>
    </row>
    <row r="131" spans="1:4">
      <c r="A131" s="90" t="s">
        <v>697</v>
      </c>
      <c r="B131" s="90" t="str">
        <f>B129</f>
        <v>-</v>
      </c>
      <c r="C131" s="90" t="s">
        <v>698</v>
      </c>
      <c r="D131" s="90" t="str">
        <f>CONCATENATE(A131,B131,C131)</f>
        <v>INSERT INTO t_nationality_translation (nationality_translation_id, nationality_id, language_id, nationality_display_name, created_by, created_date, modified_by, modified_date) VALUES(nextval('psaudimofa1.t_nationality_translation_seq'), 16122, -, 'France Metropolitan', NULL, CURRENT_TIMESTAMP, NULL, CURRENT_TIMESTAMP);</v>
      </c>
    </row>
    <row r="132" spans="1:4">
      <c r="A132" s="90" t="s">
        <v>699</v>
      </c>
      <c r="B132" s="90" t="str">
        <f>B130</f>
        <v>-</v>
      </c>
      <c r="C132" s="90" t="s">
        <v>700</v>
      </c>
      <c r="D132" s="90" t="str">
        <f>CONCATENATE(A132,B132,C132)</f>
        <v>INSERT INTO t_nationality_translation (nationality_translation_id, nationality_id, language_id, nationality_display_name, created_by, created_date, modified_by, modified_date) VALUES(nextval('psaudimofa1.t_nationality_translation_seq'), 16125, -, 'French Southern and Antarctic', NULL, CURRENT_TIMESTAMP, NULL, CURRENT_TIMESTAMP);</v>
      </c>
    </row>
    <row r="133" spans="1:4">
      <c r="A133" s="90" t="s">
        <v>701</v>
      </c>
      <c r="B133" s="90" t="str">
        <f>B131</f>
        <v>-</v>
      </c>
      <c r="C133" s="90" t="s">
        <v>702</v>
      </c>
      <c r="D133" s="90" t="str">
        <f>CONCATENATE(A133,B133,C133)</f>
        <v>INSERT INTO t_nationality_translation (nationality_translation_id, nationality_id, language_id, nationality_display_name, created_by, created_date, modified_by, modified_date) VALUES(nextval('psaudimofa1.t_nationality_translation_seq'), 16130, -, 'Ghana', NULL, CURRENT_TIMESTAMP, NULL, CURRENT_TIMESTAMP);</v>
      </c>
    </row>
    <row r="134" spans="1:4">
      <c r="A134" s="90" t="s">
        <v>703</v>
      </c>
      <c r="B134" s="90" t="str">
        <f>B132</f>
        <v>-</v>
      </c>
      <c r="C134" s="90" t="s">
        <v>704</v>
      </c>
      <c r="D134" s="90" t="str">
        <f>CONCATENATE(A134,B134,C134)</f>
        <v>INSERT INTO t_nationality_translation (nationality_translation_id, nationality_id, language_id, nationality_display_name, created_by, created_date, modified_by, modified_date) VALUES(nextval('psaudimofa1.t_nationality_translation_seq'), 16134, -, 'Grenada', NULL, CURRENT_TIMESTAMP, NULL, CURRENT_TIMESTAMP);</v>
      </c>
    </row>
    <row r="135" spans="1:4">
      <c r="A135" s="90" t="s">
        <v>705</v>
      </c>
      <c r="B135" s="90" t="str">
        <f>B133</f>
        <v>-</v>
      </c>
      <c r="C135" s="90" t="s">
        <v>706</v>
      </c>
      <c r="D135" s="90" t="str">
        <f>CONCATENATE(A135,B135,C135)</f>
        <v>INSERT INTO t_nationality_translation (nationality_translation_id, nationality_id, language_id, nationality_display_name, created_by, created_date, modified_by, modified_date) VALUES(nextval('psaudimofa1.t_nationality_translation_seq'), 16139, -, 'Guinea Bissau', NULL, CURRENT_TIMESTAMP, NULL, CURRENT_TIMESTAMP);</v>
      </c>
    </row>
    <row r="136" spans="1:4">
      <c r="A136" s="90" t="s">
        <v>707</v>
      </c>
      <c r="B136" s="90" t="str">
        <f>B134</f>
        <v>-</v>
      </c>
      <c r="C136" s="90" t="s">
        <v>708</v>
      </c>
      <c r="D136" s="90" t="str">
        <f>CONCATENATE(A136,B136,C136)</f>
        <v>INSERT INTO t_nationality_translation (nationality_translation_id, nationality_id, language_id, nationality_display_name, created_by, created_date, modified_by, modified_date) VALUES(nextval('psaudimofa1.t_nationality_translation_seq'), 16144, -, 'Hungary', NULL, CURRENT_TIMESTAMP, NULL, CURRENT_TIMESTAMP);</v>
      </c>
    </row>
    <row r="137" spans="1:4">
      <c r="A137" s="90" t="s">
        <v>709</v>
      </c>
      <c r="B137" s="90" t="str">
        <f>B135</f>
        <v>-</v>
      </c>
      <c r="C137" s="90" t="s">
        <v>710</v>
      </c>
      <c r="D137" s="90" t="str">
        <f>CONCATENATE(A137,B137,C137)</f>
        <v>INSERT INTO t_nationality_translation (nationality_translation_id, nationality_id, language_id, nationality_display_name, created_by, created_date, modified_by, modified_date) VALUES(nextval('psaudimofa1.t_nationality_translation_seq'), 16149, -, 'Iraq', NULL, CURRENT_TIMESTAMP, NULL, CURRENT_TIMESTAMP);</v>
      </c>
    </row>
    <row r="138" spans="1:4">
      <c r="A138" s="90" t="s">
        <v>711</v>
      </c>
      <c r="B138" s="90" t="str">
        <f>B136</f>
        <v>-</v>
      </c>
      <c r="C138" s="90" t="s">
        <v>712</v>
      </c>
      <c r="D138" s="90" t="str">
        <f>CONCATENATE(A138,B138,C138)</f>
        <v>INSERT INTO t_nationality_translation (nationality_translation_id, nationality_id, language_id, nationality_display_name, created_by, created_date, modified_by, modified_date) VALUES(nextval('psaudimofa1.t_nationality_translation_seq'), 16154, -, 'Jordan', NULL, CURRENT_TIMESTAMP, NULL, CURRENT_TIMESTAMP);</v>
      </c>
    </row>
    <row r="139" spans="1:4">
      <c r="A139" s="90" t="s">
        <v>713</v>
      </c>
      <c r="B139" s="90" t="str">
        <f>B137</f>
        <v>-</v>
      </c>
      <c r="C139" s="90" t="s">
        <v>714</v>
      </c>
      <c r="D139" s="90" t="str">
        <f>CONCATENATE(A139,B139,C139)</f>
        <v>INSERT INTO t_nationality_translation (nationality_translation_id, nationality_id, language_id, nationality_display_name, created_by, created_date, modified_by, modified_date) VALUES(nextval('psaudimofa1.t_nationality_translation_seq'), 16159, -, 'Korea, North', NULL, CURRENT_TIMESTAMP, NULL, CURRENT_TIMESTAMP);</v>
      </c>
    </row>
    <row r="140" spans="1:4">
      <c r="A140" s="90" t="s">
        <v>715</v>
      </c>
      <c r="B140" s="90" t="str">
        <f>B138</f>
        <v>-</v>
      </c>
      <c r="C140" s="90" t="s">
        <v>716</v>
      </c>
      <c r="D140" s="90" t="str">
        <f>CONCATENATE(A140,B140,C140)</f>
        <v>INSERT INTO t_nationality_translation (nationality_translation_id, nationality_id, language_id, nationality_display_name, created_by, created_date, modified_by, modified_date) VALUES(nextval('psaudimofa1.t_nationality_translation_seq'), 16164, -, 'Lebanon', NULL, CURRENT_TIMESTAMP, NULL, CURRENT_TIMESTAMP);</v>
      </c>
    </row>
    <row r="141" spans="1:4">
      <c r="A141" s="90" t="s">
        <v>717</v>
      </c>
      <c r="B141" s="90" t="str">
        <f>B139</f>
        <v>-</v>
      </c>
      <c r="C141" s="90" t="s">
        <v>718</v>
      </c>
      <c r="D141" s="90" t="str">
        <f>CONCATENATE(A141,B141,C141)</f>
        <v>INSERT INTO t_nationality_translation (nationality_translation_id, nationality_id, language_id, nationality_display_name, created_by, created_date, modified_by, modified_date) VALUES(nextval('psaudimofa1.t_nationality_translation_seq'), 16169, -, 'Lithuania', NULL, CURRENT_TIMESTAMP, NULL, CURRENT_TIMESTAMP);</v>
      </c>
    </row>
    <row r="142" spans="1:4">
      <c r="A142" s="90" t="s">
        <v>719</v>
      </c>
      <c r="B142" s="90" t="str">
        <f>B140</f>
        <v>-</v>
      </c>
      <c r="C142" s="90" t="s">
        <v>720</v>
      </c>
      <c r="D142" s="90" t="str">
        <f>CONCATENATE(A142,B142,C142)</f>
        <v>INSERT INTO t_nationality_translation (nationality_translation_id, nationality_id, language_id, nationality_display_name, created_by, created_date, modified_by, modified_date) VALUES(nextval('psaudimofa1.t_nationality_translation_seq'), 16174, -, 'Malawi', NULL, CURRENT_TIMESTAMP, NULL, CURRENT_TIMESTAMP);</v>
      </c>
    </row>
    <row r="143" spans="1:4">
      <c r="A143" s="90" t="s">
        <v>721</v>
      </c>
      <c r="B143" s="90" t="str">
        <f>B141</f>
        <v>-</v>
      </c>
      <c r="C143" s="90" t="s">
        <v>722</v>
      </c>
      <c r="D143" s="90" t="str">
        <f>CONCATENATE(A143,B143,C143)</f>
        <v>INSERT INTO t_nationality_translation (nationality_translation_id, nationality_id, language_id, nationality_display_name, created_by, created_date, modified_by, modified_date) VALUES(nextval('psaudimofa1.t_nationality_translation_seq'), 16179, -, 'Marshall Island', NULL, CURRENT_TIMESTAMP, NULL, CURRENT_TIMESTAMP);</v>
      </c>
    </row>
    <row r="144" spans="1:4">
      <c r="A144" s="90" t="s">
        <v>723</v>
      </c>
      <c r="B144" s="90" t="str">
        <f>B142</f>
        <v>-</v>
      </c>
      <c r="C144" s="90" t="s">
        <v>724</v>
      </c>
      <c r="D144" s="90" t="str">
        <f>CONCATENATE(A144,B144,C144)</f>
        <v>INSERT INTO t_nationality_translation (nationality_translation_id, nationality_id, language_id, nationality_display_name, created_by, created_date, modified_by, modified_date) VALUES(nextval('psaudimofa1.t_nationality_translation_seq'), 16184, -, 'Mexico', NULL, CURRENT_TIMESTAMP, NULL, CURRENT_TIMESTAMP);</v>
      </c>
    </row>
    <row r="145" spans="1:4">
      <c r="A145" s="90" t="s">
        <v>725</v>
      </c>
      <c r="B145" s="90" t="str">
        <f>B143</f>
        <v>-</v>
      </c>
      <c r="C145" s="90" t="s">
        <v>726</v>
      </c>
      <c r="D145" s="90" t="str">
        <f>CONCATENATE(A145,B145,C145)</f>
        <v>INSERT INTO t_nationality_translation (nationality_translation_id, nationality_id, language_id, nationality_display_name, created_by, created_date, modified_by, modified_date) VALUES(nextval('psaudimofa1.t_nationality_translation_seq'), 16189, -, 'Montserrat', NULL, CURRENT_TIMESTAMP, NULL, CURRENT_TIMESTAMP);</v>
      </c>
    </row>
    <row r="146" spans="1:4">
      <c r="A146" s="90" t="s">
        <v>727</v>
      </c>
      <c r="B146" s="90" t="str">
        <f>B144</f>
        <v>-</v>
      </c>
      <c r="C146" s="90" t="s">
        <v>728</v>
      </c>
      <c r="D146" s="90" t="str">
        <f>CONCATENATE(A146,B146,C146)</f>
        <v>INSERT INTO t_nationality_translation (nationality_translation_id, nationality_id, language_id, nationality_display_name, created_by, created_date, modified_by, modified_date) VALUES(nextval('psaudimofa1.t_nationality_translation_seq'), 16194, -, 'Nauru', NULL, CURRENT_TIMESTAMP, NULL, CURRENT_TIMESTAMP);</v>
      </c>
    </row>
    <row r="147" spans="1:4">
      <c r="A147" s="90" t="s">
        <v>729</v>
      </c>
      <c r="B147" s="90" t="str">
        <f>B145</f>
        <v>-</v>
      </c>
      <c r="C147" s="90" t="s">
        <v>730</v>
      </c>
      <c r="D147" s="90" t="str">
        <f>CONCATENATE(A147,B147,C147)</f>
        <v>INSERT INTO t_nationality_translation (nationality_translation_id, nationality_id, language_id, nationality_display_name, created_by, created_date, modified_by, modified_date) VALUES(nextval('psaudimofa1.t_nationality_translation_seq'), 16199, -, 'New Zealand', NULL, CURRENT_TIMESTAMP, NULL, CURRENT_TIMESTAMP);</v>
      </c>
    </row>
    <row r="148" spans="1:4">
      <c r="A148" s="90" t="s">
        <v>731</v>
      </c>
      <c r="B148" s="90" t="str">
        <f>B146</f>
        <v>-</v>
      </c>
      <c r="C148" s="90" t="s">
        <v>732</v>
      </c>
      <c r="D148" s="90" t="str">
        <f>CONCATENATE(A148,B148,C148)</f>
        <v>INSERT INTO t_nationality_translation (nationality_translation_id, nationality_id, language_id, nationality_display_name, created_by, created_date, modified_by, modified_date) VALUES(nextval('psaudimofa1.t_nationality_translation_seq'), 16204, -, 'Non Bahraini', NULL, CURRENT_TIMESTAMP, NULL, CURRENT_TIMESTAMP);</v>
      </c>
    </row>
    <row r="149" spans="1:4">
      <c r="A149" s="90" t="s">
        <v>733</v>
      </c>
      <c r="B149" s="90" t="str">
        <f>B147</f>
        <v>-</v>
      </c>
      <c r="C149" s="90" t="s">
        <v>734</v>
      </c>
      <c r="D149" s="90" t="str">
        <f>CONCATENATE(A149,B149,C149)</f>
        <v>INSERT INTO t_nationality_translation (nationality_translation_id, nationality_id, language_id, nationality_display_name, created_by, created_date, modified_by, modified_date) VALUES(nextval('psaudimofa1.t_nationality_translation_seq'), 16209, -, 'Norfolk Island', NULL, CURRENT_TIMESTAMP, NULL, CURRENT_TIMESTAMP);</v>
      </c>
    </row>
    <row r="150" spans="1:4">
      <c r="A150" s="90" t="s">
        <v>735</v>
      </c>
      <c r="B150" s="90" t="str">
        <f>B148</f>
        <v>-</v>
      </c>
      <c r="C150" s="90" t="s">
        <v>736</v>
      </c>
      <c r="D150" s="90" t="str">
        <f>CONCATENATE(A150,B150,C150)</f>
        <v>INSERT INTO t_nationality_translation (nationality_translation_id, nationality_id, language_id, nationality_display_name, created_by, created_date, modified_by, modified_date) VALUES(nextval('psaudimofa1.t_nationality_translation_seq'), 16214, -, 'Palestinian Territory Occupied', NULL, CURRENT_TIMESTAMP, NULL, CURRENT_TIMESTAMP);</v>
      </c>
    </row>
    <row r="151" spans="1:4">
      <c r="A151" s="90" t="s">
        <v>737</v>
      </c>
      <c r="B151" s="90" t="str">
        <f>B149</f>
        <v>-</v>
      </c>
      <c r="C151" s="90" t="s">
        <v>738</v>
      </c>
      <c r="D151" s="90" t="str">
        <f>CONCATENATE(A151,B151,C151)</f>
        <v>INSERT INTO t_nationality_translation (nationality_translation_id, nationality_id, language_id, nationality_display_name, created_by, created_date, modified_by, modified_date) VALUES(nextval('psaudimofa1.t_nationality_translation_seq'), 16219, -, 'Philippines', NULL, CURRENT_TIMESTAMP, NULL, CURRENT_TIMESTAMP);</v>
      </c>
    </row>
    <row r="152" spans="1:4">
      <c r="A152" s="90" t="s">
        <v>739</v>
      </c>
      <c r="B152" s="90" t="str">
        <f>B150</f>
        <v>-</v>
      </c>
      <c r="C152" s="90" t="s">
        <v>740</v>
      </c>
      <c r="D152" s="90" t="str">
        <f>CONCATENATE(A152,B152,C152)</f>
        <v>INSERT INTO t_nationality_translation (nationality_translation_id, nationality_id, language_id, nationality_display_name, created_by, created_date, modified_by, modified_date) VALUES(nextval('psaudimofa1.t_nationality_translation_seq'), 16224, -, 'Republic of Moldova', NULL, CURRENT_TIMESTAMP, NULL, CURRENT_TIMESTAMP);</v>
      </c>
    </row>
    <row r="153" spans="1:4">
      <c r="A153" s="90" t="s">
        <v>741</v>
      </c>
      <c r="B153" s="90" t="str">
        <f>B151</f>
        <v>-</v>
      </c>
      <c r="C153" s="90" t="s">
        <v>742</v>
      </c>
      <c r="D153" s="90" t="str">
        <f>CONCATENATE(A153,B153,C153)</f>
        <v>INSERT INTO t_nationality_translation (nationality_translation_id, nationality_id, language_id, nationality_display_name, created_by, created_date, modified_by, modified_date) VALUES(nextval('psaudimofa1.t_nationality_translation_seq'), 16229, -, 'Saint Kitts and Nevis', NULL, CURRENT_TIMESTAMP, NULL, CURRENT_TIMESTAMP);</v>
      </c>
    </row>
    <row r="154" spans="1:4">
      <c r="A154" s="90" t="s">
        <v>743</v>
      </c>
      <c r="B154" s="90" t="str">
        <f>B152</f>
        <v>-</v>
      </c>
      <c r="C154" s="90" t="s">
        <v>744</v>
      </c>
      <c r="D154" s="90" t="str">
        <f>CONCATENATE(A154,B154,C154)</f>
        <v>INSERT INTO t_nationality_translation (nationality_translation_id, nationality_id, language_id, nationality_display_name, created_by, created_date, modified_by, modified_date) VALUES(nextval('psaudimofa1.t_nationality_translation_seq'), 16234, -, 'San Marino', NULL, CURRENT_TIMESTAMP, NULL, CURRENT_TIMESTAMP);</v>
      </c>
    </row>
    <row r="155" spans="1:4">
      <c r="A155" s="90" t="s">
        <v>745</v>
      </c>
      <c r="B155" s="90" t="str">
        <f>B153</f>
        <v>-</v>
      </c>
      <c r="C155" s="90" t="s">
        <v>746</v>
      </c>
      <c r="D155" s="90" t="str">
        <f>CONCATENATE(A155,B155,C155)</f>
        <v>INSERT INTO t_nationality_translation (nationality_translation_id, nationality_id, language_id, nationality_display_name, created_by, created_date, modified_by, modified_date) VALUES(nextval('psaudimofa1.t_nationality_translation_seq'), 16239, -, 'Seychelles', NULL, CURRENT_TIMESTAMP, NULL, CURRENT_TIMESTAMP);</v>
      </c>
    </row>
    <row r="156" spans="1:4">
      <c r="A156" s="90" t="s">
        <v>747</v>
      </c>
      <c r="B156" s="90" t="str">
        <f>B154</f>
        <v>-</v>
      </c>
      <c r="C156" s="90" t="s">
        <v>748</v>
      </c>
      <c r="D156" s="90" t="str">
        <f>CONCATENATE(A156,B156,C156)</f>
        <v>INSERT INTO t_nationality_translation (nationality_translation_id, nationality_id, language_id, nationality_display_name, created_by, created_date, modified_by, modified_date) VALUES(nextval('psaudimofa1.t_nationality_translation_seq'), 16244, -, 'Solomon Islands', NULL, CURRENT_TIMESTAMP, NULL, CURRENT_TIMESTAMP);</v>
      </c>
    </row>
    <row r="157" spans="1:4">
      <c r="A157" s="90" t="s">
        <v>749</v>
      </c>
      <c r="B157" s="90" t="str">
        <f>B155</f>
        <v>-</v>
      </c>
      <c r="C157" s="90" t="s">
        <v>750</v>
      </c>
      <c r="D157" s="90" t="str">
        <f>CONCATENATE(A157,B157,C157)</f>
        <v>INSERT INTO t_nationality_translation (nationality_translation_id, nationality_id, language_id, nationality_display_name, created_by, created_date, modified_by, modified_date) VALUES(nextval('psaudimofa1.t_nationality_translation_seq'), 16249, -, 'Sri Lanka', NULL, CURRENT_TIMESTAMP, NULL, CURRENT_TIMESTAMP);</v>
      </c>
    </row>
    <row r="158" spans="1:4">
      <c r="A158" s="90" t="s">
        <v>751</v>
      </c>
      <c r="B158" s="90" t="str">
        <f>B156</f>
        <v>-</v>
      </c>
      <c r="C158" s="90" t="s">
        <v>752</v>
      </c>
      <c r="D158" s="90" t="str">
        <f>CONCATENATE(A158,B158,C158)</f>
        <v>INSERT INTO t_nationality_translation (nationality_translation_id, nationality_id, language_id, nationality_display_name, created_by, created_date, modified_by, modified_date) VALUES(nextval('psaudimofa1.t_nationality_translation_seq'), 16254, -, 'Swaziland', NULL, CURRENT_TIMESTAMP, NULL, CURRENT_TIMESTAMP);</v>
      </c>
    </row>
    <row r="159" spans="1:4">
      <c r="A159" s="90" t="s">
        <v>753</v>
      </c>
      <c r="B159" s="90" t="str">
        <f>B157</f>
        <v>-</v>
      </c>
      <c r="C159" s="90" t="s">
        <v>754</v>
      </c>
      <c r="D159" s="90" t="str">
        <f>CONCATENATE(A159,B159,C159)</f>
        <v>INSERT INTO t_nationality_translation (nationality_translation_id, nationality_id, language_id, nationality_display_name, created_by, created_date, modified_by, modified_date) VALUES(nextval('psaudimofa1.t_nationality_translation_seq'), 16259, -, 'Tajikistan', NULL, CURRENT_TIMESTAMP, NULL, CURRENT_TIMESTAMP);</v>
      </c>
    </row>
    <row r="160" spans="1:4">
      <c r="A160" s="90" t="s">
        <v>755</v>
      </c>
      <c r="B160" s="90" t="str">
        <f>B158</f>
        <v>-</v>
      </c>
      <c r="C160" s="90" t="s">
        <v>756</v>
      </c>
      <c r="D160" s="90" t="str">
        <f>CONCATENATE(A160,B160,C160)</f>
        <v>INSERT INTO t_nationality_translation (nationality_translation_id, nationality_id, language_id, nationality_display_name, created_by, created_date, modified_by, modified_date) VALUES(nextval('psaudimofa1.t_nationality_translation_seq'), 16264, -, 'Trinidad and Tobago', NULL, CURRENT_TIMESTAMP, NULL, CURRENT_TIMESTAMP);</v>
      </c>
    </row>
    <row r="161" spans="1:4">
      <c r="A161" s="90" t="s">
        <v>757</v>
      </c>
      <c r="B161" s="90" t="str">
        <f>B159</f>
        <v>-</v>
      </c>
      <c r="C161" s="90" t="s">
        <v>758</v>
      </c>
      <c r="D161" s="90" t="str">
        <f>CONCATENATE(A161,B161,C161)</f>
        <v>INSERT INTO t_nationality_translation (nationality_translation_id, nationality_id, language_id, nationality_display_name, created_by, created_date, modified_by, modified_date) VALUES(nextval('psaudimofa1.t_nationality_translation_seq'), 16269, -, 'Tuvalu', NULL, CURRENT_TIMESTAMP, NULL, CURRENT_TIMESTAMP);</v>
      </c>
    </row>
    <row r="162" spans="1:4">
      <c r="A162" s="90" t="s">
        <v>759</v>
      </c>
      <c r="B162" s="90" t="str">
        <f>B160</f>
        <v>-</v>
      </c>
      <c r="C162" s="90" t="s">
        <v>760</v>
      </c>
      <c r="D162" s="90" t="str">
        <f>CONCATENATE(A162,B162,C162)</f>
        <v>INSERT INTO t_nationality_translation (nationality_translation_id, nationality_id, language_id, nationality_display_name, created_by, created_date, modified_by, modified_date) VALUES(nextval('psaudimofa1.t_nationality_translation_seq'), 16279, -, 'Vatican City State', NULL, CURRENT_TIMESTAMP, NULL, CURRENT_TIMESTAMP);</v>
      </c>
    </row>
    <row r="163" spans="1:4">
      <c r="A163" s="90" t="s">
        <v>761</v>
      </c>
      <c r="B163" s="90" t="str">
        <f>B161</f>
        <v>-</v>
      </c>
      <c r="C163" s="90" t="s">
        <v>762</v>
      </c>
      <c r="D163" s="90" t="str">
        <f>CONCATENATE(A163,B163,C163)</f>
        <v>INSERT INTO t_nationality_translation (nationality_translation_id, nationality_id, language_id, nationality_display_name, created_by, created_date, modified_by, modified_date) VALUES(nextval('psaudimofa1.t_nationality_translation_seq'), 16284, -, 'Wallis and Futuna', NULL, CURRENT_TIMESTAMP, NULL, CURRENT_TIMESTAMP);</v>
      </c>
    </row>
    <row r="164" spans="1:4">
      <c r="A164" s="90" t="s">
        <v>763</v>
      </c>
      <c r="B164" s="90" t="str">
        <f>B162</f>
        <v>-</v>
      </c>
      <c r="C164" s="90" t="s">
        <v>764</v>
      </c>
      <c r="D164" s="90" t="str">
        <f>CONCATENATE(A164,B164,C164)</f>
        <v>INSERT INTO t_nationality_translation (nationality_translation_id, nationality_id, language_id, nationality_display_name, created_by, created_date, modified_by, modified_date) VALUES(nextval('psaudimofa1.t_nationality_translation_seq'), 16289, -, 'Zimbabwe', NULL, CURRENT_TIMESTAMP, NULL, CURRENT_TIMESTAMP);</v>
      </c>
    </row>
    <row r="165" spans="1:4">
      <c r="A165" s="90" t="s">
        <v>765</v>
      </c>
      <c r="B165" s="90" t="str">
        <f>B163</f>
        <v>-</v>
      </c>
      <c r="C165" s="90" t="s">
        <v>766</v>
      </c>
      <c r="D165" s="90" t="str">
        <f>CONCATENATE(A165,B165,C165)</f>
        <v>INSERT INTO t_nationality_translation (nationality_translation_id, nationality_id, language_id, nationality_display_name, created_by, created_date, modified_by, modified_date) VALUES(nextval('psaudimofa1.t_nationality_translation_seq'), 16053, -, 'American Samoa', NULL, CURRENT_TIMESTAMP, NULL, CURRENT_TIMESTAMP);</v>
      </c>
    </row>
    <row r="166" spans="1:4">
      <c r="A166" s="90" t="s">
        <v>767</v>
      </c>
      <c r="B166" s="90" t="str">
        <f>B164</f>
        <v>-</v>
      </c>
      <c r="C166" s="90" t="s">
        <v>768</v>
      </c>
      <c r="D166" s="90" t="str">
        <f>CONCATENATE(A166,B166,C166)</f>
        <v>INSERT INTO t_nationality_translation (nationality_translation_id, nationality_id, language_id, nationality_display_name, created_by, created_date, modified_by, modified_date) VALUES(nextval('psaudimofa1.t_nationality_translation_seq'), 16058, -, 'Antigua', NULL, CURRENT_TIMESTAMP, NULL, CURRENT_TIMESTAMP);</v>
      </c>
    </row>
    <row r="167" spans="1:4">
      <c r="A167" s="90" t="s">
        <v>769</v>
      </c>
      <c r="B167" s="90" t="str">
        <f>B165</f>
        <v>-</v>
      </c>
      <c r="C167" s="90" t="s">
        <v>770</v>
      </c>
      <c r="D167" s="90" t="str">
        <f>CONCATENATE(A167,B167,C167)</f>
        <v>INSERT INTO t_nationality_translation (nationality_translation_id, nationality_id, language_id, nationality_display_name, created_by, created_date, modified_by, modified_date) VALUES(nextval('psaudimofa1.t_nationality_translation_seq'), 16063, -, 'Austria', NULL, CURRENT_TIMESTAMP, NULL, CURRENT_TIMESTAMP);</v>
      </c>
    </row>
    <row r="168" spans="1:4">
      <c r="A168" s="90" t="s">
        <v>771</v>
      </c>
      <c r="B168" s="90" t="str">
        <f>B166</f>
        <v>-</v>
      </c>
      <c r="C168" s="90" t="s">
        <v>772</v>
      </c>
      <c r="D168" s="90" t="str">
        <f>CONCATENATE(A168,B168,C168)</f>
        <v>INSERT INTO t_nationality_translation (nationality_translation_id, nationality_id, language_id, nationality_display_name, created_by, created_date, modified_by, modified_date) VALUES(nextval('psaudimofa1.t_nationality_translation_seq'), 16068, -, 'Belarus', NULL, CURRENT_TIMESTAMP, NULL, CURRENT_TIMESTAMP);</v>
      </c>
    </row>
    <row r="169" spans="1:4">
      <c r="A169" s="90" t="s">
        <v>773</v>
      </c>
      <c r="B169" s="90" t="str">
        <f>B167</f>
        <v>-</v>
      </c>
      <c r="C169" s="90" t="s">
        <v>774</v>
      </c>
      <c r="D169" s="90" t="str">
        <f>CONCATENATE(A169,B169,C169)</f>
        <v>INSERT INTO t_nationality_translation (nationality_translation_id, nationality_id, language_id, nationality_display_name, created_by, created_date, modified_by, modified_date) VALUES(nextval('psaudimofa1.t_nationality_translation_seq'), 16073, -, 'Bhutan', NULL, CURRENT_TIMESTAMP, NULL, CURRENT_TIMESTAMP);</v>
      </c>
    </row>
    <row r="170" spans="1:4">
      <c r="A170" s="90" t="s">
        <v>775</v>
      </c>
      <c r="B170" s="90" t="str">
        <f>B168</f>
        <v>-</v>
      </c>
      <c r="C170" s="90" t="s">
        <v>776</v>
      </c>
      <c r="D170" s="90" t="str">
        <f>CONCATENATE(A170,B170,C170)</f>
        <v>INSERT INTO t_nationality_translation (nationality_translation_id, nationality_id, language_id, nationality_display_name, created_by, created_date, modified_by, modified_date) VALUES(nextval('psaudimofa1.t_nationality_translation_seq'), 16078, -, 'Brazil', NULL, CURRENT_TIMESTAMP, NULL, CURRENT_TIMESTAMP);</v>
      </c>
    </row>
    <row r="171" spans="1:4">
      <c r="A171" s="90" t="s">
        <v>777</v>
      </c>
      <c r="B171" s="90" t="str">
        <f>B169</f>
        <v>-</v>
      </c>
      <c r="C171" s="90" t="s">
        <v>778</v>
      </c>
      <c r="D171" s="90" t="str">
        <f>CONCATENATE(A171,B171,C171)</f>
        <v>INSERT INTO t_nationality_translation (nationality_translation_id, nationality_id, language_id, nationality_display_name, created_by, created_date, modified_by, modified_date) VALUES(nextval('psaudimofa1.t_nationality_translation_seq'), 16083, -, 'Burundi', NULL, CURRENT_TIMESTAMP, NULL, CURRENT_TIMESTAMP);</v>
      </c>
    </row>
    <row r="172" spans="1:4">
      <c r="A172" s="90" t="s">
        <v>779</v>
      </c>
      <c r="B172" s="90" t="str">
        <f>B170</f>
        <v>-</v>
      </c>
      <c r="C172" s="90" t="s">
        <v>780</v>
      </c>
      <c r="D172" s="90" t="str">
        <f>CONCATENATE(A172,B172,C172)</f>
        <v>INSERT INTO t_nationality_translation (nationality_translation_id, nationality_id, language_id, nationality_display_name, created_by, created_date, modified_by, modified_date) VALUES(nextval('psaudimofa1.t_nationality_translation_seq'), 16088, -, 'Cayman Island', NULL, CURRENT_TIMESTAMP, NULL, CURRENT_TIMESTAMP);</v>
      </c>
    </row>
    <row r="173" spans="1:4">
      <c r="A173" s="90" t="s">
        <v>781</v>
      </c>
      <c r="B173" s="90" t="str">
        <f>B171</f>
        <v>-</v>
      </c>
      <c r="C173" s="90" t="s">
        <v>782</v>
      </c>
      <c r="D173" s="90" t="str">
        <f>CONCATENATE(A173,B173,C173)</f>
        <v>INSERT INTO t_nationality_translation (nationality_translation_id, nationality_id, language_id, nationality_display_name, created_by, created_date, modified_by, modified_date) VALUES(nextval('psaudimofa1.t_nationality_translation_seq'), 16093, -, 'Christmas Island', NULL, CURRENT_TIMESTAMP, NULL, CURRENT_TIMESTAMP);</v>
      </c>
    </row>
    <row r="174" spans="1:4">
      <c r="A174" s="90" t="s">
        <v>783</v>
      </c>
      <c r="B174" s="90" t="str">
        <f>B172</f>
        <v>-</v>
      </c>
      <c r="C174" s="90" t="s">
        <v>784</v>
      </c>
      <c r="D174" s="90" t="str">
        <f>CONCATENATE(A174,B174,C174)</f>
        <v>INSERT INTO t_nationality_translation (nationality_translation_id, nationality_id, language_id, nationality_display_name, created_by, created_date, modified_by, modified_date) VALUES(nextval('psaudimofa1.t_nationality_translation_seq'), 16098, -, 'Cook Island', NULL, CURRENT_TIMESTAMP, NULL, CURRENT_TIMESTAMP);</v>
      </c>
    </row>
    <row r="175" spans="1:4">
      <c r="A175" s="90" t="s">
        <v>785</v>
      </c>
      <c r="B175" s="90" t="str">
        <f>B173</f>
        <v>-</v>
      </c>
      <c r="C175" s="90" t="s">
        <v>786</v>
      </c>
      <c r="D175" s="90" t="str">
        <f>CONCATENATE(A175,B175,C175)</f>
        <v>INSERT INTO t_nationality_translation (nationality_translation_id, nationality_id, language_id, nationality_display_name, created_by, created_date, modified_by, modified_date) VALUES(nextval('psaudimofa1.t_nationality_translation_seq'), 16103, -, 'Cyprus', NULL, CURRENT_TIMESTAMP, NULL, CURRENT_TIMESTAMP);</v>
      </c>
    </row>
    <row r="176" spans="1:4">
      <c r="A176" s="90" t="s">
        <v>787</v>
      </c>
      <c r="B176" s="90" t="str">
        <f>B174</f>
        <v>-</v>
      </c>
      <c r="C176" s="90" t="s">
        <v>788</v>
      </c>
      <c r="D176" s="90" t="str">
        <f>CONCATENATE(A176,B176,C176)</f>
        <v>INSERT INTO t_nationality_translation (nationality_translation_id, nationality_id, language_id, nationality_display_name, created_by, created_date, modified_by, modified_date) VALUES(nextval('psaudimofa1.t_nationality_translation_seq'), 16108, -, 'Dominican Republic', NULL, CURRENT_TIMESTAMP, NULL, CURRENT_TIMESTAMP);</v>
      </c>
    </row>
    <row r="177" spans="1:4">
      <c r="A177" s="90" t="s">
        <v>789</v>
      </c>
      <c r="B177" s="90" t="str">
        <f>B175</f>
        <v>-</v>
      </c>
      <c r="C177" s="90" t="s">
        <v>790</v>
      </c>
      <c r="D177" s="90" t="str">
        <f>CONCATENATE(A177,B177,C177)</f>
        <v>INSERT INTO t_nationality_translation (nationality_translation_id, nationality_id, language_id, nationality_display_name, created_by, created_date, modified_by, modified_date) VALUES(nextval('psaudimofa1.t_nationality_translation_seq'), 16113, -, 'Equatorial Guinea', NULL, CURRENT_TIMESTAMP, NULL, CURRENT_TIMESTAMP);</v>
      </c>
    </row>
    <row r="178" spans="1:4">
      <c r="A178" s="90" t="s">
        <v>791</v>
      </c>
      <c r="B178" s="90" t="str">
        <f>B176</f>
        <v>-</v>
      </c>
      <c r="C178" s="90" t="s">
        <v>792</v>
      </c>
      <c r="D178" s="90" t="str">
        <f>CONCATENATE(A178,B178,C178)</f>
        <v>INSERT INTO t_nationality_translation (nationality_translation_id, nationality_id, language_id, nationality_display_name, created_by, created_date, modified_by, modified_date) VALUES(nextval('psaudimofa1.t_nationality_translation_seq'), 16118, -, 'Faroe Islands', NULL, CURRENT_TIMESTAMP, NULL, CURRENT_TIMESTAMP);</v>
      </c>
    </row>
    <row r="179" spans="1:4">
      <c r="A179" s="90" t="s">
        <v>793</v>
      </c>
      <c r="B179" s="90" t="str">
        <f>B177</f>
        <v>-</v>
      </c>
      <c r="C179" s="90" t="s">
        <v>794</v>
      </c>
      <c r="D179" s="90" t="str">
        <f>CONCATENATE(A179,B179,C179)</f>
        <v>INSERT INTO t_nationality_translation (nationality_translation_id, nationality_id, language_id, nationality_display_name, created_by, created_date, modified_by, modified_date) VALUES(nextval('psaudimofa1.t_nationality_translation_seq'), 16123, -, 'French Guiana', NULL, CURRENT_TIMESTAMP, NULL, CURRENT_TIMESTAMP);</v>
      </c>
    </row>
    <row r="180" spans="1:4">
      <c r="A180" s="90" t="s">
        <v>795</v>
      </c>
      <c r="B180" s="90" t="str">
        <f>B178</f>
        <v>-</v>
      </c>
      <c r="C180" s="90" t="s">
        <v>796</v>
      </c>
      <c r="D180" s="90" t="str">
        <f>CONCATENATE(A180,B180,C180)</f>
        <v>INSERT INTO t_nationality_translation (nationality_translation_id, nationality_id, language_id, nationality_display_name, created_by, created_date, modified_by, modified_date) VALUES(nextval('psaudimofa1.t_nationality_translation_seq'), 16126, -, 'Gabon', NULL, CURRENT_TIMESTAMP, NULL, CURRENT_TIMESTAMP);</v>
      </c>
    </row>
    <row r="181" spans="1:4">
      <c r="A181" s="90" t="s">
        <v>797</v>
      </c>
      <c r="B181" s="90" t="str">
        <f>B179</f>
        <v>-</v>
      </c>
      <c r="C181" s="90" t="s">
        <v>798</v>
      </c>
      <c r="D181" s="90" t="str">
        <f>CONCATENATE(A181,B181,C181)</f>
        <v>INSERT INTO t_nationality_translation (nationality_translation_id, nationality_id, language_id, nationality_display_name, created_by, created_date, modified_by, modified_date) VALUES(nextval('psaudimofa1.t_nationality_translation_seq'), 16135, -, 'Guadeloupe', NULL, CURRENT_TIMESTAMP, NULL, CURRENT_TIMESTAMP);</v>
      </c>
    </row>
    <row r="182" spans="1:4">
      <c r="A182" s="90" t="s">
        <v>799</v>
      </c>
      <c r="B182" s="90" t="str">
        <f>B180</f>
        <v>-</v>
      </c>
      <c r="C182" s="90" t="s">
        <v>800</v>
      </c>
      <c r="D182" s="90" t="str">
        <f>CONCATENATE(A182,B182,C182)</f>
        <v>INSERT INTO t_nationality_translation (nationality_translation_id, nationality_id, language_id, nationality_display_name, created_by, created_date, modified_by, modified_date) VALUES(nextval('psaudimofa1.t_nationality_translation_seq'), 16140, -, 'Guyana', NULL, CURRENT_TIMESTAMP, NULL, CURRENT_TIMESTAMP);</v>
      </c>
    </row>
    <row r="183" spans="1:4">
      <c r="A183" s="90" t="s">
        <v>801</v>
      </c>
      <c r="B183" s="90" t="str">
        <f>B181</f>
        <v>-</v>
      </c>
      <c r="C183" s="90" t="s">
        <v>802</v>
      </c>
      <c r="D183" s="90" t="str">
        <f>CONCATENATE(A183,B183,C183)</f>
        <v>INSERT INTO t_nationality_translation (nationality_translation_id, nationality_id, language_id, nationality_display_name, created_by, created_date, modified_by, modified_date) VALUES(nextval('psaudimofa1.t_nationality_translation_seq'), 16145, -, 'Iceland', NULL, CURRENT_TIMESTAMP, NULL, CURRENT_TIMESTAMP);</v>
      </c>
    </row>
    <row r="184" spans="1:4">
      <c r="A184" s="90" t="s">
        <v>803</v>
      </c>
      <c r="B184" s="90" t="str">
        <f>B182</f>
        <v>-</v>
      </c>
      <c r="C184" s="90" t="s">
        <v>804</v>
      </c>
      <c r="D184" s="90" t="str">
        <f>CONCATENATE(A184,B184,C184)</f>
        <v>INSERT INTO t_nationality_translation (nationality_translation_id, nationality_id, language_id, nationality_display_name, created_by, created_date, modified_by, modified_date) VALUES(nextval('psaudimofa1.t_nationality_translation_seq'), 16150, -, 'Ireland', NULL, CURRENT_TIMESTAMP, NULL, CURRENT_TIMESTAMP);</v>
      </c>
    </row>
    <row r="185" spans="1:4">
      <c r="A185" s="90" t="s">
        <v>805</v>
      </c>
      <c r="B185" s="90" t="str">
        <f>B183</f>
        <v>-</v>
      </c>
      <c r="C185" s="90" t="s">
        <v>806</v>
      </c>
      <c r="D185" s="90" t="str">
        <f>CONCATENATE(A185,B185,C185)</f>
        <v>INSERT INTO t_nationality_translation (nationality_translation_id, nationality_id, language_id, nationality_display_name, created_by, created_date, modified_by, modified_date) VALUES(nextval('psaudimofa1.t_nationality_translation_seq'), 16155, -, 'Kazakhstan', NULL, CURRENT_TIMESTAMP, NULL, CURRENT_TIMESTAMP);</v>
      </c>
    </row>
    <row r="186" spans="1:4">
      <c r="A186" s="90" t="s">
        <v>807</v>
      </c>
      <c r="B186" s="90" t="str">
        <f>B184</f>
        <v>-</v>
      </c>
      <c r="C186" s="90" t="s">
        <v>808</v>
      </c>
      <c r="D186" s="90" t="str">
        <f>CONCATENATE(A186,B186,C186)</f>
        <v>INSERT INTO t_nationality_translation (nationality_translation_id, nationality_id, language_id, nationality_display_name, created_by, created_date, modified_by, modified_date) VALUES(nextval('psaudimofa1.t_nationality_translation_seq'), 16160, -, 'Kosovo', NULL, CURRENT_TIMESTAMP, NULL, CURRENT_TIMESTAMP);</v>
      </c>
    </row>
    <row r="187" spans="1:4">
      <c r="A187" s="90" t="s">
        <v>809</v>
      </c>
      <c r="B187" s="90" t="str">
        <f>B185</f>
        <v>-</v>
      </c>
      <c r="C187" s="90" t="s">
        <v>810</v>
      </c>
      <c r="D187" s="90" t="str">
        <f>CONCATENATE(A187,B187,C187)</f>
        <v>INSERT INTO t_nationality_translation (nationality_translation_id, nationality_id, language_id, nationality_display_name, created_by, created_date, modified_by, modified_date) VALUES(nextval('psaudimofa1.t_nationality_translation_seq'), 16165, -, 'Lesotho', NULL, CURRENT_TIMESTAMP, NULL, CURRENT_TIMESTAMP);</v>
      </c>
    </row>
    <row r="188" spans="1:4">
      <c r="A188" s="90" t="s">
        <v>811</v>
      </c>
      <c r="B188" s="90" t="str">
        <f>B186</f>
        <v>-</v>
      </c>
      <c r="C188" s="90" t="s">
        <v>812</v>
      </c>
      <c r="D188" s="90" t="str">
        <f>CONCATENATE(A188,B188,C188)</f>
        <v>INSERT INTO t_nationality_translation (nationality_translation_id, nationality_id, language_id, nationality_display_name, created_by, created_date, modified_by, modified_date) VALUES(nextval('psaudimofa1.t_nationality_translation_seq'), 16170, -, 'Luxembourg', NULL, CURRENT_TIMESTAMP, NULL, CURRENT_TIMESTAMP);</v>
      </c>
    </row>
    <row r="189" spans="1:4">
      <c r="A189" s="90" t="s">
        <v>813</v>
      </c>
      <c r="B189" s="90" t="str">
        <f>B187</f>
        <v>-</v>
      </c>
      <c r="C189" s="90" t="s">
        <v>814</v>
      </c>
      <c r="D189" s="90" t="str">
        <f>CONCATENATE(A189,B189,C189)</f>
        <v>INSERT INTO t_nationality_translation (nationality_translation_id, nationality_id, language_id, nationality_display_name, created_by, created_date, modified_by, modified_date) VALUES(nextval('psaudimofa1.t_nationality_translation_seq'), 16175, -, 'Malaysia', NULL, CURRENT_TIMESTAMP, NULL, CURRENT_TIMESTAMP);</v>
      </c>
    </row>
    <row r="190" spans="1:4">
      <c r="A190" s="90" t="s">
        <v>815</v>
      </c>
      <c r="B190" s="90" t="str">
        <f>B188</f>
        <v>-</v>
      </c>
      <c r="C190" s="90" t="s">
        <v>816</v>
      </c>
      <c r="D190" s="90" t="str">
        <f>CONCATENATE(A190,B190,C190)</f>
        <v>INSERT INTO t_nationality_translation (nationality_translation_id, nationality_id, language_id, nationality_display_name, created_by, created_date, modified_by, modified_date) VALUES(nextval('psaudimofa1.t_nationality_translation_seq'), 16180, -, 'Martinique', NULL, CURRENT_TIMESTAMP, NULL, CURRENT_TIMESTAMP);</v>
      </c>
    </row>
    <row r="191" spans="1:4">
      <c r="A191" s="90" t="s">
        <v>817</v>
      </c>
      <c r="B191" s="90" t="str">
        <f>B189</f>
        <v>-</v>
      </c>
      <c r="C191" s="90" t="s">
        <v>818</v>
      </c>
      <c r="D191" s="90" t="str">
        <f>CONCATENATE(A191,B191,C191)</f>
        <v>INSERT INTO t_nationality_translation (nationality_translation_id, nationality_id, language_id, nationality_display_name, created_by, created_date, modified_by, modified_date) VALUES(nextval('psaudimofa1.t_nationality_translation_seq'), 16185, -, 'Micronesia, Federated Stat', NULL, CURRENT_TIMESTAMP, NULL, CURRENT_TIMESTAMP);</v>
      </c>
    </row>
    <row r="192" spans="1:4">
      <c r="A192" s="90" t="s">
        <v>819</v>
      </c>
      <c r="B192" s="90" t="str">
        <f>B190</f>
        <v>-</v>
      </c>
      <c r="C192" s="90" t="s">
        <v>820</v>
      </c>
      <c r="D192" s="90" t="str">
        <f>CONCATENATE(A192,B192,C192)</f>
        <v>INSERT INTO t_nationality_translation (nationality_translation_id, nationality_id, language_id, nationality_display_name, created_by, created_date, modified_by, modified_date) VALUES(nextval('psaudimofa1.t_nationality_translation_seq'), 16190, -, 'Morocco', NULL, CURRENT_TIMESTAMP, NULL, CURRENT_TIMESTAMP);</v>
      </c>
    </row>
    <row r="193" spans="1:4">
      <c r="A193" s="90" t="s">
        <v>821</v>
      </c>
      <c r="B193" s="90" t="str">
        <f>B191</f>
        <v>-</v>
      </c>
      <c r="C193" s="90" t="s">
        <v>822</v>
      </c>
      <c r="D193" s="90" t="str">
        <f>CONCATENATE(A193,B193,C193)</f>
        <v>INSERT INTO t_nationality_translation (nationality_translation_id, nationality_id, language_id, nationality_display_name, created_by, created_date, modified_by, modified_date) VALUES(nextval('psaudimofa1.t_nationality_translation_seq'), 16195, -, 'Nepal', NULL, CURRENT_TIMESTAMP, NULL, CURRENT_TIMESTAMP);</v>
      </c>
    </row>
    <row r="194" spans="1:4">
      <c r="A194" s="90" t="s">
        <v>823</v>
      </c>
      <c r="B194" s="90" t="str">
        <f>B192</f>
        <v>-</v>
      </c>
      <c r="C194" s="90" t="s">
        <v>824</v>
      </c>
      <c r="D194" s="90" t="str">
        <f>CONCATENATE(A194,B194,C194)</f>
        <v>INSERT INTO t_nationality_translation (nationality_translation_id, nationality_id, language_id, nationality_display_name, created_by, created_date, modified_by, modified_date) VALUES(nextval('psaudimofa1.t_nationality_translation_seq'), 16200, -, 'Nicaragua', NULL, CURRENT_TIMESTAMP, NULL, CURRENT_TIMESTAMP);</v>
      </c>
    </row>
    <row r="195" spans="1:4">
      <c r="A195" s="90" t="s">
        <v>825</v>
      </c>
      <c r="B195" s="90" t="str">
        <f>B193</f>
        <v>-</v>
      </c>
      <c r="C195" s="90" t="s">
        <v>826</v>
      </c>
      <c r="D195" s="90" t="str">
        <f>CONCATENATE(A195,B195,C195)</f>
        <v>INSERT INTO t_nationality_translation (nationality_translation_id, nationality_id, language_id, nationality_display_name, created_by, created_date, modified_by, modified_date) VALUES(nextval('psaudimofa1.t_nationality_translation_seq'), 16205, -, 'Non Emirati', NULL, CURRENT_TIMESTAMP, NULL, CURRENT_TIMESTAMP);</v>
      </c>
    </row>
    <row r="196" spans="1:4">
      <c r="A196" s="90" t="s">
        <v>827</v>
      </c>
      <c r="B196" s="90" t="str">
        <f>B194</f>
        <v>-</v>
      </c>
      <c r="C196" s="90" t="s">
        <v>828</v>
      </c>
      <c r="D196" s="90" t="str">
        <f>CONCATENATE(A196,B196,C196)</f>
        <v>INSERT INTO t_nationality_translation (nationality_translation_id, nationality_id, language_id, nationality_display_name, created_by, created_date, modified_by, modified_date) VALUES(nextval('psaudimofa1.t_nationality_translation_seq'), 16210, -, 'Northern Mariana Islands', NULL, CURRENT_TIMESTAMP, NULL, CURRENT_TIMESTAMP);</v>
      </c>
    </row>
    <row r="197" spans="1:4">
      <c r="A197" s="90" t="s">
        <v>829</v>
      </c>
      <c r="B197" s="90" t="str">
        <f>B195</f>
        <v>-</v>
      </c>
      <c r="C197" s="90" t="s">
        <v>830</v>
      </c>
      <c r="D197" s="90" t="str">
        <f>CONCATENATE(A197,B197,C197)</f>
        <v>INSERT INTO t_nationality_translation (nationality_translation_id, nationality_id, language_id, nationality_display_name, created_by, created_date, modified_by, modified_date) VALUES(nextval('psaudimofa1.t_nationality_translation_seq'), 16215, -, 'Panama', NULL, CURRENT_TIMESTAMP, NULL, CURRENT_TIMESTAMP);</v>
      </c>
    </row>
    <row r="198" spans="1:4">
      <c r="A198" s="90" t="s">
        <v>831</v>
      </c>
      <c r="B198" s="90" t="str">
        <f>B196</f>
        <v>-</v>
      </c>
      <c r="C198" s="90" t="s">
        <v>832</v>
      </c>
      <c r="D198" s="90" t="str">
        <f>CONCATENATE(A198,B198,C198)</f>
        <v>INSERT INTO t_nationality_translation (nationality_translation_id, nationality_id, language_id, nationality_display_name, created_by, created_date, modified_by, modified_date) VALUES(nextval('psaudimofa1.t_nationality_translation_seq'), 16220, -, 'Pitcairn Islands', NULL, CURRENT_TIMESTAMP, NULL, CURRENT_TIMESTAMP);</v>
      </c>
    </row>
    <row r="199" spans="1:4">
      <c r="A199" s="90" t="s">
        <v>833</v>
      </c>
      <c r="B199" s="90" t="str">
        <f>B197</f>
        <v>-</v>
      </c>
      <c r="C199" s="90" t="s">
        <v>834</v>
      </c>
      <c r="D199" s="90" t="str">
        <f>CONCATENATE(A199,B199,C199)</f>
        <v>INSERT INTO t_nationality_translation (nationality_translation_id, nationality_id, language_id, nationality_display_name, created_by, created_date, modified_by, modified_date) VALUES(nextval('psaudimofa1.t_nationality_translation_seq'), 16225, -, 'Reunion', NULL, CURRENT_TIMESTAMP, NULL, CURRENT_TIMESTAMP);</v>
      </c>
    </row>
    <row r="200" spans="1:4">
      <c r="A200" s="90" t="s">
        <v>835</v>
      </c>
      <c r="B200" s="90" t="str">
        <f>B198</f>
        <v>-</v>
      </c>
      <c r="C200" s="90" t="s">
        <v>836</v>
      </c>
      <c r="D200" s="90" t="str">
        <f>CONCATENATE(A200,B200,C200)</f>
        <v>INSERT INTO t_nationality_translation (nationality_translation_id, nationality_id, language_id, nationality_display_name, created_by, created_date, modified_by, modified_date) VALUES(nextval('psaudimofa1.t_nationality_translation_seq'), 16230, -, 'Saint Lucia', NULL, CURRENT_TIMESTAMP, NULL, CURRENT_TIMESTAMP);</v>
      </c>
    </row>
    <row r="201" spans="1:4">
      <c r="A201" s="90" t="s">
        <v>837</v>
      </c>
      <c r="B201" s="90" t="str">
        <f>B199</f>
        <v>-</v>
      </c>
      <c r="C201" s="90" t="s">
        <v>838</v>
      </c>
      <c r="D201" s="90" t="str">
        <f>CONCATENATE(A201,B201,C201)</f>
        <v>INSERT INTO t_nationality_translation (nationality_translation_id, nationality_id, language_id, nationality_display_name, created_by, created_date, modified_by, modified_date) VALUES(nextval('psaudimofa1.t_nationality_translation_seq'), 16235, -, 'Sao Tome And Principe', NULL, CURRENT_TIMESTAMP, NULL, CURRENT_TIMESTAMP);</v>
      </c>
    </row>
    <row r="202" spans="1:4">
      <c r="A202" s="90" t="s">
        <v>839</v>
      </c>
      <c r="B202" s="90" t="str">
        <f>B200</f>
        <v>-</v>
      </c>
      <c r="C202" s="90" t="s">
        <v>840</v>
      </c>
      <c r="D202" s="90" t="str">
        <f>CONCATENATE(A202,B202,C202)</f>
        <v>INSERT INTO t_nationality_translation (nationality_translation_id, nationality_id, language_id, nationality_display_name, created_by, created_date, modified_by, modified_date) VALUES(nextval('psaudimofa1.t_nationality_translation_seq'), 16240, -, 'Sierra Leone', NULL, CURRENT_TIMESTAMP, NULL, CURRENT_TIMESTAMP);</v>
      </c>
    </row>
    <row r="203" spans="1:4">
      <c r="A203" s="90" t="s">
        <v>841</v>
      </c>
      <c r="B203" s="90" t="str">
        <f>B201</f>
        <v>-</v>
      </c>
      <c r="C203" s="90" t="s">
        <v>842</v>
      </c>
      <c r="D203" s="90" t="str">
        <f>CONCATENATE(A203,B203,C203)</f>
        <v>INSERT INTO t_nationality_translation (nationality_translation_id, nationality_id, language_id, nationality_display_name, created_by, created_date, modified_by, modified_date) VALUES(nextval('psaudimofa1.t_nationality_translation_seq'), 16245, -, 'Somalia', NULL, CURRENT_TIMESTAMP, NULL, CURRENT_TIMESTAMP);</v>
      </c>
    </row>
    <row r="204" spans="1:4">
      <c r="A204" s="90" t="s">
        <v>843</v>
      </c>
      <c r="B204" s="90" t="str">
        <f>B202</f>
        <v>-</v>
      </c>
      <c r="C204" s="90" t="s">
        <v>844</v>
      </c>
      <c r="D204" s="90" t="str">
        <f>CONCATENATE(A204,B204,C204)</f>
        <v>INSERT INTO t_nationality_translation (nationality_translation_id, nationality_id, language_id, nationality_display_name, created_by, created_date, modified_by, modified_date) VALUES(nextval('psaudimofa1.t_nationality_translation_seq'), 16250, -, 'St Helena', NULL, CURRENT_TIMESTAMP, NULL, CURRENT_TIMESTAMP);</v>
      </c>
    </row>
    <row r="205" spans="1:4">
      <c r="A205" s="90" t="s">
        <v>845</v>
      </c>
      <c r="B205" s="90" t="str">
        <f>B203</f>
        <v>-</v>
      </c>
      <c r="C205" s="90" t="s">
        <v>846</v>
      </c>
      <c r="D205" s="90" t="str">
        <f>CONCATENATE(A205,B205,C205)</f>
        <v>INSERT INTO t_nationality_translation (nationality_translation_id, nationality_id, language_id, nationality_display_name, created_by, created_date, modified_by, modified_date) VALUES(nextval('psaudimofa1.t_nationality_translation_seq'), 16255, -, 'Sweden', NULL, CURRENT_TIMESTAMP, NULL, CURRENT_TIMESTAMP);</v>
      </c>
    </row>
    <row r="206" spans="1:4">
      <c r="A206" s="90" t="s">
        <v>847</v>
      </c>
      <c r="B206" s="90" t="str">
        <f>B204</f>
        <v>-</v>
      </c>
      <c r="C206" s="90" t="s">
        <v>848</v>
      </c>
      <c r="D206" s="90" t="str">
        <f>CONCATENATE(A206,B206,C206)</f>
        <v>INSERT INTO t_nationality_translation (nationality_translation_id, nationality_id, language_id, nationality_display_name, created_by, created_date, modified_by, modified_date) VALUES(nextval('psaudimofa1.t_nationality_translation_seq'), 16260, -, 'Thailand', NULL, CURRENT_TIMESTAMP, NULL, CURRENT_TIMESTAMP);</v>
      </c>
    </row>
    <row r="207" spans="1:4">
      <c r="A207" s="90" t="s">
        <v>849</v>
      </c>
      <c r="B207" s="90" t="str">
        <f>B205</f>
        <v>-</v>
      </c>
      <c r="C207" s="90" t="s">
        <v>850</v>
      </c>
      <c r="D207" s="90" t="str">
        <f>CONCATENATE(A207,B207,C207)</f>
        <v>INSERT INTO t_nationality_translation (nationality_translation_id, nationality_id, language_id, nationality_display_name, created_by, created_date, modified_by, modified_date) VALUES(nextval('psaudimofa1.t_nationality_translation_seq'), 16265, -, 'Tunisia', NULL, CURRENT_TIMESTAMP, NULL, CURRENT_TIMESTAMP);</v>
      </c>
    </row>
    <row r="208" spans="1:4">
      <c r="A208" s="90" t="s">
        <v>851</v>
      </c>
      <c r="B208" s="90" t="str">
        <f>B206</f>
        <v>-</v>
      </c>
      <c r="C208" s="90" t="s">
        <v>852</v>
      </c>
      <c r="D208" s="90" t="str">
        <f>CONCATENATE(A208,B208,C208)</f>
        <v>INSERT INTO t_nationality_translation (nationality_translation_id, nationality_id, language_id, nationality_display_name, created_by, created_date, modified_by, modified_date) VALUES(nextval('psaudimofa1.t_nationality_translation_seq'), 16270, -, 'Uganda', NULL, CURRENT_TIMESTAMP, NULL, CURRENT_TIMESTAMP);</v>
      </c>
    </row>
    <row r="209" spans="1:4">
      <c r="A209" s="90" t="s">
        <v>853</v>
      </c>
      <c r="B209" s="90" t="str">
        <f>B207</f>
        <v>-</v>
      </c>
      <c r="C209" s="90" t="s">
        <v>854</v>
      </c>
      <c r="D209" s="90" t="str">
        <f>CONCATENATE(A209,B209,C209)</f>
        <v>INSERT INTO t_nationality_translation (nationality_translation_id, nationality_id, language_id, nationality_display_name, created_by, created_date, modified_by, modified_date) VALUES(nextval('psaudimofa1.t_nationality_translation_seq'), 16275, -, 'UR Tanzania', NULL, CURRENT_TIMESTAMP, NULL, CURRENT_TIMESTAMP);</v>
      </c>
    </row>
    <row r="210" spans="1:4">
      <c r="A210" s="90" t="s">
        <v>855</v>
      </c>
      <c r="B210" s="90" t="str">
        <f>B208</f>
        <v>-</v>
      </c>
      <c r="C210" s="90" t="s">
        <v>856</v>
      </c>
      <c r="D210" s="90" t="str">
        <f>CONCATENATE(A210,B210,C210)</f>
        <v>INSERT INTO t_nationality_translation (nationality_translation_id, nationality_id, language_id, nationality_display_name, created_by, created_date, modified_by, modified_date) VALUES(nextval('psaudimofa1.t_nationality_translation_seq'), 16280, -, 'Venezuela', NULL, CURRENT_TIMESTAMP, NULL, CURRENT_TIMESTAMP);</v>
      </c>
    </row>
    <row r="211" spans="1:4">
      <c r="A211" s="90" t="s">
        <v>857</v>
      </c>
      <c r="B211" s="90" t="str">
        <f>B209</f>
        <v>-</v>
      </c>
      <c r="C211" s="90" t="s">
        <v>858</v>
      </c>
      <c r="D211" s="90" t="str">
        <f>CONCATENATE(A211,B211,C211)</f>
        <v>INSERT INTO t_nationality_translation (nationality_translation_id, nationality_id, language_id, nationality_display_name, created_by, created_date, modified_by, modified_date) VALUES(nextval('psaudimofa1.t_nationality_translation_seq'), 16285, -, 'Yemen', NULL, CURRENT_TIMESTAMP, NULL, CURRENT_TIMESTAMP);</v>
      </c>
    </row>
    <row r="212" spans="1:4">
      <c r="A212" s="90" t="s">
        <v>859</v>
      </c>
      <c r="B212" s="90" t="str">
        <f>B210</f>
        <v>-</v>
      </c>
      <c r="C212" s="90" t="s">
        <v>860</v>
      </c>
      <c r="D212" s="90" t="str">
        <f>CONCATENATE(A212,B212,C212)</f>
        <v>INSERT INTO t_nationality_translation (nationality_translation_id, nationality_id, language_id, nationality_display_name, created_by, created_date, modified_by, modified_date) VALUES(nextval('psaudimofa1.t_nationality_translation_seq'), 16051, -, 'Albania', NULL, CURRENT_TIMESTAMP, NULL, CURRENT_TIMESTAMP);</v>
      </c>
    </row>
    <row r="213" spans="1:4">
      <c r="A213" s="90" t="s">
        <v>861</v>
      </c>
      <c r="B213" s="90" t="str">
        <f>B211</f>
        <v>-</v>
      </c>
      <c r="C213" s="90" t="s">
        <v>862</v>
      </c>
      <c r="D213" s="90" t="str">
        <f>CONCATENATE(A213,B213,C213)</f>
        <v>INSERT INTO t_nationality_translation (nationality_translation_id, nationality_id, language_id, nationality_display_name, created_by, created_date, modified_by, modified_date) VALUES(nextval('psaudimofa1.t_nationality_translation_seq'), 16056, -, 'Anguilla', NULL, CURRENT_TIMESTAMP, NULL, CURRENT_TIMESTAMP);</v>
      </c>
    </row>
    <row r="214" spans="1:4">
      <c r="A214" s="90" t="s">
        <v>863</v>
      </c>
      <c r="B214" s="90" t="str">
        <f>B212</f>
        <v>-</v>
      </c>
      <c r="C214" s="90" t="s">
        <v>864</v>
      </c>
      <c r="D214" s="90" t="str">
        <f>CONCATENATE(A214,B214,C214)</f>
        <v>INSERT INTO t_nationality_translation (nationality_translation_id, nationality_id, language_id, nationality_display_name, created_by, created_date, modified_by, modified_date) VALUES(nextval('psaudimofa1.t_nationality_translation_seq'), 16061, -, 'Aruba', NULL, CURRENT_TIMESTAMP, NULL, CURRENT_TIMESTAMP);</v>
      </c>
    </row>
    <row r="215" spans="1:4">
      <c r="A215" s="90" t="s">
        <v>865</v>
      </c>
      <c r="B215" s="90" t="str">
        <f>B213</f>
        <v>-</v>
      </c>
      <c r="C215" s="90" t="s">
        <v>866</v>
      </c>
      <c r="D215" s="90" t="str">
        <f>CONCATENATE(A215,B215,C215)</f>
        <v>INSERT INTO t_nationality_translation (nationality_translation_id, nationality_id, language_id, nationality_display_name, created_by, created_date, modified_by, modified_date) VALUES(nextval('psaudimofa1.t_nationality_translation_seq'), 16066, -, 'Bangladesh', NULL, CURRENT_TIMESTAMP, NULL, CURRENT_TIMESTAMP);</v>
      </c>
    </row>
    <row r="216" spans="1:4">
      <c r="A216" s="90" t="s">
        <v>867</v>
      </c>
      <c r="B216" s="90" t="str">
        <f>B214</f>
        <v>-</v>
      </c>
      <c r="C216" s="90" t="s">
        <v>868</v>
      </c>
      <c r="D216" s="90" t="str">
        <f>CONCATENATE(A216,B216,C216)</f>
        <v>INSERT INTO t_nationality_translation (nationality_translation_id, nationality_id, language_id, nationality_display_name, created_by, created_date, modified_by, modified_date) VALUES(nextval('psaudimofa1.t_nationality_translation_seq'), 16071, -, 'Benin', NULL, CURRENT_TIMESTAMP, NULL, CURRENT_TIMESTAMP);</v>
      </c>
    </row>
    <row r="217" spans="1:4">
      <c r="A217" s="90" t="s">
        <v>869</v>
      </c>
      <c r="B217" s="90" t="str">
        <f>B215</f>
        <v>-</v>
      </c>
      <c r="C217" s="90" t="s">
        <v>870</v>
      </c>
      <c r="D217" s="90" t="str">
        <f>CONCATENATE(A217,B217,C217)</f>
        <v>INSERT INTO t_nationality_translation (nationality_translation_id, nationality_id, language_id, nationality_display_name, created_by, created_date, modified_by, modified_date) VALUES(nextval('psaudimofa1.t_nationality_translation_seq'), 16076, -, 'Botswana', NULL, CURRENT_TIMESTAMP, NULL, CURRENT_TIMESTAMP);</v>
      </c>
    </row>
    <row r="218" spans="1:4">
      <c r="A218" s="90" t="s">
        <v>871</v>
      </c>
      <c r="B218" s="90" t="str">
        <f>B216</f>
        <v>-</v>
      </c>
      <c r="C218" s="90" t="s">
        <v>872</v>
      </c>
      <c r="D218" s="90" t="str">
        <f>CONCATENATE(A218,B218,C218)</f>
        <v>INSERT INTO t_nationality_translation (nationality_translation_id, nationality_id, language_id, nationality_display_name, created_by, created_date, modified_by, modified_date) VALUES(nextval('psaudimofa1.t_nationality_translation_seq'), 16081, -, 'Bulgaria', NULL, CURRENT_TIMESTAMP, NULL, CURRENT_TIMESTAMP);</v>
      </c>
    </row>
    <row r="219" spans="1:4">
      <c r="A219" s="90" t="s">
        <v>873</v>
      </c>
      <c r="B219" s="90" t="str">
        <f>B217</f>
        <v>-</v>
      </c>
      <c r="C219" s="90" t="s">
        <v>874</v>
      </c>
      <c r="D219" s="90" t="str">
        <f>CONCATENATE(A219,B219,C219)</f>
        <v>INSERT INTO t_nationality_translation (nationality_translation_id, nationality_id, language_id, nationality_display_name, created_by, created_date, modified_by, modified_date) VALUES(nextval('psaudimofa1.t_nationality_translation_seq'), 16086, -, 'Canada', NULL, CURRENT_TIMESTAMP, NULL, CURRENT_TIMESTAMP);</v>
      </c>
    </row>
    <row r="220" spans="1:4">
      <c r="A220" s="90" t="s">
        <v>875</v>
      </c>
      <c r="B220" s="90" t="str">
        <f>B218</f>
        <v>-</v>
      </c>
      <c r="C220" s="90" t="s">
        <v>876</v>
      </c>
      <c r="D220" s="90" t="str">
        <f>CONCATENATE(A220,B220,C220)</f>
        <v>INSERT INTO t_nationality_translation (nationality_translation_id, nationality_id, language_id, nationality_display_name, created_by, created_date, modified_by, modified_date) VALUES(nextval('psaudimofa1.t_nationality_translation_seq'), 16091, -, 'Chile', NULL, CURRENT_TIMESTAMP, NULL, CURRENT_TIMESTAMP);</v>
      </c>
    </row>
    <row r="221" spans="1:4">
      <c r="A221" s="90" t="s">
        <v>877</v>
      </c>
      <c r="B221" s="90" t="str">
        <f>B219</f>
        <v>-</v>
      </c>
      <c r="C221" s="90" t="s">
        <v>878</v>
      </c>
      <c r="D221" s="90" t="str">
        <f>CONCATENATE(A221,B221,C221)</f>
        <v>INSERT INTO t_nationality_translation (nationality_translation_id, nationality_id, language_id, nationality_display_name, created_by, created_date, modified_by, modified_date) VALUES(nextval('psaudimofa1.t_nationality_translation_seq'), 16096, -, 'Comoros', NULL, CURRENT_TIMESTAMP, NULL, CURRENT_TIMESTAMP);</v>
      </c>
    </row>
    <row r="222" spans="1:4">
      <c r="A222" s="90" t="s">
        <v>879</v>
      </c>
      <c r="B222" s="90" t="str">
        <f>B220</f>
        <v>-</v>
      </c>
      <c r="C222" s="90" t="s">
        <v>880</v>
      </c>
      <c r="D222" s="90" t="str">
        <f>CONCATENATE(A222,B222,C222)</f>
        <v>INSERT INTO t_nationality_translation (nationality_translation_id, nationality_id, language_id, nationality_display_name, created_by, created_date, modified_by, modified_date) VALUES(nextval('psaudimofa1.t_nationality_translation_seq'), 16101, -, 'Croatia', NULL, CURRENT_TIMESTAMP, NULL, CURRENT_TIMESTAMP);</v>
      </c>
    </row>
    <row r="223" spans="1:4">
      <c r="A223" s="90" t="s">
        <v>881</v>
      </c>
      <c r="B223" s="90" t="str">
        <f>B221</f>
        <v>-</v>
      </c>
      <c r="C223" s="90" t="s">
        <v>882</v>
      </c>
      <c r="D223" s="90" t="str">
        <f>CONCATENATE(A223,B223,C223)</f>
        <v>INSERT INTO t_nationality_translation (nationality_translation_id, nationality_id, language_id, nationality_display_name, created_by, created_date, modified_by, modified_date) VALUES(nextval('psaudimofa1.t_nationality_translation_seq'), 16106, -, 'Djibouti', NULL, CURRENT_TIMESTAMP, NULL, CURRENT_TIMESTAMP);</v>
      </c>
    </row>
    <row r="224" spans="1:4">
      <c r="A224" s="90" t="s">
        <v>883</v>
      </c>
      <c r="B224" s="90" t="str">
        <f>B222</f>
        <v>-</v>
      </c>
      <c r="C224" s="90" t="s">
        <v>884</v>
      </c>
      <c r="D224" s="90" t="str">
        <f>CONCATENATE(A224,B224,C224)</f>
        <v>INSERT INTO t_nationality_translation (nationality_translation_id, nationality_id, language_id, nationality_display_name, created_by, created_date, modified_by, modified_date) VALUES(nextval('psaudimofa1.t_nationality_translation_seq'), 16111, -, 'Egypt', NULL, CURRENT_TIMESTAMP, NULL, CURRENT_TIMESTAMP);</v>
      </c>
    </row>
    <row r="225" spans="1:4">
      <c r="A225" s="90" t="s">
        <v>885</v>
      </c>
      <c r="B225" s="90" t="str">
        <f>B223</f>
        <v>-</v>
      </c>
      <c r="C225" s="90" t="s">
        <v>886</v>
      </c>
      <c r="D225" s="90" t="str">
        <f>CONCATENATE(A225,B225,C225)</f>
        <v>INSERT INTO t_nationality_translation (nationality_translation_id, nationality_id, language_id, nationality_display_name, created_by, created_date, modified_by, modified_date) VALUES(nextval('psaudimofa1.t_nationality_translation_seq'), 16116, -, 'Ethiopia', NULL, CURRENT_TIMESTAMP, NULL, CURRENT_TIMESTAMP);</v>
      </c>
    </row>
    <row r="226" spans="1:4">
      <c r="A226" s="90" t="s">
        <v>887</v>
      </c>
      <c r="B226" s="90" t="str">
        <f>B224</f>
        <v>-</v>
      </c>
      <c r="C226" s="90" t="s">
        <v>888</v>
      </c>
      <c r="D226" s="90" t="str">
        <f>CONCATENATE(A226,B226,C226)</f>
        <v>INSERT INTO t_nationality_translation (nationality_translation_id, nationality_id, language_id, nationality_display_name, created_by, created_date, modified_by, modified_date) VALUES(nextval('psaudimofa1.t_nationality_translation_seq'), 16121, -, 'France', NULL, CURRENT_TIMESTAMP, NULL, CURRENT_TIMESTAMP);</v>
      </c>
    </row>
    <row r="227" spans="1:4">
      <c r="A227" s="90" t="s">
        <v>889</v>
      </c>
      <c r="B227" s="90" t="str">
        <f>B225</f>
        <v>-</v>
      </c>
      <c r="C227" s="90" t="s">
        <v>890</v>
      </c>
      <c r="D227" s="90" t="str">
        <f>CONCATENATE(A227,B227,C227)</f>
        <v>INSERT INTO t_nationality_translation (nationality_translation_id, nationality_id, language_id, nationality_display_name, created_by, created_date, modified_by, modified_date) VALUES(nextval('psaudimofa1.t_nationality_translation_seq'), 16129, -, 'Germany', NULL, CURRENT_TIMESTAMP, NULL, CURRENT_TIMESTAMP);</v>
      </c>
    </row>
    <row r="228" spans="1:4">
      <c r="A228" s="90" t="s">
        <v>891</v>
      </c>
      <c r="B228" s="90" t="str">
        <f>B226</f>
        <v>-</v>
      </c>
      <c r="C228" s="90" t="s">
        <v>892</v>
      </c>
      <c r="D228" s="90" t="str">
        <f>CONCATENATE(A228,B228,C228)</f>
        <v>INSERT INTO t_nationality_translation (nationality_translation_id, nationality_id, language_id, nationality_display_name, created_by, created_date, modified_by, modified_date) VALUES(nextval('psaudimofa1.t_nationality_translation_seq'), 16133, -, 'Greenland', NULL, CURRENT_TIMESTAMP, NULL, CURRENT_TIMESTAMP);</v>
      </c>
    </row>
    <row r="229" spans="1:4">
      <c r="A229" s="90" t="s">
        <v>893</v>
      </c>
      <c r="B229" s="90" t="str">
        <f>B227</f>
        <v>-</v>
      </c>
      <c r="C229" s="90" t="s">
        <v>894</v>
      </c>
      <c r="D229" s="90" t="str">
        <f>CONCATENATE(A229,B229,C229)</f>
        <v>INSERT INTO t_nationality_translation (nationality_translation_id, nationality_id, language_id, nationality_display_name, created_by, created_date, modified_by, modified_date) VALUES(nextval('psaudimofa1.t_nationality_translation_seq'), 16138, -, 'Guinea', NULL, CURRENT_TIMESTAMP, NULL, CURRENT_TIMESTAMP);</v>
      </c>
    </row>
    <row r="230" spans="1:4">
      <c r="A230" s="90" t="s">
        <v>895</v>
      </c>
      <c r="B230" s="90" t="str">
        <f>B228</f>
        <v>-</v>
      </c>
      <c r="C230" s="90" t="s">
        <v>896</v>
      </c>
      <c r="D230" s="90" t="str">
        <f>CONCATENATE(A230,B230,C230)</f>
        <v>INSERT INTO t_nationality_translation (nationality_translation_id, nationality_id, language_id, nationality_display_name, created_by, created_date, modified_by, modified_date) VALUES(nextval('psaudimofa1.t_nationality_translation_seq'), 16143, -, 'Honduras', NULL, CURRENT_TIMESTAMP, NULL, CURRENT_TIMESTAMP);</v>
      </c>
    </row>
    <row r="231" spans="1:4">
      <c r="A231" s="90" t="s">
        <v>897</v>
      </c>
      <c r="B231" s="90" t="str">
        <f>B229</f>
        <v>-</v>
      </c>
      <c r="C231" s="90" t="s">
        <v>898</v>
      </c>
      <c r="D231" s="90" t="str">
        <f>CONCATENATE(A231,B231,C231)</f>
        <v>INSERT INTO t_nationality_translation (nationality_translation_id, nationality_id, language_id, nationality_display_name, created_by, created_date, modified_by, modified_date) VALUES(nextval('psaudimofa1.t_nationality_translation_seq'), 16148, -, 'Iran', NULL, CURRENT_TIMESTAMP, NULL, CURRENT_TIMESTAMP);</v>
      </c>
    </row>
    <row r="232" spans="1:4">
      <c r="A232" s="90" t="s">
        <v>899</v>
      </c>
      <c r="B232" s="90" t="str">
        <f>B230</f>
        <v>-</v>
      </c>
      <c r="C232" s="90" t="s">
        <v>900</v>
      </c>
      <c r="D232" s="90" t="str">
        <f>CONCATENATE(A232,B232,C232)</f>
        <v>INSERT INTO t_nationality_translation (nationality_translation_id, nationality_id, language_id, nationality_display_name, created_by, created_date, modified_by, modified_date) VALUES(nextval('psaudimofa1.t_nationality_translation_seq'), 16153, -, 'Japan', NULL, CURRENT_TIMESTAMP, NULL, CURRENT_TIMESTAMP);</v>
      </c>
    </row>
    <row r="233" spans="1:4">
      <c r="A233" s="90" t="s">
        <v>901</v>
      </c>
      <c r="B233" s="90" t="str">
        <f>B231</f>
        <v>-</v>
      </c>
      <c r="C233" s="90" t="s">
        <v>902</v>
      </c>
      <c r="D233" s="90" t="str">
        <f>CONCATENATE(A233,B233,C233)</f>
        <v>INSERT INTO t_nationality_translation (nationality_translation_id, nationality_id, language_id, nationality_display_name, created_by, created_date, modified_by, modified_date) VALUES(nextval('psaudimofa1.t_nationality_translation_seq'), 16158, -, 'Korea, South', NULL, CURRENT_TIMESTAMP, NULL, CURRENT_TIMESTAMP);</v>
      </c>
    </row>
    <row r="234" spans="1:4">
      <c r="A234" s="90" t="s">
        <v>903</v>
      </c>
      <c r="B234" s="90" t="str">
        <f>B232</f>
        <v>-</v>
      </c>
      <c r="C234" s="90" t="s">
        <v>904</v>
      </c>
      <c r="D234" s="90" t="str">
        <f>CONCATENATE(A234,B234,C234)</f>
        <v>INSERT INTO t_nationality_translation (nationality_translation_id, nationality_id, language_id, nationality_display_name, created_by, created_date, modified_by, modified_date) VALUES(nextval('psaudimofa1.t_nationality_translation_seq'), 16163, -, 'Latvia', NULL, CURRENT_TIMESTAMP, NULL, CURRENT_TIMESTAMP);</v>
      </c>
    </row>
    <row r="235" spans="1:4">
      <c r="A235" s="90" t="s">
        <v>905</v>
      </c>
      <c r="B235" s="90" t="str">
        <f>B233</f>
        <v>-</v>
      </c>
      <c r="C235" s="90" t="s">
        <v>906</v>
      </c>
      <c r="D235" s="90" t="str">
        <f>CONCATENATE(A235,B235,C235)</f>
        <v>INSERT INTO t_nationality_translation (nationality_translation_id, nationality_id, language_id, nationality_display_name, created_by, created_date, modified_by, modified_date) VALUES(nextval('psaudimofa1.t_nationality_translation_seq'), 16168, -, 'Liechtenstein', NULL, CURRENT_TIMESTAMP, NULL, CURRENT_TIMESTAMP);</v>
      </c>
    </row>
    <row r="236" spans="1:4">
      <c r="A236" s="90" t="s">
        <v>907</v>
      </c>
      <c r="B236" s="90" t="str">
        <f>B234</f>
        <v>-</v>
      </c>
      <c r="C236" s="90" t="s">
        <v>908</v>
      </c>
      <c r="D236" s="90" t="str">
        <f>CONCATENATE(A236,B236,C236)</f>
        <v>INSERT INTO t_nationality_translation (nationality_translation_id, nationality_id, language_id, nationality_display_name, created_by, created_date, modified_by, modified_date) VALUES(nextval('psaudimofa1.t_nationality_translation_seq'), 16173, -, 'Madagascar', NULL, CURRENT_TIMESTAMP, NULL, CURRENT_TIMESTAMP);</v>
      </c>
    </row>
    <row r="237" spans="1:4">
      <c r="A237" s="90" t="s">
        <v>909</v>
      </c>
      <c r="B237" s="90" t="str">
        <f>B235</f>
        <v>-</v>
      </c>
      <c r="C237" s="90" t="s">
        <v>910</v>
      </c>
      <c r="D237" s="90" t="str">
        <f>CONCATENATE(A237,B237,C237)</f>
        <v>INSERT INTO t_nationality_translation (nationality_translation_id, nationality_id, language_id, nationality_display_name, created_by, created_date, modified_by, modified_date) VALUES(nextval('psaudimofa1.t_nationality_translation_seq'), 16178, -, 'Malta', NULL, CURRENT_TIMESTAMP, NULL, CURRENT_TIMESTAMP);</v>
      </c>
    </row>
    <row r="238" spans="1:4">
      <c r="A238" s="90" t="s">
        <v>911</v>
      </c>
      <c r="B238" s="90" t="str">
        <f>B236</f>
        <v>-</v>
      </c>
      <c r="C238" s="90" t="s">
        <v>912</v>
      </c>
      <c r="D238" s="90" t="str">
        <f>CONCATENATE(A238,B238,C238)</f>
        <v>INSERT INTO t_nationality_translation (nationality_translation_id, nationality_id, language_id, nationality_display_name, created_by, created_date, modified_by, modified_date) VALUES(nextval('psaudimofa1.t_nationality_translation_seq'), 16183, -, 'Mayotte', NULL, CURRENT_TIMESTAMP, NULL, CURRENT_TIMESTAMP);</v>
      </c>
    </row>
    <row r="239" spans="1:4">
      <c r="A239" s="90" t="s">
        <v>913</v>
      </c>
      <c r="B239" s="90" t="str">
        <f>B237</f>
        <v>-</v>
      </c>
      <c r="C239" s="90" t="s">
        <v>914</v>
      </c>
      <c r="D239" s="90" t="str">
        <f>CONCATENATE(A239,B239,C239)</f>
        <v>INSERT INTO t_nationality_translation (nationality_translation_id, nationality_id, language_id, nationality_display_name, created_by, created_date, modified_by, modified_date) VALUES(nextval('psaudimofa1.t_nationality_translation_seq'), 16188, -, 'Montenegro', NULL, CURRENT_TIMESTAMP, NULL, CURRENT_TIMESTAMP);</v>
      </c>
    </row>
    <row r="240" spans="1:4">
      <c r="A240" s="90" t="s">
        <v>915</v>
      </c>
      <c r="B240" s="90" t="str">
        <f>B238</f>
        <v>-</v>
      </c>
      <c r="C240" s="90" t="s">
        <v>916</v>
      </c>
      <c r="D240" s="90" t="str">
        <f>CONCATENATE(A240,B240,C240)</f>
        <v>INSERT INTO t_nationality_translation (nationality_translation_id, nationality_id, language_id, nationality_display_name, created_by, created_date, modified_by, modified_date) VALUES(nextval('psaudimofa1.t_nationality_translation_seq'), 16193, -, 'Namibia', NULL, CURRENT_TIMESTAMP, NULL, CURRENT_TIMESTAMP);</v>
      </c>
    </row>
    <row r="241" spans="1:4">
      <c r="A241" s="90" t="s">
        <v>917</v>
      </c>
      <c r="B241" s="90" t="str">
        <f>B239</f>
        <v>-</v>
      </c>
      <c r="C241" s="90" t="s">
        <v>918</v>
      </c>
      <c r="D241" s="90" t="str">
        <f>CONCATENATE(A241,B241,C241)</f>
        <v>INSERT INTO t_nationality_translation (nationality_translation_id, nationality_id, language_id, nationality_display_name, created_by, created_date, modified_by, modified_date) VALUES(nextval('psaudimofa1.t_nationality_translation_seq'),  16142,-, 'Heard Island and McDonald Island', NULL, CURRENT_TIMESTAMP, NULL, CURRENT_TIMESTAMP);</v>
      </c>
    </row>
    <row r="242" spans="1:4">
      <c r="A242" s="90" t="s">
        <v>919</v>
      </c>
      <c r="B242" s="90" t="str">
        <f>B240</f>
        <v>-</v>
      </c>
      <c r="C242" s="90" t="s">
        <v>920</v>
      </c>
      <c r="D242" s="90" t="str">
        <f>CONCATENATE(A242,B242,C242)</f>
        <v>INSERT INTO t_nationality_translation (nationality_translation_id, nationality_id, language_id, nationality_display_name, created_by, created_date, modified_by, modified_date) VALUES(nextval('psaudimofa1.t_nationality_translation_seq'),  16172,-, 'Macedonia, The Former Yugoslav Republic of', NULL, CURRENT_TIMESTAMP, NULL, CURRENT_TIMESTAMP);</v>
      </c>
    </row>
    <row r="243" spans="1:4">
      <c r="A243" s="90" t="s">
        <v>921</v>
      </c>
      <c r="B243" s="90" t="str">
        <f>B241</f>
        <v>-</v>
      </c>
      <c r="C243" s="90" t="s">
        <v>922</v>
      </c>
      <c r="D243" s="90" t="str">
        <f>CONCATENATE(A243,B243,C243)</f>
        <v>INSERT INTO t_nationality_translation (nationality_translation_id, nationality_id, language_id, nationality_display_name, created_by, created_date, modified_by, modified_date) VALUES(nextval('psaudimofa1.t_nationality_translation_seq'),  16232,-, 'Saint Vincent and the Grenadines', NULL, CURRENT_TIMESTAMP, NULL, CURRENT_TIMESTAMP);</v>
      </c>
    </row>
    <row r="244" spans="1:4">
      <c r="A244" s="90" t="s">
        <v>923</v>
      </c>
      <c r="B244" s="90" t="str">
        <f>B242</f>
        <v>-</v>
      </c>
      <c r="C244" s="90" t="s">
        <v>924</v>
      </c>
      <c r="D244" s="90" t="str">
        <f>CONCATENATE(A244,B244,C244)</f>
        <v>INSERT INTO t_nationality_translation (nationality_translation_id, nationality_id, language_id, nationality_display_name, created_by, created_date, modified_by, modified_date) VALUES(nextval('psaudimofa1.t_nationality_translation_seq'),  17050,-, 'Hong Kong', 'Trigger', '2018-05-07 15:17:02.000', 'Trigger', '2018-05-07 15:17:02.000');</v>
      </c>
    </row>
    <row r="245" spans="1:4">
      <c r="A245" s="90" t="s">
        <v>925</v>
      </c>
      <c r="B245" s="90" t="str">
        <f>B243</f>
        <v>-</v>
      </c>
      <c r="C245" s="90" t="s">
        <v>926</v>
      </c>
      <c r="D245" s="90" t="str">
        <f>CONCATENATE(A245,B245,C245)</f>
        <v>INSERT INTO t_nationality_translation (nationality_translation_id, nationality_id, language_id, nationality_display_name, created_by, created_date, modified_by, modified_date) VALUES(nextval('psaudimofa1.t_nationality_translation_seq'),  18050,-, 'Bahrain', 'Trigger', '2019-02-08 12:47:30.000', 'Trigger', '2019-02-08 12:47:30.000');</v>
      </c>
    </row>
    <row r="246" spans="1:4">
      <c r="A246" s="90" t="s">
        <v>927</v>
      </c>
      <c r="B246" s="90" t="str">
        <f>B244</f>
        <v>-</v>
      </c>
      <c r="C246" s="90" t="s">
        <v>928</v>
      </c>
      <c r="D246" s="90" t="str">
        <f>CONCATENATE(A246,B246,C246)</f>
        <v>INSERT INTO t_nationality_translation (nationality_translation_id, nationality_id, language_id, nationality_display_name, created_by, created_date, modified_by, modified_date) VALUES(nextval('psaudimofa1.t_nationality_translation_seq'),  18060,-, 'Bern', 'Trigger', '2020-11-17 10:37:19.106', 'Trigger', '2020-11-17 10:37:19.106');</v>
      </c>
    </row>
    <row r="247" spans="1:4">
      <c r="A247" s="90" t="s">
        <v>929</v>
      </c>
      <c r="B247" s="90" t="str">
        <f>B245</f>
        <v>-</v>
      </c>
      <c r="C247" s="90" t="s">
        <v>930</v>
      </c>
      <c r="D247" s="90" t="str">
        <f>CONCATENATE(A247,B247,C247)</f>
        <v>INSERT INTO t_nationality_translation (nationality_translation_id, nationality_id, language_id, nationality_display_name, created_by, created_date, modified_by, modified_date) VALUES(nextval('psaudimofa1.t_nationality_translation_seq'),  18080,-, 'Bern', 'Trigger', '2020-11-17 10:42:01.994', 'Trigger', '2020-11-17 10:42:01.994');</v>
      </c>
    </row>
  </sheetData>
  <mergeCells count="1">
    <mergeCell ref="A1:L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86D3-6C94-4237-B8EB-814C71D21DE5}">
  <dimension ref="A1:T247"/>
  <sheetViews>
    <sheetView workbookViewId="0">
      <selection activeCell="A6" sqref="A6"/>
    </sheetView>
  </sheetViews>
  <sheetFormatPr defaultRowHeight="15"/>
  <cols>
    <col min="1" max="1" width="255.7109375" bestFit="1" customWidth="1"/>
  </cols>
  <sheetData>
    <row r="1" spans="1:20">
      <c r="A1" s="120" t="s">
        <v>931</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c r="A4" s="77" t="s">
        <v>444</v>
      </c>
    </row>
    <row r="5" spans="1:20">
      <c r="A5" t="str">
        <f>'New Lang Nationality UAT Impl'!D5</f>
        <v>INSERT INTO t_nationality_translation (nationality_translation_id, nationality_id, language_id, nationality_display_name, created_by, created_date, modified_by, modified_date) VALUES(nextval('psaudimofa1.t_nationality_translation_seq'), 16198, -, 'New Caledonia', NULL, CURRENT_TIMESTAMP, NULL, CURRENT_TIMESTAMP);</v>
      </c>
    </row>
    <row r="6" spans="1:20">
      <c r="A6" t="str">
        <f>'New Lang Nationality UAT Impl'!D6</f>
        <v>INSERT INTO t_nationality_translation (nationality_translation_id, nationality_id, language_id, nationality_display_name, created_by, created_date, modified_by, modified_date) VALUES(nextval('psaudimofa1.t_nationality_translation_seq'), 16203, -, 'Niue', NULL, CURRENT_TIMESTAMP, NULL, CURRENT_TIMESTAMP);</v>
      </c>
    </row>
    <row r="7" spans="1:20">
      <c r="A7" t="str">
        <f>'New Lang Nationality UAT Impl'!D7</f>
        <v>INSERT INTO t_nationality_translation (nationality_translation_id, nationality_id, language_id, nationality_display_name, created_by, created_date, modified_by, modified_date) VALUES(nextval('psaudimofa1.t_nationality_translation_seq'), 16208, -, 'Non Qatari', NULL, CURRENT_TIMESTAMP, NULL, CURRENT_TIMESTAMP);</v>
      </c>
    </row>
    <row r="8" spans="1:20">
      <c r="A8" t="str">
        <f>'New Lang Nationality UAT Impl'!D8</f>
        <v>INSERT INTO t_nationality_translation (nationality_translation_id, nationality_id, language_id, nationality_display_name, created_by, created_date, modified_by, modified_date) VALUES(nextval('psaudimofa1.t_nationality_translation_seq'), 16213, -, 'Palau', NULL, CURRENT_TIMESTAMP, NULL, CURRENT_TIMESTAMP);</v>
      </c>
    </row>
    <row r="9" spans="1:20">
      <c r="A9" t="str">
        <f>'New Lang Nationality UAT Impl'!D9</f>
        <v>INSERT INTO t_nationality_translation (nationality_translation_id, nationality_id, language_id, nationality_display_name, created_by, created_date, modified_by, modified_date) VALUES(nextval('psaudimofa1.t_nationality_translation_seq'), 16218, -, 'Peru', NULL, CURRENT_TIMESTAMP, NULL, CURRENT_TIMESTAMP);</v>
      </c>
    </row>
    <row r="10" spans="1:20">
      <c r="A10" t="str">
        <f>'New Lang Nationality UAT Impl'!D10</f>
        <v>INSERT INTO t_nationality_translation (nationality_translation_id, nationality_id, language_id, nationality_display_name, created_by, created_date, modified_by, modified_date) VALUES(nextval('psaudimofa1.t_nationality_translation_seq'), 16223, -, 'Puerto Rico', NULL, CURRENT_TIMESTAMP, NULL, CURRENT_TIMESTAMP);</v>
      </c>
    </row>
    <row r="11" spans="1:20">
      <c r="A11" t="str">
        <f>'New Lang Nationality UAT Impl'!D11</f>
        <v>INSERT INTO t_nationality_translation (nationality_translation_id, nationality_id, language_id, nationality_display_name, created_by, created_date, modified_by, modified_date) VALUES(nextval('psaudimofa1.t_nationality_translation_seq'), 16228, -, 'Rwanda', NULL, CURRENT_TIMESTAMP, NULL, CURRENT_TIMESTAMP);</v>
      </c>
    </row>
    <row r="12" spans="1:20">
      <c r="A12" t="str">
        <f>'New Lang Nationality UAT Impl'!D12</f>
        <v>INSERT INTO t_nationality_translation (nationality_translation_id, nationality_id, language_id, nationality_display_name, created_by, created_date, modified_by, modified_date) VALUES(nextval('psaudimofa1.t_nationality_translation_seq'), 16233, -, 'Samoa', NULL, CURRENT_TIMESTAMP, NULL, CURRENT_TIMESTAMP);</v>
      </c>
    </row>
    <row r="13" spans="1:20">
      <c r="A13" t="str">
        <f>'New Lang Nationality UAT Impl'!D13</f>
        <v>INSERT INTO t_nationality_translation (nationality_translation_id, nationality_id, language_id, nationality_display_name, created_by, created_date, modified_by, modified_date) VALUES(nextval('psaudimofa1.t_nationality_translation_seq'), 16238, -, 'Serbia and Montenegro', NULL, CURRENT_TIMESTAMP, NULL, CURRENT_TIMESTAMP);</v>
      </c>
    </row>
    <row r="14" spans="1:20">
      <c r="A14" t="str">
        <f>'New Lang Nationality UAT Impl'!D14</f>
        <v>INSERT INTO t_nationality_translation (nationality_translation_id, nationality_id, language_id, nationality_display_name, created_by, created_date, modified_by, modified_date) VALUES(nextval('psaudimofa1.t_nationality_translation_seq'), 16243, -, 'Slovenia', NULL, CURRENT_TIMESTAMP, NULL, CURRENT_TIMESTAMP);</v>
      </c>
    </row>
    <row r="15" spans="1:20">
      <c r="A15" t="str">
        <f>'New Lang Nationality UAT Impl'!D15</f>
        <v>INSERT INTO t_nationality_translation (nationality_translation_id, nationality_id, language_id, nationality_display_name, created_by, created_date, modified_by, modified_date) VALUES(nextval('psaudimofa1.t_nationality_translation_seq'), 16248, -, 'Spain', NULL, CURRENT_TIMESTAMP, NULL, CURRENT_TIMESTAMP);</v>
      </c>
    </row>
    <row r="16" spans="1:20">
      <c r="A16" t="str">
        <f>'New Lang Nationality UAT Impl'!D16</f>
        <v>INSERT INTO t_nationality_translation (nationality_translation_id, nationality_id, language_id, nationality_display_name, created_by, created_date, modified_by, modified_date) VALUES(nextval('psaudimofa1.t_nationality_translation_seq'), 16253, -, 'Svalbard', NULL, CURRENT_TIMESTAMP, NULL, CURRENT_TIMESTAMP);</v>
      </c>
    </row>
    <row r="17" spans="1:1">
      <c r="A17" t="str">
        <f>'New Lang Nationality UAT Impl'!D17</f>
        <v>INSERT INTO t_nationality_translation (nationality_translation_id, nationality_id, language_id, nationality_display_name, created_by, created_date, modified_by, modified_date) VALUES(nextval('psaudimofa1.t_nationality_translation_seq'), 16258, -, 'Taiwan', NULL, CURRENT_TIMESTAMP, NULL, CURRENT_TIMESTAMP);</v>
      </c>
    </row>
    <row r="18" spans="1:1">
      <c r="A18" t="str">
        <f>'New Lang Nationality UAT Impl'!D18</f>
        <v>INSERT INTO t_nationality_translation (nationality_translation_id, nationality_id, language_id, nationality_display_name, created_by, created_date, modified_by, modified_date) VALUES(nextval('psaudimofa1.t_nationality_translation_seq'), 16263, -, 'Tonga', NULL, CURRENT_TIMESTAMP, NULL, CURRENT_TIMESTAMP);</v>
      </c>
    </row>
    <row r="19" spans="1:1">
      <c r="A19" t="str">
        <f>'New Lang Nationality UAT Impl'!D19</f>
        <v>INSERT INTO t_nationality_translation (nationality_translation_id, nationality_id, language_id, nationality_display_name, created_by, created_date, modified_by, modified_date) VALUES(nextval('psaudimofa1.t_nationality_translation_seq'), 16268, -, 'Turks and Caicos Islands', NULL, CURRENT_TIMESTAMP, NULL, CURRENT_TIMESTAMP);</v>
      </c>
    </row>
    <row r="20" spans="1:1">
      <c r="A20" t="str">
        <f>'New Lang Nationality UAT Impl'!D20</f>
        <v>INSERT INTO t_nationality_translation (nationality_translation_id, nationality_id, language_id, nationality_display_name, created_by, created_date, modified_by, modified_date) VALUES(nextval('psaudimofa1.t_nationality_translation_seq'), 16273, -, 'United States', NULL, CURRENT_TIMESTAMP, NULL, CURRENT_TIMESTAMP);</v>
      </c>
    </row>
    <row r="21" spans="1:1">
      <c r="A21" t="str">
        <f>'New Lang Nationality UAT Impl'!D21</f>
        <v>INSERT INTO t_nationality_translation (nationality_translation_id, nationality_id, language_id, nationality_display_name, created_by, created_date, modified_by, modified_date) VALUES(nextval('psaudimofa1.t_nationality_translation_seq'), 16278, -, 'Vanuatu', NULL, CURRENT_TIMESTAMP, NULL, CURRENT_TIMESTAMP);</v>
      </c>
    </row>
    <row r="22" spans="1:1">
      <c r="A22" t="str">
        <f>'New Lang Nationality UAT Impl'!D22</f>
        <v>INSERT INTO t_nationality_translation (nationality_translation_id, nationality_id, language_id, nationality_display_name, created_by, created_date, modified_by, modified_date) VALUES(nextval('psaudimofa1.t_nationality_translation_seq'), 16283, -, 'Virgin Islands US', NULL, CURRENT_TIMESTAMP, NULL, CURRENT_TIMESTAMP);</v>
      </c>
    </row>
    <row r="23" spans="1:1">
      <c r="A23" t="str">
        <f>'New Lang Nationality UAT Impl'!D23</f>
        <v>INSERT INTO t_nationality_translation (nationality_translation_id, nationality_id, language_id, nationality_display_name, created_by, created_date, modified_by, modified_date) VALUES(nextval('psaudimofa1.t_nationality_translation_seq'), 16288, -, 'Zambia', NULL, CURRENT_TIMESTAMP, NULL, CURRENT_TIMESTAMP);</v>
      </c>
    </row>
    <row r="24" spans="1:1">
      <c r="A24" t="str">
        <f>'New Lang Nationality UAT Impl'!D24</f>
        <v>INSERT INTO t_nationality_translation (nationality_translation_id, nationality_id, language_id, nationality_display_name, created_by, created_date, modified_by, modified_date) VALUES(nextval('psaudimofa1.t_nationality_translation_seq'), 16050, -, 'Afghanistan', NULL, CURRENT_TIMESTAMP, NULL, CURRENT_TIMESTAMP);</v>
      </c>
    </row>
    <row r="25" spans="1:1">
      <c r="A25" t="str">
        <f>'New Lang Nationality UAT Impl'!D25</f>
        <v>INSERT INTO t_nationality_translation (nationality_translation_id, nationality_id, language_id, nationality_display_name, created_by, created_date, modified_by, modified_date) VALUES(nextval('psaudimofa1.t_nationality_translation_seq'), 16055, -, 'Angola', NULL, CURRENT_TIMESTAMP, NULL, CURRENT_TIMESTAMP);</v>
      </c>
    </row>
    <row r="26" spans="1:1">
      <c r="A26" t="str">
        <f>'New Lang Nationality UAT Impl'!D26</f>
        <v>INSERT INTO t_nationality_translation (nationality_translation_id, nationality_id, language_id, nationality_display_name, created_by, created_date, modified_by, modified_date) VALUES(nextval('psaudimofa1.t_nationality_translation_seq'), 16060, -, 'Armenia', NULL, CURRENT_TIMESTAMP, NULL, CURRENT_TIMESTAMP);</v>
      </c>
    </row>
    <row r="27" spans="1:1">
      <c r="A27" t="str">
        <f>'New Lang Nationality UAT Impl'!D27</f>
        <v>INSERT INTO t_nationality_translation (nationality_translation_id, nationality_id, language_id, nationality_display_name, created_by, created_date, modified_by, modified_date) VALUES(nextval('psaudimofa1.t_nationality_translation_seq'), 16065, -, 'Bahamas', NULL, CURRENT_TIMESTAMP, NULL, CURRENT_TIMESTAMP);</v>
      </c>
    </row>
    <row r="28" spans="1:1">
      <c r="A28" t="str">
        <f>'New Lang Nationality UAT Impl'!D28</f>
        <v>INSERT INTO t_nationality_translation (nationality_translation_id, nationality_id, language_id, nationality_display_name, created_by, created_date, modified_by, modified_date) VALUES(nextval('psaudimofa1.t_nationality_translation_seq'), 16070, -, 'Belize', NULL, CURRENT_TIMESTAMP, NULL, CURRENT_TIMESTAMP);</v>
      </c>
    </row>
    <row r="29" spans="1:1">
      <c r="A29" t="str">
        <f>'New Lang Nationality UAT Impl'!D29</f>
        <v>INSERT INTO t_nationality_translation (nationality_translation_id, nationality_id, language_id, nationality_display_name, created_by, created_date, modified_by, modified_date) VALUES(nextval('psaudimofa1.t_nationality_translation_seq'), 16075, -, 'Bosnia', NULL, CURRENT_TIMESTAMP, NULL, CURRENT_TIMESTAMP);</v>
      </c>
    </row>
    <row r="30" spans="1:1">
      <c r="A30" t="str">
        <f>'New Lang Nationality UAT Impl'!D30</f>
        <v>INSERT INTO t_nationality_translation (nationality_translation_id, nationality_id, language_id, nationality_display_name, created_by, created_date, modified_by, modified_date) VALUES(nextval('psaudimofa1.t_nationality_translation_seq'), 16080, -, 'Brunei', NULL, CURRENT_TIMESTAMP, NULL, CURRENT_TIMESTAMP);</v>
      </c>
    </row>
    <row r="31" spans="1:1">
      <c r="A31" t="str">
        <f>'New Lang Nationality UAT Impl'!D31</f>
        <v>INSERT INTO t_nationality_translation (nationality_translation_id, nationality_id, language_id, nationality_display_name, created_by, created_date, modified_by, modified_date) VALUES(nextval('psaudimofa1.t_nationality_translation_seq'), 16085, -, 'Cameroon', NULL, CURRENT_TIMESTAMP, NULL, CURRENT_TIMESTAMP);</v>
      </c>
    </row>
    <row r="32" spans="1:1">
      <c r="A32" t="str">
        <f>'New Lang Nationality UAT Impl'!D32</f>
        <v>INSERT INTO t_nationality_translation (nationality_translation_id, nationality_id, language_id, nationality_display_name, created_by, created_date, modified_by, modified_date) VALUES(nextval('psaudimofa1.t_nationality_translation_seq'), 16090, -, 'Chad', NULL, CURRENT_TIMESTAMP, NULL, CURRENT_TIMESTAMP);</v>
      </c>
    </row>
    <row r="33" spans="1:1">
      <c r="A33" t="str">
        <f>'New Lang Nationality UAT Impl'!D33</f>
        <v>INSERT INTO t_nationality_translation (nationality_translation_id, nationality_id, language_id, nationality_display_name, created_by, created_date, modified_by, modified_date) VALUES(nextval('psaudimofa1.t_nationality_translation_seq'), 16095, -, 'Colombia', NULL, CURRENT_TIMESTAMP, NULL, CURRENT_TIMESTAMP);</v>
      </c>
    </row>
    <row r="34" spans="1:1">
      <c r="A34" t="str">
        <f>'New Lang Nationality UAT Impl'!D34</f>
        <v>INSERT INTO t_nationality_translation (nationality_translation_id, nationality_id, language_id, nationality_display_name, created_by, created_date, modified_by, modified_date) VALUES(nextval('psaudimofa1.t_nationality_translation_seq'), 16100, -, 'Cote Divoire', NULL, CURRENT_TIMESTAMP, NULL, CURRENT_TIMESTAMP);</v>
      </c>
    </row>
    <row r="35" spans="1:1">
      <c r="A35" t="str">
        <f>'New Lang Nationality UAT Impl'!D35</f>
        <v>INSERT INTO t_nationality_translation (nationality_translation_id, nationality_id, language_id, nationality_display_name, created_by, created_date, modified_by, modified_date) VALUES(nextval('psaudimofa1.t_nationality_translation_seq'), 16105, -, 'Denmark', NULL, CURRENT_TIMESTAMP, NULL, CURRENT_TIMESTAMP);</v>
      </c>
    </row>
    <row r="36" spans="1:1">
      <c r="A36" t="str">
        <f>'New Lang Nationality UAT Impl'!D36</f>
        <v>INSERT INTO t_nationality_translation (nationality_translation_id, nationality_id, language_id, nationality_display_name, created_by, created_date, modified_by, modified_date) VALUES(nextval('psaudimofa1.t_nationality_translation_seq'), 16110, -, 'Ecuador', NULL, CURRENT_TIMESTAMP, NULL, CURRENT_TIMESTAMP);</v>
      </c>
    </row>
    <row r="37" spans="1:1">
      <c r="A37" t="str">
        <f>'New Lang Nationality UAT Impl'!D37</f>
        <v>INSERT INTO t_nationality_translation (nationality_translation_id, nationality_id, language_id, nationality_display_name, created_by, created_date, modified_by, modified_date) VALUES(nextval('psaudimofa1.t_nationality_translation_seq'), 16115, -, 'Estonia', NULL, CURRENT_TIMESTAMP, NULL, CURRENT_TIMESTAMP);</v>
      </c>
    </row>
    <row r="38" spans="1:1">
      <c r="A38" t="str">
        <f>'New Lang Nationality UAT Impl'!D38</f>
        <v>INSERT INTO t_nationality_translation (nationality_translation_id, nationality_id, language_id, nationality_display_name, created_by, created_date, modified_by, modified_date) VALUES(nextval('psaudimofa1.t_nationality_translation_seq'), 16120, -, 'Finland', NULL, CURRENT_TIMESTAMP, NULL, CURRENT_TIMESTAMP);</v>
      </c>
    </row>
    <row r="39" spans="1:1">
      <c r="A39" t="str">
        <f>'New Lang Nationality UAT Impl'!D39</f>
        <v>INSERT INTO t_nationality_translation (nationality_translation_id, nationality_id, language_id, nationality_display_name, created_by, created_date, modified_by, modified_date) VALUES(nextval('psaudimofa1.t_nationality_translation_seq'), 16128, -, 'Georgia', NULL, CURRENT_TIMESTAMP, NULL, CURRENT_TIMESTAMP);</v>
      </c>
    </row>
    <row r="40" spans="1:1">
      <c r="A40" t="str">
        <f>'New Lang Nationality UAT Impl'!D40</f>
        <v>INSERT INTO t_nationality_translation (nationality_translation_id, nationality_id, language_id, nationality_display_name, created_by, created_date, modified_by, modified_date) VALUES(nextval('psaudimofa1.t_nationality_translation_seq'), 16132, -, 'Greece', NULL, CURRENT_TIMESTAMP, NULL, CURRENT_TIMESTAMP);</v>
      </c>
    </row>
    <row r="41" spans="1:1">
      <c r="A41" t="str">
        <f>'New Lang Nationality UAT Impl'!D41</f>
        <v>INSERT INTO t_nationality_translation (nationality_translation_id, nationality_id, language_id, nationality_display_name, created_by, created_date, modified_by, modified_date) VALUES(nextval('psaudimofa1.t_nationality_translation_seq'), 16137, -, 'Guatemala', NULL, CURRENT_TIMESTAMP, NULL, CURRENT_TIMESTAMP);</v>
      </c>
    </row>
    <row r="42" spans="1:1">
      <c r="A42" t="str">
        <f>'New Lang Nationality UAT Impl'!D42</f>
        <v>INSERT INTO t_nationality_translation (nationality_translation_id, nationality_id, language_id, nationality_display_name, created_by, created_date, modified_by, modified_date) VALUES(nextval('psaudimofa1.t_nationality_translation_seq'), 16147, -, 'Indonesia', NULL, CURRENT_TIMESTAMP, NULL, CURRENT_TIMESTAMP);</v>
      </c>
    </row>
    <row r="43" spans="1:1">
      <c r="A43" t="str">
        <f>'New Lang Nationality UAT Impl'!D43</f>
        <v>INSERT INTO t_nationality_translation (nationality_translation_id, nationality_id, language_id, nationality_display_name, created_by, created_date, modified_by, modified_date) VALUES(nextval('psaudimofa1.t_nationality_translation_seq'), 16152, -, 'Jamaica', NULL, CURRENT_TIMESTAMP, NULL, CURRENT_TIMESTAMP);</v>
      </c>
    </row>
    <row r="44" spans="1:1">
      <c r="A44" t="str">
        <f>'New Lang Nationality UAT Impl'!D44</f>
        <v>INSERT INTO t_nationality_translation (nationality_translation_id, nationality_id, language_id, nationality_display_name, created_by, created_date, modified_by, modified_date) VALUES(nextval('psaudimofa1.t_nationality_translation_seq'), 16157, -, 'Kiribati', NULL, CURRENT_TIMESTAMP, NULL, CURRENT_TIMESTAMP);</v>
      </c>
    </row>
    <row r="45" spans="1:1">
      <c r="A45" t="str">
        <f>'New Lang Nationality UAT Impl'!D45</f>
        <v>INSERT INTO t_nationality_translation (nationality_translation_id, nationality_id, language_id, nationality_display_name, created_by, created_date, modified_by, modified_date) VALUES(nextval('psaudimofa1.t_nationality_translation_seq'), 16162, -, 'Laos', NULL, CURRENT_TIMESTAMP, NULL, CURRENT_TIMESTAMP);</v>
      </c>
    </row>
    <row r="46" spans="1:1">
      <c r="A46" t="str">
        <f>'New Lang Nationality UAT Impl'!D46</f>
        <v>INSERT INTO t_nationality_translation (nationality_translation_id, nationality_id, language_id, nationality_display_name, created_by, created_date, modified_by, modified_date) VALUES(nextval('psaudimofa1.t_nationality_translation_seq'), 16167, -, 'Libya', NULL, CURRENT_TIMESTAMP, NULL, CURRENT_TIMESTAMP);</v>
      </c>
    </row>
    <row r="47" spans="1:1">
      <c r="A47" t="str">
        <f>'New Lang Nationality UAT Impl'!D47</f>
        <v>INSERT INTO t_nationality_translation (nationality_translation_id, nationality_id, language_id, nationality_display_name, created_by, created_date, modified_by, modified_date) VALUES(nextval('psaudimofa1.t_nationality_translation_seq'), 16177, -, 'Mali', NULL, CURRENT_TIMESTAMP, NULL, CURRENT_TIMESTAMP);</v>
      </c>
    </row>
    <row r="48" spans="1:1">
      <c r="A48" t="str">
        <f>'New Lang Nationality UAT Impl'!D48</f>
        <v>INSERT INTO t_nationality_translation (nationality_translation_id, nationality_id, language_id, nationality_display_name, created_by, created_date, modified_by, modified_date) VALUES(nextval('psaudimofa1.t_nationality_translation_seq'), 16182, -, 'Mauritius', NULL, CURRENT_TIMESTAMP, NULL, CURRENT_TIMESTAMP);</v>
      </c>
    </row>
    <row r="49" spans="1:1">
      <c r="A49" t="str">
        <f>'New Lang Nationality UAT Impl'!D49</f>
        <v>INSERT INTO t_nationality_translation (nationality_translation_id, nationality_id, language_id, nationality_display_name, created_by, created_date, modified_by, modified_date) VALUES(nextval('psaudimofa1.t_nationality_translation_seq'), 16187, -, 'Mongolia', NULL, CURRENT_TIMESTAMP, NULL, CURRENT_TIMESTAMP);</v>
      </c>
    </row>
    <row r="50" spans="1:1">
      <c r="A50" t="str">
        <f>'New Lang Nationality UAT Impl'!D50</f>
        <v>INSERT INTO t_nationality_translation (nationality_translation_id, nationality_id, language_id, nationality_display_name, created_by, created_date, modified_by, modified_date) VALUES(nextval('psaudimofa1.t_nationality_translation_seq'), 16192, -, 'Myanmar', NULL, CURRENT_TIMESTAMP, NULL, CURRENT_TIMESTAMP);</v>
      </c>
    </row>
    <row r="51" spans="1:1">
      <c r="A51" t="str">
        <f>'New Lang Nationality UAT Impl'!D51</f>
        <v>INSERT INTO t_nationality_translation (nationality_translation_id, nationality_id, language_id, nationality_display_name, created_by, created_date, modified_by, modified_date) VALUES(nextval('psaudimofa1.t_nationality_translation_seq'), 16197, -, 'Netherlands Antilles', NULL, CURRENT_TIMESTAMP, NULL, CURRENT_TIMESTAMP);</v>
      </c>
    </row>
    <row r="52" spans="1:1">
      <c r="A52" t="str">
        <f>'New Lang Nationality UAT Impl'!D52</f>
        <v>INSERT INTO t_nationality_translation (nationality_translation_id, nationality_id, language_id, nationality_display_name, created_by, created_date, modified_by, modified_date) VALUES(nextval('psaudimofa1.t_nationality_translation_seq'), 16202, -, 'Nigeria', NULL, CURRENT_TIMESTAMP, NULL, CURRENT_TIMESTAMP);</v>
      </c>
    </row>
    <row r="53" spans="1:1">
      <c r="A53" t="str">
        <f>'New Lang Nationality UAT Impl'!D53</f>
        <v>INSERT INTO t_nationality_translation (nationality_translation_id, nationality_id, language_id, nationality_display_name, created_by, created_date, modified_by, modified_date) VALUES(nextval('psaudimofa1.t_nationality_translation_seq'), 16207, -, 'Non Omani', NULL, CURRENT_TIMESTAMP, NULL, CURRENT_TIMESTAMP);</v>
      </c>
    </row>
    <row r="54" spans="1:1">
      <c r="A54" t="str">
        <f>'New Lang Nationality UAT Impl'!D54</f>
        <v>INSERT INTO t_nationality_translation (nationality_translation_id, nationality_id, language_id, nationality_display_name, created_by, created_date, modified_by, modified_date) VALUES(nextval('psaudimofa1.t_nationality_translation_seq'), 16212, -, 'Pakistan', NULL, CURRENT_TIMESTAMP, NULL, CURRENT_TIMESTAMP);</v>
      </c>
    </row>
    <row r="55" spans="1:1">
      <c r="A55" t="str">
        <f>'New Lang Nationality UAT Impl'!D55</f>
        <v>INSERT INTO t_nationality_translation (nationality_translation_id, nationality_id, language_id, nationality_display_name, created_by, created_date, modified_by, modified_date) VALUES(nextval('psaudimofa1.t_nationality_translation_seq'), 16217, -, 'Paraguay', NULL, CURRENT_TIMESTAMP, NULL, CURRENT_TIMESTAMP);</v>
      </c>
    </row>
    <row r="56" spans="1:1">
      <c r="A56" t="str">
        <f>'New Lang Nationality UAT Impl'!D56</f>
        <v>INSERT INTO t_nationality_translation (nationality_translation_id, nationality_id, language_id, nationality_display_name, created_by, created_date, modified_by, modified_date) VALUES(nextval('psaudimofa1.t_nationality_translation_seq'), 16222, -, 'Portugal', NULL, CURRENT_TIMESTAMP, NULL, CURRENT_TIMESTAMP);</v>
      </c>
    </row>
    <row r="57" spans="1:1">
      <c r="A57" t="str">
        <f>'New Lang Nationality UAT Impl'!D57</f>
        <v>INSERT INTO t_nationality_translation (nationality_translation_id, nationality_id, language_id, nationality_display_name, created_by, created_date, modified_by, modified_date) VALUES(nextval('psaudimofa1.t_nationality_translation_seq'), 16227, -, 'Russian Federation', NULL, CURRENT_TIMESTAMP, NULL, CURRENT_TIMESTAMP);</v>
      </c>
    </row>
    <row r="58" spans="1:1">
      <c r="A58" t="str">
        <f>'New Lang Nationality UAT Impl'!D58</f>
        <v>INSERT INTO t_nationality_translation (nationality_translation_id, nationality_id, language_id, nationality_display_name, created_by, created_date, modified_by, modified_date) VALUES(nextval('psaudimofa1.t_nationality_translation_seq'), 16237, -, 'Serbia', NULL, CURRENT_TIMESTAMP, NULL, CURRENT_TIMESTAMP);</v>
      </c>
    </row>
    <row r="59" spans="1:1">
      <c r="A59" t="str">
        <f>'New Lang Nationality UAT Impl'!D59</f>
        <v>INSERT INTO t_nationality_translation (nationality_translation_id, nationality_id, language_id, nationality_display_name, created_by, created_date, modified_by, modified_date) VALUES(nextval('psaudimofa1.t_nationality_translation_seq'), 16242, -, 'Slovak Republic', NULL, CURRENT_TIMESTAMP, NULL, CURRENT_TIMESTAMP);</v>
      </c>
    </row>
    <row r="60" spans="1:1">
      <c r="A60" t="str">
        <f>'New Lang Nationality UAT Impl'!D60</f>
        <v>INSERT INTO t_nationality_translation (nationality_translation_id, nationality_id, language_id, nationality_display_name, created_by, created_date, modified_by, modified_date) VALUES(nextval('psaudimofa1.t_nationality_translation_seq'), 16247, -, 'South Georgia and The South', NULL, CURRENT_TIMESTAMP, NULL, CURRENT_TIMESTAMP);</v>
      </c>
    </row>
    <row r="61" spans="1:1">
      <c r="A61" t="str">
        <f>'New Lang Nationality UAT Impl'!D61</f>
        <v>INSERT INTO t_nationality_translation (nationality_translation_id, nationality_id, language_id, nationality_display_name, created_by, created_date, modified_by, modified_date) VALUES(nextval('psaudimofa1.t_nationality_translation_seq'), 16252, -, 'Suriname', NULL, CURRENT_TIMESTAMP, NULL, CURRENT_TIMESTAMP);</v>
      </c>
    </row>
    <row r="62" spans="1:1">
      <c r="A62" t="str">
        <f>'New Lang Nationality UAT Impl'!D62</f>
        <v>INSERT INTO t_nationality_translation (nationality_translation_id, nationality_id, language_id, nationality_display_name, created_by, created_date, modified_by, modified_date) VALUES(nextval('psaudimofa1.t_nationality_translation_seq'), 16257, -, 'Syria', NULL, CURRENT_TIMESTAMP, NULL, CURRENT_TIMESTAMP);</v>
      </c>
    </row>
    <row r="63" spans="1:1">
      <c r="A63" t="str">
        <f>'New Lang Nationality UAT Impl'!D63</f>
        <v>INSERT INTO t_nationality_translation (nationality_translation_id, nationality_id, language_id, nationality_display_name, created_by, created_date, modified_by, modified_date) VALUES(nextval('psaudimofa1.t_nationality_translation_seq'), 16262, -, 'Tokelau', NULL, CURRENT_TIMESTAMP, NULL, CURRENT_TIMESTAMP);</v>
      </c>
    </row>
    <row r="64" spans="1:1">
      <c r="A64" t="str">
        <f>'New Lang Nationality UAT Impl'!D64</f>
        <v>INSERT INTO t_nationality_translation (nationality_translation_id, nationality_id, language_id, nationality_display_name, created_by, created_date, modified_by, modified_date) VALUES(nextval('psaudimofa1.t_nationality_translation_seq'), 16267, -, 'Turkmenistan', NULL, CURRENT_TIMESTAMP, NULL, CURRENT_TIMESTAMP);</v>
      </c>
    </row>
    <row r="65" spans="1:1">
      <c r="A65" t="str">
        <f>'New Lang Nationality UAT Impl'!D65</f>
        <v>INSERT INTO t_nationality_translation (nationality_translation_id, nationality_id, language_id, nationality_display_name, created_by, created_date, modified_by, modified_date) VALUES(nextval('psaudimofa1.t_nationality_translation_seq'), 16272, -, 'United Kingdom', NULL, CURRENT_TIMESTAMP, NULL, CURRENT_TIMESTAMP);</v>
      </c>
    </row>
    <row r="66" spans="1:1">
      <c r="A66" t="str">
        <f>'New Lang Nationality UAT Impl'!D66</f>
        <v>INSERT INTO t_nationality_translation (nationality_translation_id, nationality_id, language_id, nationality_display_name, created_by, created_date, modified_by, modified_date) VALUES(nextval('psaudimofa1.t_nationality_translation_seq'), 16277, -, 'Uzbekistan', NULL, CURRENT_TIMESTAMP, NULL, CURRENT_TIMESTAMP);</v>
      </c>
    </row>
    <row r="67" spans="1:1">
      <c r="A67" t="str">
        <f>'New Lang Nationality UAT Impl'!D67</f>
        <v>INSERT INTO t_nationality_translation (nationality_translation_id, nationality_id, language_id, nationality_display_name, created_by, created_date, modified_by, modified_date) VALUES(nextval('psaudimofa1.t_nationality_translation_seq'), 16282, -, 'Virgin Islands', NULL, CURRENT_TIMESTAMP, NULL, CURRENT_TIMESTAMP);</v>
      </c>
    </row>
    <row r="68" spans="1:1">
      <c r="A68" t="str">
        <f>'New Lang Nationality UAT Impl'!D68</f>
        <v>INSERT INTO t_nationality_translation (nationality_translation_id, nationality_id, language_id, nationality_display_name, created_by, created_date, modified_by, modified_date) VALUES(nextval('psaudimofa1.t_nationality_translation_seq'), 16287, -, 'Zaire', NULL, CURRENT_TIMESTAMP, NULL, CURRENT_TIMESTAMP);</v>
      </c>
    </row>
    <row r="69" spans="1:1">
      <c r="A69" t="str">
        <f>'New Lang Nationality UAT Impl'!D69</f>
        <v>INSERT INTO t_nationality_translation (nationality_translation_id, nationality_id, language_id, nationality_display_name, created_by, created_date, modified_by, modified_date) VALUES(nextval('psaudimofa1.t_nationality_translation_seq'), 16054, -, 'Andorra', NULL, CURRENT_TIMESTAMP, NULL, CURRENT_TIMESTAMP);</v>
      </c>
    </row>
    <row r="70" spans="1:1">
      <c r="A70" t="str">
        <f>'New Lang Nationality UAT Impl'!D70</f>
        <v>INSERT INTO t_nationality_translation (nationality_translation_id, nationality_id, language_id, nationality_display_name, created_by, created_date, modified_by, modified_date) VALUES(nextval('psaudimofa1.t_nationality_translation_seq'), 16059, -, 'Argentina', NULL, CURRENT_TIMESTAMP, NULL, CURRENT_TIMESTAMP);</v>
      </c>
    </row>
    <row r="71" spans="1:1">
      <c r="A71" t="str">
        <f>'New Lang Nationality UAT Impl'!D71</f>
        <v>INSERT INTO t_nationality_translation (nationality_translation_id, nationality_id, language_id, nationality_display_name, created_by, created_date, modified_by, modified_date) VALUES(nextval('psaudimofa1.t_nationality_translation_seq'), 16064, -, 'Azerbaijan', NULL, CURRENT_TIMESTAMP, NULL, CURRENT_TIMESTAMP);</v>
      </c>
    </row>
    <row r="72" spans="1:1">
      <c r="A72" t="str">
        <f>'New Lang Nationality UAT Impl'!D72</f>
        <v>INSERT INTO t_nationality_translation (nationality_translation_id, nationality_id, language_id, nationality_display_name, created_by, created_date, modified_by, modified_date) VALUES(nextval('psaudimofa1.t_nationality_translation_seq'), 16069, -, 'Belgium', NULL, CURRENT_TIMESTAMP, NULL, CURRENT_TIMESTAMP);</v>
      </c>
    </row>
    <row r="73" spans="1:1">
      <c r="A73" t="str">
        <f>'New Lang Nationality UAT Impl'!D73</f>
        <v>INSERT INTO t_nationality_translation (nationality_translation_id, nationality_id, language_id, nationality_display_name, created_by, created_date, modified_by, modified_date) VALUES(nextval('psaudimofa1.t_nationality_translation_seq'), 16074, -, 'Bolivia', NULL, CURRENT_TIMESTAMP, NULL, CURRENT_TIMESTAMP);</v>
      </c>
    </row>
    <row r="74" spans="1:1">
      <c r="A74" t="str">
        <f>'New Lang Nationality UAT Impl'!D74</f>
        <v>INSERT INTO t_nationality_translation (nationality_translation_id, nationality_id, language_id, nationality_display_name, created_by, created_date, modified_by, modified_date) VALUES(nextval('psaudimofa1.t_nationality_translation_seq'), 16079, -, 'British Indian Ocean Territory', NULL, CURRENT_TIMESTAMP, NULL, CURRENT_TIMESTAMP);</v>
      </c>
    </row>
    <row r="75" spans="1:1">
      <c r="A75" t="str">
        <f>'New Lang Nationality UAT Impl'!D75</f>
        <v>INSERT INTO t_nationality_translation (nationality_translation_id, nationality_id, language_id, nationality_display_name, created_by, created_date, modified_by, modified_date) VALUES(nextval('psaudimofa1.t_nationality_translation_seq'), 16084, -, 'Cambodia', NULL, CURRENT_TIMESTAMP, NULL, CURRENT_TIMESTAMP);</v>
      </c>
    </row>
    <row r="76" spans="1:1">
      <c r="A76" t="str">
        <f>'New Lang Nationality UAT Impl'!D76</f>
        <v>INSERT INTO t_nationality_translation (nationality_translation_id, nationality_id, language_id, nationality_display_name, created_by, created_date, modified_by, modified_date) VALUES(nextval('psaudimofa1.t_nationality_translation_seq'), 16089, -, 'Central African Republic', NULL, CURRENT_TIMESTAMP, NULL, CURRENT_TIMESTAMP);</v>
      </c>
    </row>
    <row r="77" spans="1:1">
      <c r="A77" t="str">
        <f>'New Lang Nationality UAT Impl'!D77</f>
        <v>INSERT INTO t_nationality_translation (nationality_translation_id, nationality_id, language_id, nationality_display_name, created_by, created_date, modified_by, modified_date) VALUES(nextval('psaudimofa1.t_nationality_translation_seq'), 16094, -, 'Cocos Island', NULL, CURRENT_TIMESTAMP, NULL, CURRENT_TIMESTAMP);</v>
      </c>
    </row>
    <row r="78" spans="1:1">
      <c r="A78" t="str">
        <f>'New Lang Nationality UAT Impl'!D78</f>
        <v>INSERT INTO t_nationality_translation (nationality_translation_id, nationality_id, language_id, nationality_display_name, created_by, created_date, modified_by, modified_date) VALUES(nextval('psaudimofa1.t_nationality_translation_seq'), 16099, -, 'Costa Rica', NULL, CURRENT_TIMESTAMP, NULL, CURRENT_TIMESTAMP);</v>
      </c>
    </row>
    <row r="79" spans="1:1">
      <c r="A79" t="str">
        <f>'New Lang Nationality UAT Impl'!D79</f>
        <v>INSERT INTO t_nationality_translation (nationality_translation_id, nationality_id, language_id, nationality_display_name, created_by, created_date, modified_by, modified_date) VALUES(nextval('psaudimofa1.t_nationality_translation_seq'), 16104, -, 'Czech Republic', NULL, CURRENT_TIMESTAMP, NULL, CURRENT_TIMESTAMP);</v>
      </c>
    </row>
    <row r="80" spans="1:1">
      <c r="A80" t="str">
        <f>'New Lang Nationality UAT Impl'!D80</f>
        <v>INSERT INTO t_nationality_translation (nationality_translation_id, nationality_id, language_id, nationality_display_name, created_by, created_date, modified_by, modified_date) VALUES(nextval('psaudimofa1.t_nationality_translation_seq'), 16109, -, 'East Timor', NULL, CURRENT_TIMESTAMP, NULL, CURRENT_TIMESTAMP);</v>
      </c>
    </row>
    <row r="81" spans="1:1">
      <c r="A81" t="str">
        <f>'New Lang Nationality UAT Impl'!D81</f>
        <v>INSERT INTO t_nationality_translation (nationality_translation_id, nationality_id, language_id, nationality_display_name, created_by, created_date, modified_by, modified_date) VALUES(nextval('psaudimofa1.t_nationality_translation_seq'), 16114, -, 'Eritrea', NULL, CURRENT_TIMESTAMP, NULL, CURRENT_TIMESTAMP);</v>
      </c>
    </row>
    <row r="82" spans="1:1">
      <c r="A82" t="str">
        <f>'New Lang Nationality UAT Impl'!D82</f>
        <v>INSERT INTO t_nationality_translation (nationality_translation_id, nationality_id, language_id, nationality_display_name, created_by, created_date, modified_by, modified_date) VALUES(nextval('psaudimofa1.t_nationality_translation_seq'), 16119, -, 'Fiji', NULL, CURRENT_TIMESTAMP, NULL, CURRENT_TIMESTAMP);</v>
      </c>
    </row>
    <row r="83" spans="1:1">
      <c r="A83" t="str">
        <f>'New Lang Nationality UAT Impl'!D83</f>
        <v>INSERT INTO t_nationality_translation (nationality_translation_id, nationality_id, language_id, nationality_display_name, created_by, created_date, modified_by, modified_date) VALUES(nextval('psaudimofa1.t_nationality_translation_seq'), 16124, -, 'French Polynesia', NULL, CURRENT_TIMESTAMP, NULL, CURRENT_TIMESTAMP);</v>
      </c>
    </row>
    <row r="84" spans="1:1">
      <c r="A84" t="str">
        <f>'New Lang Nationality UAT Impl'!D84</f>
        <v>INSERT INTO t_nationality_translation (nationality_translation_id, nationality_id, language_id, nationality_display_name, created_by, created_date, modified_by, modified_date) VALUES(nextval('psaudimofa1.t_nationality_translation_seq'), 16127, -, 'Gambia', NULL, CURRENT_TIMESTAMP, NULL, CURRENT_TIMESTAMP);</v>
      </c>
    </row>
    <row r="85" spans="1:1">
      <c r="A85" t="str">
        <f>'New Lang Nationality UAT Impl'!D85</f>
        <v>INSERT INTO t_nationality_translation (nationality_translation_id, nationality_id, language_id, nationality_display_name, created_by, created_date, modified_by, modified_date) VALUES(nextval('psaudimofa1.t_nationality_translation_seq'), 16131, -, 'Gibraltar', NULL, CURRENT_TIMESTAMP, NULL, CURRENT_TIMESTAMP);</v>
      </c>
    </row>
    <row r="86" spans="1:1">
      <c r="A86" t="str">
        <f>'New Lang Nationality UAT Impl'!D86</f>
        <v>INSERT INTO t_nationality_translation (nationality_translation_id, nationality_id, language_id, nationality_display_name, created_by, created_date, modified_by, modified_date) VALUES(nextval('psaudimofa1.t_nationality_translation_seq'), 16136, -, 'Guam', NULL, CURRENT_TIMESTAMP, NULL, CURRENT_TIMESTAMP);</v>
      </c>
    </row>
    <row r="87" spans="1:1">
      <c r="A87" t="str">
        <f>'New Lang Nationality UAT Impl'!D87</f>
        <v>INSERT INTO t_nationality_translation (nationality_translation_id, nationality_id, language_id, nationality_display_name, created_by, created_date, modified_by, modified_date) VALUES(nextval('psaudimofa1.t_nationality_translation_seq'), 16141, -, 'Haiti', NULL, CURRENT_TIMESTAMP, NULL, CURRENT_TIMESTAMP);</v>
      </c>
    </row>
    <row r="88" spans="1:1">
      <c r="A88" t="str">
        <f>'New Lang Nationality UAT Impl'!D88</f>
        <v>INSERT INTO t_nationality_translation (nationality_translation_id, nationality_id, language_id, nationality_display_name, created_by, created_date, modified_by, modified_date) VALUES(nextval('psaudimofa1.t_nationality_translation_seq'), 16146, -, 'India', NULL, CURRENT_TIMESTAMP, NULL, CURRENT_TIMESTAMP);</v>
      </c>
    </row>
    <row r="89" spans="1:1">
      <c r="A89" t="str">
        <f>'New Lang Nationality UAT Impl'!D89</f>
        <v>INSERT INTO t_nationality_translation (nationality_translation_id, nationality_id, language_id, nationality_display_name, created_by, created_date, modified_by, modified_date) VALUES(nextval('psaudimofa1.t_nationality_translation_seq'), 16151, -, 'Italy', NULL, CURRENT_TIMESTAMP, NULL, CURRENT_TIMESTAMP);</v>
      </c>
    </row>
    <row r="90" spans="1:1">
      <c r="A90" t="str">
        <f>'New Lang Nationality UAT Impl'!D90</f>
        <v>INSERT INTO t_nationality_translation (nationality_translation_id, nationality_id, language_id, nationality_display_name, created_by, created_date, modified_by, modified_date) VALUES(nextval('psaudimofa1.t_nationality_translation_seq'), 16156, -, 'Kenya', NULL, CURRENT_TIMESTAMP, NULL, CURRENT_TIMESTAMP);</v>
      </c>
    </row>
    <row r="91" spans="1:1">
      <c r="A91" t="str">
        <f>'New Lang Nationality UAT Impl'!D91</f>
        <v>INSERT INTO t_nationality_translation (nationality_translation_id, nationality_id, language_id, nationality_display_name, created_by, created_date, modified_by, modified_date) VALUES(nextval('psaudimofa1.t_nationality_translation_seq'), 16161, -, 'Kyrgyzstan', NULL, CURRENT_TIMESTAMP, NULL, CURRENT_TIMESTAMP);</v>
      </c>
    </row>
    <row r="92" spans="1:1">
      <c r="A92" t="str">
        <f>'New Lang Nationality UAT Impl'!D92</f>
        <v>INSERT INTO t_nationality_translation (nationality_translation_id, nationality_id, language_id, nationality_display_name, created_by, created_date, modified_by, modified_date) VALUES(nextval('psaudimofa1.t_nationality_translation_seq'), 16166, -, 'Liberia', NULL, CURRENT_TIMESTAMP, NULL, CURRENT_TIMESTAMP);</v>
      </c>
    </row>
    <row r="93" spans="1:1">
      <c r="A93" t="str">
        <f>'New Lang Nationality UAT Impl'!D93</f>
        <v>INSERT INTO t_nationality_translation (nationality_translation_id, nationality_id, language_id, nationality_display_name, created_by, created_date, modified_by, modified_date) VALUES(nextval('psaudimofa1.t_nationality_translation_seq'), 16171, -, 'Macau', NULL, CURRENT_TIMESTAMP, NULL, CURRENT_TIMESTAMP);</v>
      </c>
    </row>
    <row r="94" spans="1:1">
      <c r="A94" t="str">
        <f>'New Lang Nationality UAT Impl'!D94</f>
        <v>INSERT INTO t_nationality_translation (nationality_translation_id, nationality_id, language_id, nationality_display_name, created_by, created_date, modified_by, modified_date) VALUES(nextval('psaudimofa1.t_nationality_translation_seq'), 16176, -, 'Maldives', NULL, CURRENT_TIMESTAMP, NULL, CURRENT_TIMESTAMP);</v>
      </c>
    </row>
    <row r="95" spans="1:1">
      <c r="A95" t="str">
        <f>'New Lang Nationality UAT Impl'!D95</f>
        <v>INSERT INTO t_nationality_translation (nationality_translation_id, nationality_id, language_id, nationality_display_name, created_by, created_date, modified_by, modified_date) VALUES(nextval('psaudimofa1.t_nationality_translation_seq'), 16181, -, 'Mauritania', NULL, CURRENT_TIMESTAMP, NULL, CURRENT_TIMESTAMP);</v>
      </c>
    </row>
    <row r="96" spans="1:1">
      <c r="A96" t="str">
        <f>'New Lang Nationality UAT Impl'!D96</f>
        <v>INSERT INTO t_nationality_translation (nationality_translation_id, nationality_id, language_id, nationality_display_name, created_by, created_date, modified_by, modified_date) VALUES(nextval('psaudimofa1.t_nationality_translation_seq'), 16186, -, 'Monaco', NULL, CURRENT_TIMESTAMP, NULL, CURRENT_TIMESTAMP);</v>
      </c>
    </row>
    <row r="97" spans="1:1">
      <c r="A97" t="str">
        <f>'New Lang Nationality UAT Impl'!D97</f>
        <v>INSERT INTO t_nationality_translation (nationality_translation_id, nationality_id, language_id, nationality_display_name, created_by, created_date, modified_by, modified_date) VALUES(nextval('psaudimofa1.t_nationality_translation_seq'), 16191, -, 'Mozambique', NULL, CURRENT_TIMESTAMP, NULL, CURRENT_TIMESTAMP);</v>
      </c>
    </row>
    <row r="98" spans="1:1">
      <c r="A98" t="str">
        <f>'New Lang Nationality UAT Impl'!D98</f>
        <v>INSERT INTO t_nationality_translation (nationality_translation_id, nationality_id, language_id, nationality_display_name, created_by, created_date, modified_by, modified_date) VALUES(nextval('psaudimofa1.t_nationality_translation_seq'), 16196, -, 'Netherlands', NULL, CURRENT_TIMESTAMP, NULL, CURRENT_TIMESTAMP);</v>
      </c>
    </row>
    <row r="99" spans="1:1">
      <c r="A99" t="str">
        <f>'New Lang Nationality UAT Impl'!D99</f>
        <v>INSERT INTO t_nationality_translation (nationality_translation_id, nationality_id, language_id, nationality_display_name, created_by, created_date, modified_by, modified_date) VALUES(nextval('psaudimofa1.t_nationality_translation_seq'), 16201, -, 'Niger', NULL, CURRENT_TIMESTAMP, NULL, CURRENT_TIMESTAMP);</v>
      </c>
    </row>
    <row r="100" spans="1:1">
      <c r="A100" t="str">
        <f>'New Lang Nationality UAT Impl'!D100</f>
        <v>INSERT INTO t_nationality_translation (nationality_translation_id, nationality_id, language_id, nationality_display_name, created_by, created_date, modified_by, modified_date) VALUES(nextval('psaudimofa1.t_nationality_translation_seq'), 16206, -, 'Non Kuwaiti', NULL, CURRENT_TIMESTAMP, NULL, CURRENT_TIMESTAMP);</v>
      </c>
    </row>
    <row r="101" spans="1:1">
      <c r="A101" t="str">
        <f>'New Lang Nationality UAT Impl'!D101</f>
        <v>INSERT INTO t_nationality_translation (nationality_translation_id, nationality_id, language_id, nationality_display_name, created_by, created_date, modified_by, modified_date) VALUES(nextval('psaudimofa1.t_nationality_translation_seq'), 16211, -, 'Norway', NULL, CURRENT_TIMESTAMP, NULL, CURRENT_TIMESTAMP);</v>
      </c>
    </row>
    <row r="102" spans="1:1">
      <c r="A102" t="str">
        <f>'New Lang Nationality UAT Impl'!D102</f>
        <v>INSERT INTO t_nationality_translation (nationality_translation_id, nationality_id, language_id, nationality_display_name, created_by, created_date, modified_by, modified_date) VALUES(nextval('psaudimofa1.t_nationality_translation_seq'), 16216, -, 'Papua New Guinea', NULL, CURRENT_TIMESTAMP, NULL, CURRENT_TIMESTAMP);</v>
      </c>
    </row>
    <row r="103" spans="1:1">
      <c r="A103" t="str">
        <f>'New Lang Nationality UAT Impl'!D103</f>
        <v>INSERT INTO t_nationality_translation (nationality_translation_id, nationality_id, language_id, nationality_display_name, created_by, created_date, modified_by, modified_date) VALUES(nextval('psaudimofa1.t_nationality_translation_seq'), 16221, -, 'Poland', NULL, CURRENT_TIMESTAMP, NULL, CURRENT_TIMESTAMP);</v>
      </c>
    </row>
    <row r="104" spans="1:1">
      <c r="A104" t="str">
        <f>'New Lang Nationality UAT Impl'!D104</f>
        <v>INSERT INTO t_nationality_translation (nationality_translation_id, nationality_id, language_id, nationality_display_name, created_by, created_date, modified_by, modified_date) VALUES(nextval('psaudimofa1.t_nationality_translation_seq'), 16226, -, 'Romania', NULL, CURRENT_TIMESTAMP, NULL, CURRENT_TIMESTAMP);</v>
      </c>
    </row>
    <row r="105" spans="1:1">
      <c r="A105" t="str">
        <f>'New Lang Nationality UAT Impl'!D105</f>
        <v>INSERT INTO t_nationality_translation (nationality_translation_id, nationality_id, language_id, nationality_display_name, created_by, created_date, modified_by, modified_date) VALUES(nextval('psaudimofa1.t_nationality_translation_seq'), 16231, -, 'Saint Pierre and Miquelon', NULL, CURRENT_TIMESTAMP, NULL, CURRENT_TIMESTAMP);</v>
      </c>
    </row>
    <row r="106" spans="1:1">
      <c r="A106" t="str">
        <f>'New Lang Nationality UAT Impl'!D106</f>
        <v>INSERT INTO t_nationality_translation (nationality_translation_id, nationality_id, language_id, nationality_display_name, created_by, created_date, modified_by, modified_date) VALUES(nextval('psaudimofa1.t_nationality_translation_seq'), 16236, -, 'Senegal', NULL, CURRENT_TIMESTAMP, NULL, CURRENT_TIMESTAMP);</v>
      </c>
    </row>
    <row r="107" spans="1:1">
      <c r="A107" t="str">
        <f>'New Lang Nationality UAT Impl'!D107</f>
        <v>INSERT INTO t_nationality_translation (nationality_translation_id, nationality_id, language_id, nationality_display_name, created_by, created_date, modified_by, modified_date) VALUES(nextval('psaudimofa1.t_nationality_translation_seq'), 16241, -, 'Singapore', NULL, CURRENT_TIMESTAMP, NULL, CURRENT_TIMESTAMP);</v>
      </c>
    </row>
    <row r="108" spans="1:1">
      <c r="A108" t="str">
        <f>'New Lang Nationality UAT Impl'!D108</f>
        <v>INSERT INTO t_nationality_translation (nationality_translation_id, nationality_id, language_id, nationality_display_name, created_by, created_date, modified_by, modified_date) VALUES(nextval('psaudimofa1.t_nationality_translation_seq'), 16246, -, 'South Africa', NULL, CURRENT_TIMESTAMP, NULL, CURRENT_TIMESTAMP);</v>
      </c>
    </row>
    <row r="109" spans="1:1">
      <c r="A109" t="str">
        <f>'New Lang Nationality UAT Impl'!D109</f>
        <v>INSERT INTO t_nationality_translation (nationality_translation_id, nationality_id, language_id, nationality_display_name, created_by, created_date, modified_by, modified_date) VALUES(nextval('psaudimofa1.t_nationality_translation_seq'), 16251, -, 'Sudan', NULL, CURRENT_TIMESTAMP, NULL, CURRENT_TIMESTAMP);</v>
      </c>
    </row>
    <row r="110" spans="1:1">
      <c r="A110" t="str">
        <f>'New Lang Nationality UAT Impl'!D110</f>
        <v>INSERT INTO t_nationality_translation (nationality_translation_id, nationality_id, language_id, nationality_display_name, created_by, created_date, modified_by, modified_date) VALUES(nextval('psaudimofa1.t_nationality_translation_seq'), 16256, -, 'Switzerland', NULL, CURRENT_TIMESTAMP, NULL, CURRENT_TIMESTAMP);</v>
      </c>
    </row>
    <row r="111" spans="1:1">
      <c r="A111" t="str">
        <f>'New Lang Nationality UAT Impl'!D111</f>
        <v>INSERT INTO t_nationality_translation (nationality_translation_id, nationality_id, language_id, nationality_display_name, created_by, created_date, modified_by, modified_date) VALUES(nextval('psaudimofa1.t_nationality_translation_seq'), 16261, -, 'Togo', NULL, CURRENT_TIMESTAMP, NULL, CURRENT_TIMESTAMP);</v>
      </c>
    </row>
    <row r="112" spans="1:1">
      <c r="A112" t="str">
        <f>'New Lang Nationality UAT Impl'!D112</f>
        <v>INSERT INTO t_nationality_translation (nationality_translation_id, nationality_id, language_id, nationality_display_name, created_by, created_date, modified_by, modified_date) VALUES(nextval('psaudimofa1.t_nationality_translation_seq'), 16266, -, 'Turkey', NULL, CURRENT_TIMESTAMP, NULL, CURRENT_TIMESTAMP);</v>
      </c>
    </row>
    <row r="113" spans="1:1">
      <c r="A113" t="str">
        <f>'New Lang Nationality UAT Impl'!D113</f>
        <v>INSERT INTO t_nationality_translation (nationality_translation_id, nationality_id, language_id, nationality_display_name, created_by, created_date, modified_by, modified_date) VALUES(nextval('psaudimofa1.t_nationality_translation_seq'), 16271, -, 'Ukraine', NULL, CURRENT_TIMESTAMP, NULL, CURRENT_TIMESTAMP);</v>
      </c>
    </row>
    <row r="114" spans="1:1">
      <c r="A114" t="str">
        <f>'New Lang Nationality UAT Impl'!D114</f>
        <v>INSERT INTO t_nationality_translation (nationality_translation_id, nationality_id, language_id, nationality_display_name, created_by, created_date, modified_by, modified_date) VALUES(nextval('psaudimofa1.t_nationality_translation_seq'), 16276, -, 'Uruguay', NULL, CURRENT_TIMESTAMP, NULL, CURRENT_TIMESTAMP);</v>
      </c>
    </row>
    <row r="115" spans="1:1">
      <c r="A115" t="str">
        <f>'New Lang Nationality UAT Impl'!D115</f>
        <v>INSERT INTO t_nationality_translation (nationality_translation_id, nationality_id, language_id, nationality_display_name, created_by, created_date, modified_by, modified_date) VALUES(nextval('psaudimofa1.t_nationality_translation_seq'), 16281, -, 'Vietnam', NULL, CURRENT_TIMESTAMP, NULL, CURRENT_TIMESTAMP);</v>
      </c>
    </row>
    <row r="116" spans="1:1">
      <c r="A116" t="str">
        <f>'New Lang Nationality UAT Impl'!D116</f>
        <v>INSERT INTO t_nationality_translation (nationality_translation_id, nationality_id, language_id, nationality_display_name, created_by, created_date, modified_by, modified_date) VALUES(nextval('psaudimofa1.t_nationality_translation_seq'), 16286, -, 'Yugoslavia', NULL, CURRENT_TIMESTAMP, NULL, CURRENT_TIMESTAMP);</v>
      </c>
    </row>
    <row r="117" spans="1:1">
      <c r="A117" t="str">
        <f>'New Lang Nationality UAT Impl'!D117</f>
        <v>INSERT INTO t_nationality_translation (nationality_translation_id, nationality_id, language_id, nationality_display_name, created_by, created_date, modified_by, modified_date) VALUES(nextval('psaudimofa1.t_nationality_translation_seq'), 16052, -, 'Algeria', NULL, CURRENT_TIMESTAMP, NULL, CURRENT_TIMESTAMP);</v>
      </c>
    </row>
    <row r="118" spans="1:1">
      <c r="A118" t="str">
        <f>'New Lang Nationality UAT Impl'!D118</f>
        <v>INSERT INTO t_nationality_translation (nationality_translation_id, nationality_id, language_id, nationality_display_name, created_by, created_date, modified_by, modified_date) VALUES(nextval('psaudimofa1.t_nationality_translation_seq'), 16057, -, 'Antarctic', NULL, CURRENT_TIMESTAMP, NULL, CURRENT_TIMESTAMP);</v>
      </c>
    </row>
    <row r="119" spans="1:1">
      <c r="A119" t="str">
        <f>'New Lang Nationality UAT Impl'!D119</f>
        <v>INSERT INTO t_nationality_translation (nationality_translation_id, nationality_id, language_id, nationality_display_name, created_by, created_date, modified_by, modified_date) VALUES(nextval('psaudimofa1.t_nationality_translation_seq'), 16062, -, 'Australia', NULL, CURRENT_TIMESTAMP, NULL, CURRENT_TIMESTAMP);</v>
      </c>
    </row>
    <row r="120" spans="1:1">
      <c r="A120" t="str">
        <f>'New Lang Nationality UAT Impl'!D120</f>
        <v>INSERT INTO t_nationality_translation (nationality_translation_id, nationality_id, language_id, nationality_display_name, created_by, created_date, modified_by, modified_date) VALUES(nextval('psaudimofa1.t_nationality_translation_seq'), 16067, -, 'Barbados', NULL, CURRENT_TIMESTAMP, NULL, CURRENT_TIMESTAMP);</v>
      </c>
    </row>
    <row r="121" spans="1:1">
      <c r="A121" t="str">
        <f>'New Lang Nationality UAT Impl'!D121</f>
        <v>INSERT INTO t_nationality_translation (nationality_translation_id, nationality_id, language_id, nationality_display_name, created_by, created_date, modified_by, modified_date) VALUES(nextval('psaudimofa1.t_nationality_translation_seq'), 16072, -, 'Bermuda', NULL, CURRENT_TIMESTAMP, NULL, CURRENT_TIMESTAMP);</v>
      </c>
    </row>
    <row r="122" spans="1:1">
      <c r="A122" t="str">
        <f>'New Lang Nationality UAT Impl'!D122</f>
        <v>INSERT INTO t_nationality_translation (nationality_translation_id, nationality_id, language_id, nationality_display_name, created_by, created_date, modified_by, modified_date) VALUES(nextval('psaudimofa1.t_nationality_translation_seq'), 16077, -, 'Bouvet Island', NULL, CURRENT_TIMESTAMP, NULL, CURRENT_TIMESTAMP);</v>
      </c>
    </row>
    <row r="123" spans="1:1">
      <c r="A123" t="str">
        <f>'New Lang Nationality UAT Impl'!D123</f>
        <v>INSERT INTO t_nationality_translation (nationality_translation_id, nationality_id, language_id, nationality_display_name, created_by, created_date, modified_by, modified_date) VALUES(nextval('psaudimofa1.t_nationality_translation_seq'), 16082, -, 'Burkina Faso', NULL, CURRENT_TIMESTAMP, NULL, CURRENT_TIMESTAMP);</v>
      </c>
    </row>
    <row r="124" spans="1:1">
      <c r="A124" t="str">
        <f>'New Lang Nationality UAT Impl'!D124</f>
        <v>INSERT INTO t_nationality_translation (nationality_translation_id, nationality_id, language_id, nationality_display_name, created_by, created_date, modified_by, modified_date) VALUES(nextval('psaudimofa1.t_nationality_translation_seq'), 16087, -, 'Cape Verde', NULL, CURRENT_TIMESTAMP, NULL, CURRENT_TIMESTAMP);</v>
      </c>
    </row>
    <row r="125" spans="1:1">
      <c r="A125" t="str">
        <f>'New Lang Nationality UAT Impl'!D125</f>
        <v>INSERT INTO t_nationality_translation (nationality_translation_id, nationality_id, language_id, nationality_display_name, created_by, created_date, modified_by, modified_date) VALUES(nextval('psaudimofa1.t_nationality_translation_seq'), 16092, -, 'China', NULL, CURRENT_TIMESTAMP, NULL, CURRENT_TIMESTAMP);</v>
      </c>
    </row>
    <row r="126" spans="1:1">
      <c r="A126" t="str">
        <f>'New Lang Nationality UAT Impl'!D126</f>
        <v>INSERT INTO t_nationality_translation (nationality_translation_id, nationality_id, language_id, nationality_display_name, created_by, created_date, modified_by, modified_date) VALUES(nextval('psaudimofa1.t_nationality_translation_seq'), 16097, -, 'Congo', NULL, CURRENT_TIMESTAMP, NULL, CURRENT_TIMESTAMP);</v>
      </c>
    </row>
    <row r="127" spans="1:1">
      <c r="A127" t="str">
        <f>'New Lang Nationality UAT Impl'!D127</f>
        <v>INSERT INTO t_nationality_translation (nationality_translation_id, nationality_id, language_id, nationality_display_name, created_by, created_date, modified_by, modified_date) VALUES(nextval('psaudimofa1.t_nationality_translation_seq'), 16102, -, 'Cuba', NULL, CURRENT_TIMESTAMP, NULL, CURRENT_TIMESTAMP);</v>
      </c>
    </row>
    <row r="128" spans="1:1">
      <c r="A128" t="str">
        <f>'New Lang Nationality UAT Impl'!D128</f>
        <v>INSERT INTO t_nationality_translation (nationality_translation_id, nationality_id, language_id, nationality_display_name, created_by, created_date, modified_by, modified_date) VALUES(nextval('psaudimofa1.t_nationality_translation_seq'), 16107, -, 'Dominica', NULL, CURRENT_TIMESTAMP, NULL, CURRENT_TIMESTAMP);</v>
      </c>
    </row>
    <row r="129" spans="1:1">
      <c r="A129" t="str">
        <f>'New Lang Nationality UAT Impl'!D129</f>
        <v>INSERT INTO t_nationality_translation (nationality_translation_id, nationality_id, language_id, nationality_display_name, created_by, created_date, modified_by, modified_date) VALUES(nextval('psaudimofa1.t_nationality_translation_seq'), 16112, -, 'El Salvador', NULL, CURRENT_TIMESTAMP, NULL, CURRENT_TIMESTAMP);</v>
      </c>
    </row>
    <row r="130" spans="1:1">
      <c r="A130" t="str">
        <f>'New Lang Nationality UAT Impl'!D130</f>
        <v>INSERT INTO t_nationality_translation (nationality_translation_id, nationality_id, language_id, nationality_display_name, created_by, created_date, modified_by, modified_date) VALUES(nextval('psaudimofa1.t_nationality_translation_seq'), 16117, -, 'Falkland Islands', NULL, CURRENT_TIMESTAMP, NULL, CURRENT_TIMESTAMP);</v>
      </c>
    </row>
    <row r="131" spans="1:1">
      <c r="A131" t="str">
        <f>'New Lang Nationality UAT Impl'!D131</f>
        <v>INSERT INTO t_nationality_translation (nationality_translation_id, nationality_id, language_id, nationality_display_name, created_by, created_date, modified_by, modified_date) VALUES(nextval('psaudimofa1.t_nationality_translation_seq'), 16122, -, 'France Metropolitan', NULL, CURRENT_TIMESTAMP, NULL, CURRENT_TIMESTAMP);</v>
      </c>
    </row>
    <row r="132" spans="1:1">
      <c r="A132" t="str">
        <f>'New Lang Nationality UAT Impl'!D132</f>
        <v>INSERT INTO t_nationality_translation (nationality_translation_id, nationality_id, language_id, nationality_display_name, created_by, created_date, modified_by, modified_date) VALUES(nextval('psaudimofa1.t_nationality_translation_seq'), 16125, -, 'French Southern and Antarctic', NULL, CURRENT_TIMESTAMP, NULL, CURRENT_TIMESTAMP);</v>
      </c>
    </row>
    <row r="133" spans="1:1">
      <c r="A133" t="str">
        <f>'New Lang Nationality UAT Impl'!D133</f>
        <v>INSERT INTO t_nationality_translation (nationality_translation_id, nationality_id, language_id, nationality_display_name, created_by, created_date, modified_by, modified_date) VALUES(nextval('psaudimofa1.t_nationality_translation_seq'), 16130, -, 'Ghana', NULL, CURRENT_TIMESTAMP, NULL, CURRENT_TIMESTAMP);</v>
      </c>
    </row>
    <row r="134" spans="1:1">
      <c r="A134" t="str">
        <f>'New Lang Nationality UAT Impl'!D134</f>
        <v>INSERT INTO t_nationality_translation (nationality_translation_id, nationality_id, language_id, nationality_display_name, created_by, created_date, modified_by, modified_date) VALUES(nextval('psaudimofa1.t_nationality_translation_seq'), 16134, -, 'Grenada', NULL, CURRENT_TIMESTAMP, NULL, CURRENT_TIMESTAMP);</v>
      </c>
    </row>
    <row r="135" spans="1:1">
      <c r="A135" t="str">
        <f>'New Lang Nationality UAT Impl'!D135</f>
        <v>INSERT INTO t_nationality_translation (nationality_translation_id, nationality_id, language_id, nationality_display_name, created_by, created_date, modified_by, modified_date) VALUES(nextval('psaudimofa1.t_nationality_translation_seq'), 16139, -, 'Guinea Bissau', NULL, CURRENT_TIMESTAMP, NULL, CURRENT_TIMESTAMP);</v>
      </c>
    </row>
    <row r="136" spans="1:1">
      <c r="A136" t="str">
        <f>'New Lang Nationality UAT Impl'!D136</f>
        <v>INSERT INTO t_nationality_translation (nationality_translation_id, nationality_id, language_id, nationality_display_name, created_by, created_date, modified_by, modified_date) VALUES(nextval('psaudimofa1.t_nationality_translation_seq'), 16144, -, 'Hungary', NULL, CURRENT_TIMESTAMP, NULL, CURRENT_TIMESTAMP);</v>
      </c>
    </row>
    <row r="137" spans="1:1">
      <c r="A137" t="str">
        <f>'New Lang Nationality UAT Impl'!D137</f>
        <v>INSERT INTO t_nationality_translation (nationality_translation_id, nationality_id, language_id, nationality_display_name, created_by, created_date, modified_by, modified_date) VALUES(nextval('psaudimofa1.t_nationality_translation_seq'), 16149, -, 'Iraq', NULL, CURRENT_TIMESTAMP, NULL, CURRENT_TIMESTAMP);</v>
      </c>
    </row>
    <row r="138" spans="1:1">
      <c r="A138" t="str">
        <f>'New Lang Nationality UAT Impl'!D138</f>
        <v>INSERT INTO t_nationality_translation (nationality_translation_id, nationality_id, language_id, nationality_display_name, created_by, created_date, modified_by, modified_date) VALUES(nextval('psaudimofa1.t_nationality_translation_seq'), 16154, -, 'Jordan', NULL, CURRENT_TIMESTAMP, NULL, CURRENT_TIMESTAMP);</v>
      </c>
    </row>
    <row r="139" spans="1:1">
      <c r="A139" t="str">
        <f>'New Lang Nationality UAT Impl'!D139</f>
        <v>INSERT INTO t_nationality_translation (nationality_translation_id, nationality_id, language_id, nationality_display_name, created_by, created_date, modified_by, modified_date) VALUES(nextval('psaudimofa1.t_nationality_translation_seq'), 16159, -, 'Korea, North', NULL, CURRENT_TIMESTAMP, NULL, CURRENT_TIMESTAMP);</v>
      </c>
    </row>
    <row r="140" spans="1:1">
      <c r="A140" t="str">
        <f>'New Lang Nationality UAT Impl'!D140</f>
        <v>INSERT INTO t_nationality_translation (nationality_translation_id, nationality_id, language_id, nationality_display_name, created_by, created_date, modified_by, modified_date) VALUES(nextval('psaudimofa1.t_nationality_translation_seq'), 16164, -, 'Lebanon', NULL, CURRENT_TIMESTAMP, NULL, CURRENT_TIMESTAMP);</v>
      </c>
    </row>
    <row r="141" spans="1:1">
      <c r="A141" t="str">
        <f>'New Lang Nationality UAT Impl'!D141</f>
        <v>INSERT INTO t_nationality_translation (nationality_translation_id, nationality_id, language_id, nationality_display_name, created_by, created_date, modified_by, modified_date) VALUES(nextval('psaudimofa1.t_nationality_translation_seq'), 16169, -, 'Lithuania', NULL, CURRENT_TIMESTAMP, NULL, CURRENT_TIMESTAMP);</v>
      </c>
    </row>
    <row r="142" spans="1:1">
      <c r="A142" t="str">
        <f>'New Lang Nationality UAT Impl'!D142</f>
        <v>INSERT INTO t_nationality_translation (nationality_translation_id, nationality_id, language_id, nationality_display_name, created_by, created_date, modified_by, modified_date) VALUES(nextval('psaudimofa1.t_nationality_translation_seq'), 16174, -, 'Malawi', NULL, CURRENT_TIMESTAMP, NULL, CURRENT_TIMESTAMP);</v>
      </c>
    </row>
    <row r="143" spans="1:1">
      <c r="A143" t="str">
        <f>'New Lang Nationality UAT Impl'!D143</f>
        <v>INSERT INTO t_nationality_translation (nationality_translation_id, nationality_id, language_id, nationality_display_name, created_by, created_date, modified_by, modified_date) VALUES(nextval('psaudimofa1.t_nationality_translation_seq'), 16179, -, 'Marshall Island', NULL, CURRENT_TIMESTAMP, NULL, CURRENT_TIMESTAMP);</v>
      </c>
    </row>
    <row r="144" spans="1:1">
      <c r="A144" t="str">
        <f>'New Lang Nationality UAT Impl'!D144</f>
        <v>INSERT INTO t_nationality_translation (nationality_translation_id, nationality_id, language_id, nationality_display_name, created_by, created_date, modified_by, modified_date) VALUES(nextval('psaudimofa1.t_nationality_translation_seq'), 16184, -, 'Mexico', NULL, CURRENT_TIMESTAMP, NULL, CURRENT_TIMESTAMP);</v>
      </c>
    </row>
    <row r="145" spans="1:1">
      <c r="A145" t="str">
        <f>'New Lang Nationality UAT Impl'!D145</f>
        <v>INSERT INTO t_nationality_translation (nationality_translation_id, nationality_id, language_id, nationality_display_name, created_by, created_date, modified_by, modified_date) VALUES(nextval('psaudimofa1.t_nationality_translation_seq'), 16189, -, 'Montserrat', NULL, CURRENT_TIMESTAMP, NULL, CURRENT_TIMESTAMP);</v>
      </c>
    </row>
    <row r="146" spans="1:1">
      <c r="A146" t="str">
        <f>'New Lang Nationality UAT Impl'!D146</f>
        <v>INSERT INTO t_nationality_translation (nationality_translation_id, nationality_id, language_id, nationality_display_name, created_by, created_date, modified_by, modified_date) VALUES(nextval('psaudimofa1.t_nationality_translation_seq'), 16194, -, 'Nauru', NULL, CURRENT_TIMESTAMP, NULL, CURRENT_TIMESTAMP);</v>
      </c>
    </row>
    <row r="147" spans="1:1">
      <c r="A147" t="str">
        <f>'New Lang Nationality UAT Impl'!D147</f>
        <v>INSERT INTO t_nationality_translation (nationality_translation_id, nationality_id, language_id, nationality_display_name, created_by, created_date, modified_by, modified_date) VALUES(nextval('psaudimofa1.t_nationality_translation_seq'), 16199, -, 'New Zealand', NULL, CURRENT_TIMESTAMP, NULL, CURRENT_TIMESTAMP);</v>
      </c>
    </row>
    <row r="148" spans="1:1">
      <c r="A148" t="str">
        <f>'New Lang Nationality UAT Impl'!D148</f>
        <v>INSERT INTO t_nationality_translation (nationality_translation_id, nationality_id, language_id, nationality_display_name, created_by, created_date, modified_by, modified_date) VALUES(nextval('psaudimofa1.t_nationality_translation_seq'), 16204, -, 'Non Bahraini', NULL, CURRENT_TIMESTAMP, NULL, CURRENT_TIMESTAMP);</v>
      </c>
    </row>
    <row r="149" spans="1:1">
      <c r="A149" t="str">
        <f>'New Lang Nationality UAT Impl'!D149</f>
        <v>INSERT INTO t_nationality_translation (nationality_translation_id, nationality_id, language_id, nationality_display_name, created_by, created_date, modified_by, modified_date) VALUES(nextval('psaudimofa1.t_nationality_translation_seq'), 16209, -, 'Norfolk Island', NULL, CURRENT_TIMESTAMP, NULL, CURRENT_TIMESTAMP);</v>
      </c>
    </row>
    <row r="150" spans="1:1">
      <c r="A150" t="str">
        <f>'New Lang Nationality UAT Impl'!D150</f>
        <v>INSERT INTO t_nationality_translation (nationality_translation_id, nationality_id, language_id, nationality_display_name, created_by, created_date, modified_by, modified_date) VALUES(nextval('psaudimofa1.t_nationality_translation_seq'), 16214, -, 'Palestinian Territory Occupied', NULL, CURRENT_TIMESTAMP, NULL, CURRENT_TIMESTAMP);</v>
      </c>
    </row>
    <row r="151" spans="1:1">
      <c r="A151" t="str">
        <f>'New Lang Nationality UAT Impl'!D151</f>
        <v>INSERT INTO t_nationality_translation (nationality_translation_id, nationality_id, language_id, nationality_display_name, created_by, created_date, modified_by, modified_date) VALUES(nextval('psaudimofa1.t_nationality_translation_seq'), 16219, -, 'Philippines', NULL, CURRENT_TIMESTAMP, NULL, CURRENT_TIMESTAMP);</v>
      </c>
    </row>
    <row r="152" spans="1:1">
      <c r="A152" t="str">
        <f>'New Lang Nationality UAT Impl'!D152</f>
        <v>INSERT INTO t_nationality_translation (nationality_translation_id, nationality_id, language_id, nationality_display_name, created_by, created_date, modified_by, modified_date) VALUES(nextval('psaudimofa1.t_nationality_translation_seq'), 16224, -, 'Republic of Moldova', NULL, CURRENT_TIMESTAMP, NULL, CURRENT_TIMESTAMP);</v>
      </c>
    </row>
    <row r="153" spans="1:1">
      <c r="A153" t="str">
        <f>'New Lang Nationality UAT Impl'!D153</f>
        <v>INSERT INTO t_nationality_translation (nationality_translation_id, nationality_id, language_id, nationality_display_name, created_by, created_date, modified_by, modified_date) VALUES(nextval('psaudimofa1.t_nationality_translation_seq'), 16229, -, 'Saint Kitts and Nevis', NULL, CURRENT_TIMESTAMP, NULL, CURRENT_TIMESTAMP);</v>
      </c>
    </row>
    <row r="154" spans="1:1">
      <c r="A154" t="str">
        <f>'New Lang Nationality UAT Impl'!D154</f>
        <v>INSERT INTO t_nationality_translation (nationality_translation_id, nationality_id, language_id, nationality_display_name, created_by, created_date, modified_by, modified_date) VALUES(nextval('psaudimofa1.t_nationality_translation_seq'), 16234, -, 'San Marino', NULL, CURRENT_TIMESTAMP, NULL, CURRENT_TIMESTAMP);</v>
      </c>
    </row>
    <row r="155" spans="1:1">
      <c r="A155" t="str">
        <f>'New Lang Nationality UAT Impl'!D155</f>
        <v>INSERT INTO t_nationality_translation (nationality_translation_id, nationality_id, language_id, nationality_display_name, created_by, created_date, modified_by, modified_date) VALUES(nextval('psaudimofa1.t_nationality_translation_seq'), 16239, -, 'Seychelles', NULL, CURRENT_TIMESTAMP, NULL, CURRENT_TIMESTAMP);</v>
      </c>
    </row>
    <row r="156" spans="1:1">
      <c r="A156" t="str">
        <f>'New Lang Nationality UAT Impl'!D156</f>
        <v>INSERT INTO t_nationality_translation (nationality_translation_id, nationality_id, language_id, nationality_display_name, created_by, created_date, modified_by, modified_date) VALUES(nextval('psaudimofa1.t_nationality_translation_seq'), 16244, -, 'Solomon Islands', NULL, CURRENT_TIMESTAMP, NULL, CURRENT_TIMESTAMP);</v>
      </c>
    </row>
    <row r="157" spans="1:1">
      <c r="A157" t="str">
        <f>'New Lang Nationality UAT Impl'!D157</f>
        <v>INSERT INTO t_nationality_translation (nationality_translation_id, nationality_id, language_id, nationality_display_name, created_by, created_date, modified_by, modified_date) VALUES(nextval('psaudimofa1.t_nationality_translation_seq'), 16249, -, 'Sri Lanka', NULL, CURRENT_TIMESTAMP, NULL, CURRENT_TIMESTAMP);</v>
      </c>
    </row>
    <row r="158" spans="1:1">
      <c r="A158" t="str">
        <f>'New Lang Nationality UAT Impl'!D158</f>
        <v>INSERT INTO t_nationality_translation (nationality_translation_id, nationality_id, language_id, nationality_display_name, created_by, created_date, modified_by, modified_date) VALUES(nextval('psaudimofa1.t_nationality_translation_seq'), 16254, -, 'Swaziland', NULL, CURRENT_TIMESTAMP, NULL, CURRENT_TIMESTAMP);</v>
      </c>
    </row>
    <row r="159" spans="1:1">
      <c r="A159" t="str">
        <f>'New Lang Nationality UAT Impl'!D159</f>
        <v>INSERT INTO t_nationality_translation (nationality_translation_id, nationality_id, language_id, nationality_display_name, created_by, created_date, modified_by, modified_date) VALUES(nextval('psaudimofa1.t_nationality_translation_seq'), 16259, -, 'Tajikistan', NULL, CURRENT_TIMESTAMP, NULL, CURRENT_TIMESTAMP);</v>
      </c>
    </row>
    <row r="160" spans="1:1">
      <c r="A160" t="str">
        <f>'New Lang Nationality UAT Impl'!D160</f>
        <v>INSERT INTO t_nationality_translation (nationality_translation_id, nationality_id, language_id, nationality_display_name, created_by, created_date, modified_by, modified_date) VALUES(nextval('psaudimofa1.t_nationality_translation_seq'), 16264, -, 'Trinidad and Tobago', NULL, CURRENT_TIMESTAMP, NULL, CURRENT_TIMESTAMP);</v>
      </c>
    </row>
    <row r="161" spans="1:1">
      <c r="A161" t="str">
        <f>'New Lang Nationality UAT Impl'!D161</f>
        <v>INSERT INTO t_nationality_translation (nationality_translation_id, nationality_id, language_id, nationality_display_name, created_by, created_date, modified_by, modified_date) VALUES(nextval('psaudimofa1.t_nationality_translation_seq'), 16269, -, 'Tuvalu', NULL, CURRENT_TIMESTAMP, NULL, CURRENT_TIMESTAMP);</v>
      </c>
    </row>
    <row r="162" spans="1:1">
      <c r="A162" t="str">
        <f>'New Lang Nationality UAT Impl'!D162</f>
        <v>INSERT INTO t_nationality_translation (nationality_translation_id, nationality_id, language_id, nationality_display_name, created_by, created_date, modified_by, modified_date) VALUES(nextval('psaudimofa1.t_nationality_translation_seq'), 16279, -, 'Vatican City State', NULL, CURRENT_TIMESTAMP, NULL, CURRENT_TIMESTAMP);</v>
      </c>
    </row>
    <row r="163" spans="1:1">
      <c r="A163" t="str">
        <f>'New Lang Nationality UAT Impl'!D163</f>
        <v>INSERT INTO t_nationality_translation (nationality_translation_id, nationality_id, language_id, nationality_display_name, created_by, created_date, modified_by, modified_date) VALUES(nextval('psaudimofa1.t_nationality_translation_seq'), 16284, -, 'Wallis and Futuna', NULL, CURRENT_TIMESTAMP, NULL, CURRENT_TIMESTAMP);</v>
      </c>
    </row>
    <row r="164" spans="1:1">
      <c r="A164" t="str">
        <f>'New Lang Nationality UAT Impl'!D164</f>
        <v>INSERT INTO t_nationality_translation (nationality_translation_id, nationality_id, language_id, nationality_display_name, created_by, created_date, modified_by, modified_date) VALUES(nextval('psaudimofa1.t_nationality_translation_seq'), 16289, -, 'Zimbabwe', NULL, CURRENT_TIMESTAMP, NULL, CURRENT_TIMESTAMP);</v>
      </c>
    </row>
    <row r="165" spans="1:1">
      <c r="A165" t="str">
        <f>'New Lang Nationality UAT Impl'!D165</f>
        <v>INSERT INTO t_nationality_translation (nationality_translation_id, nationality_id, language_id, nationality_display_name, created_by, created_date, modified_by, modified_date) VALUES(nextval('psaudimofa1.t_nationality_translation_seq'), 16053, -, 'American Samoa', NULL, CURRENT_TIMESTAMP, NULL, CURRENT_TIMESTAMP);</v>
      </c>
    </row>
    <row r="166" spans="1:1">
      <c r="A166" t="str">
        <f>'New Lang Nationality UAT Impl'!D166</f>
        <v>INSERT INTO t_nationality_translation (nationality_translation_id, nationality_id, language_id, nationality_display_name, created_by, created_date, modified_by, modified_date) VALUES(nextval('psaudimofa1.t_nationality_translation_seq'), 16058, -, 'Antigua', NULL, CURRENT_TIMESTAMP, NULL, CURRENT_TIMESTAMP);</v>
      </c>
    </row>
    <row r="167" spans="1:1">
      <c r="A167" t="str">
        <f>'New Lang Nationality UAT Impl'!D167</f>
        <v>INSERT INTO t_nationality_translation (nationality_translation_id, nationality_id, language_id, nationality_display_name, created_by, created_date, modified_by, modified_date) VALUES(nextval('psaudimofa1.t_nationality_translation_seq'), 16063, -, 'Austria', NULL, CURRENT_TIMESTAMP, NULL, CURRENT_TIMESTAMP);</v>
      </c>
    </row>
    <row r="168" spans="1:1">
      <c r="A168" t="str">
        <f>'New Lang Nationality UAT Impl'!D168</f>
        <v>INSERT INTO t_nationality_translation (nationality_translation_id, nationality_id, language_id, nationality_display_name, created_by, created_date, modified_by, modified_date) VALUES(nextval('psaudimofa1.t_nationality_translation_seq'), 16068, -, 'Belarus', NULL, CURRENT_TIMESTAMP, NULL, CURRENT_TIMESTAMP);</v>
      </c>
    </row>
    <row r="169" spans="1:1">
      <c r="A169" t="str">
        <f>'New Lang Nationality UAT Impl'!D169</f>
        <v>INSERT INTO t_nationality_translation (nationality_translation_id, nationality_id, language_id, nationality_display_name, created_by, created_date, modified_by, modified_date) VALUES(nextval('psaudimofa1.t_nationality_translation_seq'), 16073, -, 'Bhutan', NULL, CURRENT_TIMESTAMP, NULL, CURRENT_TIMESTAMP);</v>
      </c>
    </row>
    <row r="170" spans="1:1">
      <c r="A170" t="str">
        <f>'New Lang Nationality UAT Impl'!D170</f>
        <v>INSERT INTO t_nationality_translation (nationality_translation_id, nationality_id, language_id, nationality_display_name, created_by, created_date, modified_by, modified_date) VALUES(nextval('psaudimofa1.t_nationality_translation_seq'), 16078, -, 'Brazil', NULL, CURRENT_TIMESTAMP, NULL, CURRENT_TIMESTAMP);</v>
      </c>
    </row>
    <row r="171" spans="1:1">
      <c r="A171" t="str">
        <f>'New Lang Nationality UAT Impl'!D171</f>
        <v>INSERT INTO t_nationality_translation (nationality_translation_id, nationality_id, language_id, nationality_display_name, created_by, created_date, modified_by, modified_date) VALUES(nextval('psaudimofa1.t_nationality_translation_seq'), 16083, -, 'Burundi', NULL, CURRENT_TIMESTAMP, NULL, CURRENT_TIMESTAMP);</v>
      </c>
    </row>
    <row r="172" spans="1:1">
      <c r="A172" t="str">
        <f>'New Lang Nationality UAT Impl'!D172</f>
        <v>INSERT INTO t_nationality_translation (nationality_translation_id, nationality_id, language_id, nationality_display_name, created_by, created_date, modified_by, modified_date) VALUES(nextval('psaudimofa1.t_nationality_translation_seq'), 16088, -, 'Cayman Island', NULL, CURRENT_TIMESTAMP, NULL, CURRENT_TIMESTAMP);</v>
      </c>
    </row>
    <row r="173" spans="1:1">
      <c r="A173" t="str">
        <f>'New Lang Nationality UAT Impl'!D173</f>
        <v>INSERT INTO t_nationality_translation (nationality_translation_id, nationality_id, language_id, nationality_display_name, created_by, created_date, modified_by, modified_date) VALUES(nextval('psaudimofa1.t_nationality_translation_seq'), 16093, -, 'Christmas Island', NULL, CURRENT_TIMESTAMP, NULL, CURRENT_TIMESTAMP);</v>
      </c>
    </row>
    <row r="174" spans="1:1">
      <c r="A174" t="str">
        <f>'New Lang Nationality UAT Impl'!D174</f>
        <v>INSERT INTO t_nationality_translation (nationality_translation_id, nationality_id, language_id, nationality_display_name, created_by, created_date, modified_by, modified_date) VALUES(nextval('psaudimofa1.t_nationality_translation_seq'), 16098, -, 'Cook Island', NULL, CURRENT_TIMESTAMP, NULL, CURRENT_TIMESTAMP);</v>
      </c>
    </row>
    <row r="175" spans="1:1">
      <c r="A175" t="str">
        <f>'New Lang Nationality UAT Impl'!D175</f>
        <v>INSERT INTO t_nationality_translation (nationality_translation_id, nationality_id, language_id, nationality_display_name, created_by, created_date, modified_by, modified_date) VALUES(nextval('psaudimofa1.t_nationality_translation_seq'), 16103, -, 'Cyprus', NULL, CURRENT_TIMESTAMP, NULL, CURRENT_TIMESTAMP);</v>
      </c>
    </row>
    <row r="176" spans="1:1">
      <c r="A176" t="str">
        <f>'New Lang Nationality UAT Impl'!D176</f>
        <v>INSERT INTO t_nationality_translation (nationality_translation_id, nationality_id, language_id, nationality_display_name, created_by, created_date, modified_by, modified_date) VALUES(nextval('psaudimofa1.t_nationality_translation_seq'), 16108, -, 'Dominican Republic', NULL, CURRENT_TIMESTAMP, NULL, CURRENT_TIMESTAMP);</v>
      </c>
    </row>
    <row r="177" spans="1:1">
      <c r="A177" t="str">
        <f>'New Lang Nationality UAT Impl'!D177</f>
        <v>INSERT INTO t_nationality_translation (nationality_translation_id, nationality_id, language_id, nationality_display_name, created_by, created_date, modified_by, modified_date) VALUES(nextval('psaudimofa1.t_nationality_translation_seq'), 16113, -, 'Equatorial Guinea', NULL, CURRENT_TIMESTAMP, NULL, CURRENT_TIMESTAMP);</v>
      </c>
    </row>
    <row r="178" spans="1:1">
      <c r="A178" t="str">
        <f>'New Lang Nationality UAT Impl'!D178</f>
        <v>INSERT INTO t_nationality_translation (nationality_translation_id, nationality_id, language_id, nationality_display_name, created_by, created_date, modified_by, modified_date) VALUES(nextval('psaudimofa1.t_nationality_translation_seq'), 16118, -, 'Faroe Islands', NULL, CURRENT_TIMESTAMP, NULL, CURRENT_TIMESTAMP);</v>
      </c>
    </row>
    <row r="179" spans="1:1">
      <c r="A179" t="str">
        <f>'New Lang Nationality UAT Impl'!D179</f>
        <v>INSERT INTO t_nationality_translation (nationality_translation_id, nationality_id, language_id, nationality_display_name, created_by, created_date, modified_by, modified_date) VALUES(nextval('psaudimofa1.t_nationality_translation_seq'), 16123, -, 'French Guiana', NULL, CURRENT_TIMESTAMP, NULL, CURRENT_TIMESTAMP);</v>
      </c>
    </row>
    <row r="180" spans="1:1">
      <c r="A180" t="str">
        <f>'New Lang Nationality UAT Impl'!D180</f>
        <v>INSERT INTO t_nationality_translation (nationality_translation_id, nationality_id, language_id, nationality_display_name, created_by, created_date, modified_by, modified_date) VALUES(nextval('psaudimofa1.t_nationality_translation_seq'), 16126, -, 'Gabon', NULL, CURRENT_TIMESTAMP, NULL, CURRENT_TIMESTAMP);</v>
      </c>
    </row>
    <row r="181" spans="1:1">
      <c r="A181" t="str">
        <f>'New Lang Nationality UAT Impl'!D181</f>
        <v>INSERT INTO t_nationality_translation (nationality_translation_id, nationality_id, language_id, nationality_display_name, created_by, created_date, modified_by, modified_date) VALUES(nextval('psaudimofa1.t_nationality_translation_seq'), 16135, -, 'Guadeloupe', NULL, CURRENT_TIMESTAMP, NULL, CURRENT_TIMESTAMP);</v>
      </c>
    </row>
    <row r="182" spans="1:1">
      <c r="A182" t="str">
        <f>'New Lang Nationality UAT Impl'!D182</f>
        <v>INSERT INTO t_nationality_translation (nationality_translation_id, nationality_id, language_id, nationality_display_name, created_by, created_date, modified_by, modified_date) VALUES(nextval('psaudimofa1.t_nationality_translation_seq'), 16140, -, 'Guyana', NULL, CURRENT_TIMESTAMP, NULL, CURRENT_TIMESTAMP);</v>
      </c>
    </row>
    <row r="183" spans="1:1">
      <c r="A183" t="str">
        <f>'New Lang Nationality UAT Impl'!D183</f>
        <v>INSERT INTO t_nationality_translation (nationality_translation_id, nationality_id, language_id, nationality_display_name, created_by, created_date, modified_by, modified_date) VALUES(nextval('psaudimofa1.t_nationality_translation_seq'), 16145, -, 'Iceland', NULL, CURRENT_TIMESTAMP, NULL, CURRENT_TIMESTAMP);</v>
      </c>
    </row>
    <row r="184" spans="1:1">
      <c r="A184" t="str">
        <f>'New Lang Nationality UAT Impl'!D184</f>
        <v>INSERT INTO t_nationality_translation (nationality_translation_id, nationality_id, language_id, nationality_display_name, created_by, created_date, modified_by, modified_date) VALUES(nextval('psaudimofa1.t_nationality_translation_seq'), 16150, -, 'Ireland', NULL, CURRENT_TIMESTAMP, NULL, CURRENT_TIMESTAMP);</v>
      </c>
    </row>
    <row r="185" spans="1:1">
      <c r="A185" t="str">
        <f>'New Lang Nationality UAT Impl'!D185</f>
        <v>INSERT INTO t_nationality_translation (nationality_translation_id, nationality_id, language_id, nationality_display_name, created_by, created_date, modified_by, modified_date) VALUES(nextval('psaudimofa1.t_nationality_translation_seq'), 16155, -, 'Kazakhstan', NULL, CURRENT_TIMESTAMP, NULL, CURRENT_TIMESTAMP);</v>
      </c>
    </row>
    <row r="186" spans="1:1">
      <c r="A186" t="str">
        <f>'New Lang Nationality UAT Impl'!D186</f>
        <v>INSERT INTO t_nationality_translation (nationality_translation_id, nationality_id, language_id, nationality_display_name, created_by, created_date, modified_by, modified_date) VALUES(nextval('psaudimofa1.t_nationality_translation_seq'), 16160, -, 'Kosovo', NULL, CURRENT_TIMESTAMP, NULL, CURRENT_TIMESTAMP);</v>
      </c>
    </row>
    <row r="187" spans="1:1">
      <c r="A187" t="str">
        <f>'New Lang Nationality UAT Impl'!D187</f>
        <v>INSERT INTO t_nationality_translation (nationality_translation_id, nationality_id, language_id, nationality_display_name, created_by, created_date, modified_by, modified_date) VALUES(nextval('psaudimofa1.t_nationality_translation_seq'), 16165, -, 'Lesotho', NULL, CURRENT_TIMESTAMP, NULL, CURRENT_TIMESTAMP);</v>
      </c>
    </row>
    <row r="188" spans="1:1">
      <c r="A188" t="str">
        <f>'New Lang Nationality UAT Impl'!D188</f>
        <v>INSERT INTO t_nationality_translation (nationality_translation_id, nationality_id, language_id, nationality_display_name, created_by, created_date, modified_by, modified_date) VALUES(nextval('psaudimofa1.t_nationality_translation_seq'), 16170, -, 'Luxembourg', NULL, CURRENT_TIMESTAMP, NULL, CURRENT_TIMESTAMP);</v>
      </c>
    </row>
    <row r="189" spans="1:1">
      <c r="A189" t="str">
        <f>'New Lang Nationality UAT Impl'!D189</f>
        <v>INSERT INTO t_nationality_translation (nationality_translation_id, nationality_id, language_id, nationality_display_name, created_by, created_date, modified_by, modified_date) VALUES(nextval('psaudimofa1.t_nationality_translation_seq'), 16175, -, 'Malaysia', NULL, CURRENT_TIMESTAMP, NULL, CURRENT_TIMESTAMP);</v>
      </c>
    </row>
    <row r="190" spans="1:1">
      <c r="A190" t="str">
        <f>'New Lang Nationality UAT Impl'!D190</f>
        <v>INSERT INTO t_nationality_translation (nationality_translation_id, nationality_id, language_id, nationality_display_name, created_by, created_date, modified_by, modified_date) VALUES(nextval('psaudimofa1.t_nationality_translation_seq'), 16180, -, 'Martinique', NULL, CURRENT_TIMESTAMP, NULL, CURRENT_TIMESTAMP);</v>
      </c>
    </row>
    <row r="191" spans="1:1">
      <c r="A191" t="str">
        <f>'New Lang Nationality UAT Impl'!D191</f>
        <v>INSERT INTO t_nationality_translation (nationality_translation_id, nationality_id, language_id, nationality_display_name, created_by, created_date, modified_by, modified_date) VALUES(nextval('psaudimofa1.t_nationality_translation_seq'), 16185, -, 'Micronesia, Federated Stat', NULL, CURRENT_TIMESTAMP, NULL, CURRENT_TIMESTAMP);</v>
      </c>
    </row>
    <row r="192" spans="1:1">
      <c r="A192" t="str">
        <f>'New Lang Nationality UAT Impl'!D192</f>
        <v>INSERT INTO t_nationality_translation (nationality_translation_id, nationality_id, language_id, nationality_display_name, created_by, created_date, modified_by, modified_date) VALUES(nextval('psaudimofa1.t_nationality_translation_seq'), 16190, -, 'Morocco', NULL, CURRENT_TIMESTAMP, NULL, CURRENT_TIMESTAMP);</v>
      </c>
    </row>
    <row r="193" spans="1:1">
      <c r="A193" t="str">
        <f>'New Lang Nationality UAT Impl'!D193</f>
        <v>INSERT INTO t_nationality_translation (nationality_translation_id, nationality_id, language_id, nationality_display_name, created_by, created_date, modified_by, modified_date) VALUES(nextval('psaudimofa1.t_nationality_translation_seq'), 16195, -, 'Nepal', NULL, CURRENT_TIMESTAMP, NULL, CURRENT_TIMESTAMP);</v>
      </c>
    </row>
    <row r="194" spans="1:1">
      <c r="A194" t="str">
        <f>'New Lang Nationality UAT Impl'!D194</f>
        <v>INSERT INTO t_nationality_translation (nationality_translation_id, nationality_id, language_id, nationality_display_name, created_by, created_date, modified_by, modified_date) VALUES(nextval('psaudimofa1.t_nationality_translation_seq'), 16200, -, 'Nicaragua', NULL, CURRENT_TIMESTAMP, NULL, CURRENT_TIMESTAMP);</v>
      </c>
    </row>
    <row r="195" spans="1:1">
      <c r="A195" t="str">
        <f>'New Lang Nationality UAT Impl'!D195</f>
        <v>INSERT INTO t_nationality_translation (nationality_translation_id, nationality_id, language_id, nationality_display_name, created_by, created_date, modified_by, modified_date) VALUES(nextval('psaudimofa1.t_nationality_translation_seq'), 16205, -, 'Non Emirati', NULL, CURRENT_TIMESTAMP, NULL, CURRENT_TIMESTAMP);</v>
      </c>
    </row>
    <row r="196" spans="1:1">
      <c r="A196" t="str">
        <f>'New Lang Nationality UAT Impl'!D196</f>
        <v>INSERT INTO t_nationality_translation (nationality_translation_id, nationality_id, language_id, nationality_display_name, created_by, created_date, modified_by, modified_date) VALUES(nextval('psaudimofa1.t_nationality_translation_seq'), 16210, -, 'Northern Mariana Islands', NULL, CURRENT_TIMESTAMP, NULL, CURRENT_TIMESTAMP);</v>
      </c>
    </row>
    <row r="197" spans="1:1">
      <c r="A197" t="str">
        <f>'New Lang Nationality UAT Impl'!D197</f>
        <v>INSERT INTO t_nationality_translation (nationality_translation_id, nationality_id, language_id, nationality_display_name, created_by, created_date, modified_by, modified_date) VALUES(nextval('psaudimofa1.t_nationality_translation_seq'), 16215, -, 'Panama', NULL, CURRENT_TIMESTAMP, NULL, CURRENT_TIMESTAMP);</v>
      </c>
    </row>
    <row r="198" spans="1:1">
      <c r="A198" t="str">
        <f>'New Lang Nationality UAT Impl'!D198</f>
        <v>INSERT INTO t_nationality_translation (nationality_translation_id, nationality_id, language_id, nationality_display_name, created_by, created_date, modified_by, modified_date) VALUES(nextval('psaudimofa1.t_nationality_translation_seq'), 16220, -, 'Pitcairn Islands', NULL, CURRENT_TIMESTAMP, NULL, CURRENT_TIMESTAMP);</v>
      </c>
    </row>
    <row r="199" spans="1:1">
      <c r="A199" t="str">
        <f>'New Lang Nationality UAT Impl'!D199</f>
        <v>INSERT INTO t_nationality_translation (nationality_translation_id, nationality_id, language_id, nationality_display_name, created_by, created_date, modified_by, modified_date) VALUES(nextval('psaudimofa1.t_nationality_translation_seq'), 16225, -, 'Reunion', NULL, CURRENT_TIMESTAMP, NULL, CURRENT_TIMESTAMP);</v>
      </c>
    </row>
    <row r="200" spans="1:1">
      <c r="A200" t="str">
        <f>'New Lang Nationality UAT Impl'!D200</f>
        <v>INSERT INTO t_nationality_translation (nationality_translation_id, nationality_id, language_id, nationality_display_name, created_by, created_date, modified_by, modified_date) VALUES(nextval('psaudimofa1.t_nationality_translation_seq'), 16230, -, 'Saint Lucia', NULL, CURRENT_TIMESTAMP, NULL, CURRENT_TIMESTAMP);</v>
      </c>
    </row>
    <row r="201" spans="1:1">
      <c r="A201" t="str">
        <f>'New Lang Nationality UAT Impl'!D201</f>
        <v>INSERT INTO t_nationality_translation (nationality_translation_id, nationality_id, language_id, nationality_display_name, created_by, created_date, modified_by, modified_date) VALUES(nextval('psaudimofa1.t_nationality_translation_seq'), 16235, -, 'Sao Tome And Principe', NULL, CURRENT_TIMESTAMP, NULL, CURRENT_TIMESTAMP);</v>
      </c>
    </row>
    <row r="202" spans="1:1">
      <c r="A202" t="str">
        <f>'New Lang Nationality UAT Impl'!D202</f>
        <v>INSERT INTO t_nationality_translation (nationality_translation_id, nationality_id, language_id, nationality_display_name, created_by, created_date, modified_by, modified_date) VALUES(nextval('psaudimofa1.t_nationality_translation_seq'), 16240, -, 'Sierra Leone', NULL, CURRENT_TIMESTAMP, NULL, CURRENT_TIMESTAMP);</v>
      </c>
    </row>
    <row r="203" spans="1:1">
      <c r="A203" t="str">
        <f>'New Lang Nationality UAT Impl'!D203</f>
        <v>INSERT INTO t_nationality_translation (nationality_translation_id, nationality_id, language_id, nationality_display_name, created_by, created_date, modified_by, modified_date) VALUES(nextval('psaudimofa1.t_nationality_translation_seq'), 16245, -, 'Somalia', NULL, CURRENT_TIMESTAMP, NULL, CURRENT_TIMESTAMP);</v>
      </c>
    </row>
    <row r="204" spans="1:1">
      <c r="A204" t="str">
        <f>'New Lang Nationality UAT Impl'!D204</f>
        <v>INSERT INTO t_nationality_translation (nationality_translation_id, nationality_id, language_id, nationality_display_name, created_by, created_date, modified_by, modified_date) VALUES(nextval('psaudimofa1.t_nationality_translation_seq'), 16250, -, 'St Helena', NULL, CURRENT_TIMESTAMP, NULL, CURRENT_TIMESTAMP);</v>
      </c>
    </row>
    <row r="205" spans="1:1">
      <c r="A205" t="str">
        <f>'New Lang Nationality UAT Impl'!D205</f>
        <v>INSERT INTO t_nationality_translation (nationality_translation_id, nationality_id, language_id, nationality_display_name, created_by, created_date, modified_by, modified_date) VALUES(nextval('psaudimofa1.t_nationality_translation_seq'), 16255, -, 'Sweden', NULL, CURRENT_TIMESTAMP, NULL, CURRENT_TIMESTAMP);</v>
      </c>
    </row>
    <row r="206" spans="1:1">
      <c r="A206" t="str">
        <f>'New Lang Nationality UAT Impl'!D206</f>
        <v>INSERT INTO t_nationality_translation (nationality_translation_id, nationality_id, language_id, nationality_display_name, created_by, created_date, modified_by, modified_date) VALUES(nextval('psaudimofa1.t_nationality_translation_seq'), 16260, -, 'Thailand', NULL, CURRENT_TIMESTAMP, NULL, CURRENT_TIMESTAMP);</v>
      </c>
    </row>
    <row r="207" spans="1:1">
      <c r="A207" t="str">
        <f>'New Lang Nationality UAT Impl'!D207</f>
        <v>INSERT INTO t_nationality_translation (nationality_translation_id, nationality_id, language_id, nationality_display_name, created_by, created_date, modified_by, modified_date) VALUES(nextval('psaudimofa1.t_nationality_translation_seq'), 16265, -, 'Tunisia', NULL, CURRENT_TIMESTAMP, NULL, CURRENT_TIMESTAMP);</v>
      </c>
    </row>
    <row r="208" spans="1:1">
      <c r="A208" t="str">
        <f>'New Lang Nationality UAT Impl'!D208</f>
        <v>INSERT INTO t_nationality_translation (nationality_translation_id, nationality_id, language_id, nationality_display_name, created_by, created_date, modified_by, modified_date) VALUES(nextval('psaudimofa1.t_nationality_translation_seq'), 16270, -, 'Uganda', NULL, CURRENT_TIMESTAMP, NULL, CURRENT_TIMESTAMP);</v>
      </c>
    </row>
    <row r="209" spans="1:1">
      <c r="A209" t="str">
        <f>'New Lang Nationality UAT Impl'!D209</f>
        <v>INSERT INTO t_nationality_translation (nationality_translation_id, nationality_id, language_id, nationality_display_name, created_by, created_date, modified_by, modified_date) VALUES(nextval('psaudimofa1.t_nationality_translation_seq'), 16275, -, 'UR Tanzania', NULL, CURRENT_TIMESTAMP, NULL, CURRENT_TIMESTAMP);</v>
      </c>
    </row>
    <row r="210" spans="1:1">
      <c r="A210" t="str">
        <f>'New Lang Nationality UAT Impl'!D210</f>
        <v>INSERT INTO t_nationality_translation (nationality_translation_id, nationality_id, language_id, nationality_display_name, created_by, created_date, modified_by, modified_date) VALUES(nextval('psaudimofa1.t_nationality_translation_seq'), 16280, -, 'Venezuela', NULL, CURRENT_TIMESTAMP, NULL, CURRENT_TIMESTAMP);</v>
      </c>
    </row>
    <row r="211" spans="1:1">
      <c r="A211" t="str">
        <f>'New Lang Nationality UAT Impl'!D211</f>
        <v>INSERT INTO t_nationality_translation (nationality_translation_id, nationality_id, language_id, nationality_display_name, created_by, created_date, modified_by, modified_date) VALUES(nextval('psaudimofa1.t_nationality_translation_seq'), 16285, -, 'Yemen', NULL, CURRENT_TIMESTAMP, NULL, CURRENT_TIMESTAMP);</v>
      </c>
    </row>
    <row r="212" spans="1:1">
      <c r="A212" t="str">
        <f>'New Lang Nationality UAT Impl'!D212</f>
        <v>INSERT INTO t_nationality_translation (nationality_translation_id, nationality_id, language_id, nationality_display_name, created_by, created_date, modified_by, modified_date) VALUES(nextval('psaudimofa1.t_nationality_translation_seq'), 16051, -, 'Albania', NULL, CURRENT_TIMESTAMP, NULL, CURRENT_TIMESTAMP);</v>
      </c>
    </row>
    <row r="213" spans="1:1">
      <c r="A213" t="str">
        <f>'New Lang Nationality UAT Impl'!D213</f>
        <v>INSERT INTO t_nationality_translation (nationality_translation_id, nationality_id, language_id, nationality_display_name, created_by, created_date, modified_by, modified_date) VALUES(nextval('psaudimofa1.t_nationality_translation_seq'), 16056, -, 'Anguilla', NULL, CURRENT_TIMESTAMP, NULL, CURRENT_TIMESTAMP);</v>
      </c>
    </row>
    <row r="214" spans="1:1">
      <c r="A214" t="str">
        <f>'New Lang Nationality UAT Impl'!D214</f>
        <v>INSERT INTO t_nationality_translation (nationality_translation_id, nationality_id, language_id, nationality_display_name, created_by, created_date, modified_by, modified_date) VALUES(nextval('psaudimofa1.t_nationality_translation_seq'), 16061, -, 'Aruba', NULL, CURRENT_TIMESTAMP, NULL, CURRENT_TIMESTAMP);</v>
      </c>
    </row>
    <row r="215" spans="1:1">
      <c r="A215" t="str">
        <f>'New Lang Nationality UAT Impl'!D215</f>
        <v>INSERT INTO t_nationality_translation (nationality_translation_id, nationality_id, language_id, nationality_display_name, created_by, created_date, modified_by, modified_date) VALUES(nextval('psaudimofa1.t_nationality_translation_seq'), 16066, -, 'Bangladesh', NULL, CURRENT_TIMESTAMP, NULL, CURRENT_TIMESTAMP);</v>
      </c>
    </row>
    <row r="216" spans="1:1">
      <c r="A216" t="str">
        <f>'New Lang Nationality UAT Impl'!D216</f>
        <v>INSERT INTO t_nationality_translation (nationality_translation_id, nationality_id, language_id, nationality_display_name, created_by, created_date, modified_by, modified_date) VALUES(nextval('psaudimofa1.t_nationality_translation_seq'), 16071, -, 'Benin', NULL, CURRENT_TIMESTAMP, NULL, CURRENT_TIMESTAMP);</v>
      </c>
    </row>
    <row r="217" spans="1:1">
      <c r="A217" t="str">
        <f>'New Lang Nationality UAT Impl'!D217</f>
        <v>INSERT INTO t_nationality_translation (nationality_translation_id, nationality_id, language_id, nationality_display_name, created_by, created_date, modified_by, modified_date) VALUES(nextval('psaudimofa1.t_nationality_translation_seq'), 16076, -, 'Botswana', NULL, CURRENT_TIMESTAMP, NULL, CURRENT_TIMESTAMP);</v>
      </c>
    </row>
    <row r="218" spans="1:1">
      <c r="A218" t="str">
        <f>'New Lang Nationality UAT Impl'!D218</f>
        <v>INSERT INTO t_nationality_translation (nationality_translation_id, nationality_id, language_id, nationality_display_name, created_by, created_date, modified_by, modified_date) VALUES(nextval('psaudimofa1.t_nationality_translation_seq'), 16081, -, 'Bulgaria', NULL, CURRENT_TIMESTAMP, NULL, CURRENT_TIMESTAMP);</v>
      </c>
    </row>
    <row r="219" spans="1:1">
      <c r="A219" t="str">
        <f>'New Lang Nationality UAT Impl'!D219</f>
        <v>INSERT INTO t_nationality_translation (nationality_translation_id, nationality_id, language_id, nationality_display_name, created_by, created_date, modified_by, modified_date) VALUES(nextval('psaudimofa1.t_nationality_translation_seq'), 16086, -, 'Canada', NULL, CURRENT_TIMESTAMP, NULL, CURRENT_TIMESTAMP);</v>
      </c>
    </row>
    <row r="220" spans="1:1">
      <c r="A220" t="str">
        <f>'New Lang Nationality UAT Impl'!D220</f>
        <v>INSERT INTO t_nationality_translation (nationality_translation_id, nationality_id, language_id, nationality_display_name, created_by, created_date, modified_by, modified_date) VALUES(nextval('psaudimofa1.t_nationality_translation_seq'), 16091, -, 'Chile', NULL, CURRENT_TIMESTAMP, NULL, CURRENT_TIMESTAMP);</v>
      </c>
    </row>
    <row r="221" spans="1:1">
      <c r="A221" t="str">
        <f>'New Lang Nationality UAT Impl'!D221</f>
        <v>INSERT INTO t_nationality_translation (nationality_translation_id, nationality_id, language_id, nationality_display_name, created_by, created_date, modified_by, modified_date) VALUES(nextval('psaudimofa1.t_nationality_translation_seq'), 16096, -, 'Comoros', NULL, CURRENT_TIMESTAMP, NULL, CURRENT_TIMESTAMP);</v>
      </c>
    </row>
    <row r="222" spans="1:1">
      <c r="A222" t="str">
        <f>'New Lang Nationality UAT Impl'!D222</f>
        <v>INSERT INTO t_nationality_translation (nationality_translation_id, nationality_id, language_id, nationality_display_name, created_by, created_date, modified_by, modified_date) VALUES(nextval('psaudimofa1.t_nationality_translation_seq'), 16101, -, 'Croatia', NULL, CURRENT_TIMESTAMP, NULL, CURRENT_TIMESTAMP);</v>
      </c>
    </row>
    <row r="223" spans="1:1">
      <c r="A223" t="str">
        <f>'New Lang Nationality UAT Impl'!D223</f>
        <v>INSERT INTO t_nationality_translation (nationality_translation_id, nationality_id, language_id, nationality_display_name, created_by, created_date, modified_by, modified_date) VALUES(nextval('psaudimofa1.t_nationality_translation_seq'), 16106, -, 'Djibouti', NULL, CURRENT_TIMESTAMP, NULL, CURRENT_TIMESTAMP);</v>
      </c>
    </row>
    <row r="224" spans="1:1">
      <c r="A224" t="str">
        <f>'New Lang Nationality UAT Impl'!D224</f>
        <v>INSERT INTO t_nationality_translation (nationality_translation_id, nationality_id, language_id, nationality_display_name, created_by, created_date, modified_by, modified_date) VALUES(nextval('psaudimofa1.t_nationality_translation_seq'), 16111, -, 'Egypt', NULL, CURRENT_TIMESTAMP, NULL, CURRENT_TIMESTAMP);</v>
      </c>
    </row>
    <row r="225" spans="1:1">
      <c r="A225" t="str">
        <f>'New Lang Nationality UAT Impl'!D225</f>
        <v>INSERT INTO t_nationality_translation (nationality_translation_id, nationality_id, language_id, nationality_display_name, created_by, created_date, modified_by, modified_date) VALUES(nextval('psaudimofa1.t_nationality_translation_seq'), 16116, -, 'Ethiopia', NULL, CURRENT_TIMESTAMP, NULL, CURRENT_TIMESTAMP);</v>
      </c>
    </row>
    <row r="226" spans="1:1">
      <c r="A226" t="str">
        <f>'New Lang Nationality UAT Impl'!D226</f>
        <v>INSERT INTO t_nationality_translation (nationality_translation_id, nationality_id, language_id, nationality_display_name, created_by, created_date, modified_by, modified_date) VALUES(nextval('psaudimofa1.t_nationality_translation_seq'), 16121, -, 'France', NULL, CURRENT_TIMESTAMP, NULL, CURRENT_TIMESTAMP);</v>
      </c>
    </row>
    <row r="227" spans="1:1">
      <c r="A227" t="str">
        <f>'New Lang Nationality UAT Impl'!D227</f>
        <v>INSERT INTO t_nationality_translation (nationality_translation_id, nationality_id, language_id, nationality_display_name, created_by, created_date, modified_by, modified_date) VALUES(nextval('psaudimofa1.t_nationality_translation_seq'), 16129, -, 'Germany', NULL, CURRENT_TIMESTAMP, NULL, CURRENT_TIMESTAMP);</v>
      </c>
    </row>
    <row r="228" spans="1:1">
      <c r="A228" t="str">
        <f>'New Lang Nationality UAT Impl'!D228</f>
        <v>INSERT INTO t_nationality_translation (nationality_translation_id, nationality_id, language_id, nationality_display_name, created_by, created_date, modified_by, modified_date) VALUES(nextval('psaudimofa1.t_nationality_translation_seq'), 16133, -, 'Greenland', NULL, CURRENT_TIMESTAMP, NULL, CURRENT_TIMESTAMP);</v>
      </c>
    </row>
    <row r="229" spans="1:1">
      <c r="A229" t="str">
        <f>'New Lang Nationality UAT Impl'!D229</f>
        <v>INSERT INTO t_nationality_translation (nationality_translation_id, nationality_id, language_id, nationality_display_name, created_by, created_date, modified_by, modified_date) VALUES(nextval('psaudimofa1.t_nationality_translation_seq'), 16138, -, 'Guinea', NULL, CURRENT_TIMESTAMP, NULL, CURRENT_TIMESTAMP);</v>
      </c>
    </row>
    <row r="230" spans="1:1">
      <c r="A230" t="str">
        <f>'New Lang Nationality UAT Impl'!D230</f>
        <v>INSERT INTO t_nationality_translation (nationality_translation_id, nationality_id, language_id, nationality_display_name, created_by, created_date, modified_by, modified_date) VALUES(nextval('psaudimofa1.t_nationality_translation_seq'), 16143, -, 'Honduras', NULL, CURRENT_TIMESTAMP, NULL, CURRENT_TIMESTAMP);</v>
      </c>
    </row>
    <row r="231" spans="1:1">
      <c r="A231" t="str">
        <f>'New Lang Nationality UAT Impl'!D231</f>
        <v>INSERT INTO t_nationality_translation (nationality_translation_id, nationality_id, language_id, nationality_display_name, created_by, created_date, modified_by, modified_date) VALUES(nextval('psaudimofa1.t_nationality_translation_seq'), 16148, -, 'Iran', NULL, CURRENT_TIMESTAMP, NULL, CURRENT_TIMESTAMP);</v>
      </c>
    </row>
    <row r="232" spans="1:1">
      <c r="A232" t="str">
        <f>'New Lang Nationality UAT Impl'!D232</f>
        <v>INSERT INTO t_nationality_translation (nationality_translation_id, nationality_id, language_id, nationality_display_name, created_by, created_date, modified_by, modified_date) VALUES(nextval('psaudimofa1.t_nationality_translation_seq'), 16153, -, 'Japan', NULL, CURRENT_TIMESTAMP, NULL, CURRENT_TIMESTAMP);</v>
      </c>
    </row>
    <row r="233" spans="1:1">
      <c r="A233" t="str">
        <f>'New Lang Nationality UAT Impl'!D233</f>
        <v>INSERT INTO t_nationality_translation (nationality_translation_id, nationality_id, language_id, nationality_display_name, created_by, created_date, modified_by, modified_date) VALUES(nextval('psaudimofa1.t_nationality_translation_seq'), 16158, -, 'Korea, South', NULL, CURRENT_TIMESTAMP, NULL, CURRENT_TIMESTAMP);</v>
      </c>
    </row>
    <row r="234" spans="1:1">
      <c r="A234" t="str">
        <f>'New Lang Nationality UAT Impl'!D234</f>
        <v>INSERT INTO t_nationality_translation (nationality_translation_id, nationality_id, language_id, nationality_display_name, created_by, created_date, modified_by, modified_date) VALUES(nextval('psaudimofa1.t_nationality_translation_seq'), 16163, -, 'Latvia', NULL, CURRENT_TIMESTAMP, NULL, CURRENT_TIMESTAMP);</v>
      </c>
    </row>
    <row r="235" spans="1:1">
      <c r="A235" t="str">
        <f>'New Lang Nationality UAT Impl'!D235</f>
        <v>INSERT INTO t_nationality_translation (nationality_translation_id, nationality_id, language_id, nationality_display_name, created_by, created_date, modified_by, modified_date) VALUES(nextval('psaudimofa1.t_nationality_translation_seq'), 16168, -, 'Liechtenstein', NULL, CURRENT_TIMESTAMP, NULL, CURRENT_TIMESTAMP);</v>
      </c>
    </row>
    <row r="236" spans="1:1">
      <c r="A236" t="str">
        <f>'New Lang Nationality UAT Impl'!D236</f>
        <v>INSERT INTO t_nationality_translation (nationality_translation_id, nationality_id, language_id, nationality_display_name, created_by, created_date, modified_by, modified_date) VALUES(nextval('psaudimofa1.t_nationality_translation_seq'), 16173, -, 'Madagascar', NULL, CURRENT_TIMESTAMP, NULL, CURRENT_TIMESTAMP);</v>
      </c>
    </row>
    <row r="237" spans="1:1">
      <c r="A237" t="str">
        <f>'New Lang Nationality UAT Impl'!D237</f>
        <v>INSERT INTO t_nationality_translation (nationality_translation_id, nationality_id, language_id, nationality_display_name, created_by, created_date, modified_by, modified_date) VALUES(nextval('psaudimofa1.t_nationality_translation_seq'), 16178, -, 'Malta', NULL, CURRENT_TIMESTAMP, NULL, CURRENT_TIMESTAMP);</v>
      </c>
    </row>
    <row r="238" spans="1:1">
      <c r="A238" t="str">
        <f>'New Lang Nationality UAT Impl'!D238</f>
        <v>INSERT INTO t_nationality_translation (nationality_translation_id, nationality_id, language_id, nationality_display_name, created_by, created_date, modified_by, modified_date) VALUES(nextval('psaudimofa1.t_nationality_translation_seq'), 16183, -, 'Mayotte', NULL, CURRENT_TIMESTAMP, NULL, CURRENT_TIMESTAMP);</v>
      </c>
    </row>
    <row r="239" spans="1:1">
      <c r="A239" t="str">
        <f>'New Lang Nationality UAT Impl'!D239</f>
        <v>INSERT INTO t_nationality_translation (nationality_translation_id, nationality_id, language_id, nationality_display_name, created_by, created_date, modified_by, modified_date) VALUES(nextval('psaudimofa1.t_nationality_translation_seq'), 16188, -, 'Montenegro', NULL, CURRENT_TIMESTAMP, NULL, CURRENT_TIMESTAMP);</v>
      </c>
    </row>
    <row r="240" spans="1:1">
      <c r="A240" t="str">
        <f>'New Lang Nationality UAT Impl'!D240</f>
        <v>INSERT INTO t_nationality_translation (nationality_translation_id, nationality_id, language_id, nationality_display_name, created_by, created_date, modified_by, modified_date) VALUES(nextval('psaudimofa1.t_nationality_translation_seq'), 16193, -, 'Namibia', NULL, CURRENT_TIMESTAMP, NULL, CURRENT_TIMESTAMP);</v>
      </c>
    </row>
    <row r="241" spans="1:1">
      <c r="A241" t="str">
        <f>'New Lang Nationality UAT Impl'!D241</f>
        <v>INSERT INTO t_nationality_translation (nationality_translation_id, nationality_id, language_id, nationality_display_name, created_by, created_date, modified_by, modified_date) VALUES(nextval('psaudimofa1.t_nationality_translation_seq'),  16142,-, 'Heard Island and McDonald Island', NULL, CURRENT_TIMESTAMP, NULL, CURRENT_TIMESTAMP);</v>
      </c>
    </row>
    <row r="242" spans="1:1">
      <c r="A242" t="str">
        <f>'New Lang Nationality UAT Impl'!D242</f>
        <v>INSERT INTO t_nationality_translation (nationality_translation_id, nationality_id, language_id, nationality_display_name, created_by, created_date, modified_by, modified_date) VALUES(nextval('psaudimofa1.t_nationality_translation_seq'),  16172,-, 'Macedonia, The Former Yugoslav Republic of', NULL, CURRENT_TIMESTAMP, NULL, CURRENT_TIMESTAMP);</v>
      </c>
    </row>
    <row r="243" spans="1:1">
      <c r="A243" t="str">
        <f>'New Lang Nationality UAT Impl'!D243</f>
        <v>INSERT INTO t_nationality_translation (nationality_translation_id, nationality_id, language_id, nationality_display_name, created_by, created_date, modified_by, modified_date) VALUES(nextval('psaudimofa1.t_nationality_translation_seq'),  16232,-, 'Saint Vincent and the Grenadines', NULL, CURRENT_TIMESTAMP, NULL, CURRENT_TIMESTAMP);</v>
      </c>
    </row>
    <row r="244" spans="1:1">
      <c r="A244" t="str">
        <f>'New Lang Nationality UAT Impl'!D244</f>
        <v>INSERT INTO t_nationality_translation (nationality_translation_id, nationality_id, language_id, nationality_display_name, created_by, created_date, modified_by, modified_date) VALUES(nextval('psaudimofa1.t_nationality_translation_seq'),  17050,-, 'Hong Kong', 'Trigger', '2018-05-07 15:17:02.000', 'Trigger', '2018-05-07 15:17:02.000');</v>
      </c>
    </row>
    <row r="245" spans="1:1">
      <c r="A245" t="str">
        <f>'New Lang Nationality UAT Impl'!D245</f>
        <v>INSERT INTO t_nationality_translation (nationality_translation_id, nationality_id, language_id, nationality_display_name, created_by, created_date, modified_by, modified_date) VALUES(nextval('psaudimofa1.t_nationality_translation_seq'),  18050,-, 'Bahrain', 'Trigger', '2019-02-08 12:47:30.000', 'Trigger', '2019-02-08 12:47:30.000');</v>
      </c>
    </row>
    <row r="246" spans="1:1">
      <c r="A246" t="str">
        <f>'New Lang Nationality UAT Impl'!D246</f>
        <v>INSERT INTO t_nationality_translation (nationality_translation_id, nationality_id, language_id, nationality_display_name, created_by, created_date, modified_by, modified_date) VALUES(nextval('psaudimofa1.t_nationality_translation_seq'),  18060,-, 'Bern', 'Trigger', '2020-11-17 10:37:19.106', 'Trigger', '2020-11-17 10:37:19.106');</v>
      </c>
    </row>
    <row r="247" spans="1:1">
      <c r="A247" t="str">
        <f>'New Lang Nationality UAT Impl'!D247</f>
        <v>INSERT INTO t_nationality_translation (nationality_translation_id, nationality_id, language_id, nationality_display_name, created_by, created_date, modified_by, modified_date) VALUES(nextval('psaudimofa1.t_nationality_translation_seq'),  18080,-, 'Bern', 'Trigger', '2020-11-17 10:42:01.994', 'Trigger', '2020-11-17 10:42:01.994');</v>
      </c>
    </row>
  </sheetData>
  <mergeCells count="1">
    <mergeCell ref="A1:T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704D-79E7-4482-89BE-0AAD9904ABD4}">
  <dimension ref="A1:L45"/>
  <sheetViews>
    <sheetView workbookViewId="0"/>
  </sheetViews>
  <sheetFormatPr defaultRowHeight="15"/>
  <cols>
    <col min="4" max="4" width="144.7109375" customWidth="1"/>
  </cols>
  <sheetData>
    <row r="1" spans="1:12">
      <c r="A1" s="116" t="s">
        <v>932</v>
      </c>
      <c r="B1" s="119"/>
      <c r="C1" s="107"/>
      <c r="D1" s="107"/>
      <c r="E1" s="107"/>
      <c r="F1" s="107"/>
      <c r="G1" s="107"/>
      <c r="H1" s="107"/>
      <c r="I1" s="107"/>
      <c r="J1" s="107"/>
      <c r="K1" s="107"/>
      <c r="L1" s="108"/>
    </row>
    <row r="2" spans="1:12">
      <c r="A2" s="109"/>
      <c r="B2" s="98"/>
      <c r="C2" s="98"/>
      <c r="D2" s="98"/>
      <c r="E2" s="98"/>
      <c r="F2" s="98"/>
      <c r="G2" s="98"/>
      <c r="H2" s="98"/>
      <c r="I2" s="98"/>
      <c r="J2" s="98"/>
      <c r="K2" s="98"/>
      <c r="L2" s="110"/>
    </row>
    <row r="3" spans="1:12">
      <c r="A3" s="111"/>
      <c r="B3" s="112"/>
      <c r="C3" s="112"/>
      <c r="D3" s="112"/>
      <c r="E3" s="112"/>
      <c r="F3" s="112"/>
      <c r="G3" s="112"/>
      <c r="H3" s="112"/>
      <c r="I3" s="112"/>
      <c r="J3" s="112"/>
      <c r="K3" s="112"/>
      <c r="L3" s="113"/>
    </row>
    <row r="4" spans="1:12">
      <c r="A4" s="77"/>
      <c r="B4" s="77" t="s">
        <v>443</v>
      </c>
      <c r="C4" s="77"/>
      <c r="D4" s="77" t="s">
        <v>444</v>
      </c>
    </row>
    <row r="5" spans="1:12">
      <c r="A5" s="80" t="s">
        <v>933</v>
      </c>
      <c r="B5" s="80" t="str">
        <f>Master!L25</f>
        <v>-</v>
      </c>
      <c r="C5" s="80" t="s">
        <v>934</v>
      </c>
      <c r="D5" s="80" t="str">
        <f>CONCATENATE(A5,B5,C5)</f>
        <v>INSERT INTO t_passport_type_translation(passport_type_translation_id,passport_type_id,language_id,passport_type_display_name,created_by,created_date,modified_by,modified_date) VALUES(nextval('psaudimofa1.t_passport_type_tran_seq'),14050,-,'Normal','Trigger',CURRENT_TIMESTAMP,'Trigger',CURRENT_TIMESTAMP);</v>
      </c>
      <c r="E5" s="80"/>
      <c r="F5" s="80"/>
      <c r="G5" s="80"/>
      <c r="H5" s="80"/>
    </row>
    <row r="6" spans="1:12">
      <c r="A6" s="80" t="s">
        <v>935</v>
      </c>
      <c r="B6" s="80" t="str">
        <f>B5</f>
        <v>-</v>
      </c>
      <c r="C6" s="80" t="s">
        <v>936</v>
      </c>
      <c r="D6" s="80" t="str">
        <f t="shared" ref="D6:D44" si="0">CONCATENATE(A6,B6,C6)</f>
        <v>INSERT INTO t_passport_type_translation(passport_type_translation_id,passport_type_id,language_id,passport_type_display_name,created_by,created_date,modified_by,modified_date) VALUES(nextval('psaudimofa1.t_passport_type_tran_seq'),14051,-,'Diplomatic','Trigger',CURRENT_TIMESTAMP,'Trigger',CURRENT_TIMESTAMP);</v>
      </c>
      <c r="E6" s="80"/>
      <c r="F6" s="80"/>
      <c r="G6" s="80"/>
      <c r="H6" s="80"/>
    </row>
    <row r="7" spans="1:12">
      <c r="A7" s="80" t="s">
        <v>937</v>
      </c>
      <c r="B7" s="80" t="str">
        <f>B5</f>
        <v>-</v>
      </c>
      <c r="C7" s="80" t="s">
        <v>938</v>
      </c>
      <c r="D7" s="80" t="str">
        <f t="shared" si="0"/>
        <v>INSERT INTO t_passport_type_translation(passport_type_translation_id,passport_type_id,language_id,passport_type_display_name,created_by,created_date,modified_by,modified_date) VALUES(nextval('psaudimofa1.t_passport_type_tran_seq'),14052,-,'Special','Trigger',CURRENT_TIMESTAMP,'Trigger',CURRENT_TIMESTAMP);</v>
      </c>
      <c r="E7" s="80"/>
      <c r="F7" s="80"/>
      <c r="G7" s="80"/>
      <c r="H7" s="80"/>
    </row>
    <row r="8" spans="1:12">
      <c r="A8" s="80" t="s">
        <v>939</v>
      </c>
      <c r="B8" s="80" t="str">
        <f t="shared" ref="B8:B44" si="1">B6</f>
        <v>-</v>
      </c>
      <c r="C8" s="80" t="s">
        <v>940</v>
      </c>
      <c r="D8" s="80" t="str">
        <f t="shared" si="0"/>
        <v>INSERT INTO t_passport_type_translation(passport_type_translation_id,passport_type_id,language_id,passport_type_display_name,created_by,created_date,modified_by,modified_date) VALUES(nextval('psaudimofa1.t_passport_type_tran_seq'),14053,-,'Hajj','Trigger',CURRENT_TIMESTAMP,'Trigger',CURRENT_TIMESTAMP);</v>
      </c>
      <c r="E8" s="80"/>
      <c r="F8" s="80"/>
      <c r="G8" s="80"/>
      <c r="H8" s="80"/>
    </row>
    <row r="9" spans="1:12">
      <c r="A9" s="80" t="s">
        <v>941</v>
      </c>
      <c r="B9" s="80" t="str">
        <f t="shared" si="1"/>
        <v>-</v>
      </c>
      <c r="C9" s="80" t="s">
        <v>942</v>
      </c>
      <c r="D9" s="80" t="str">
        <f t="shared" si="0"/>
        <v>INSERT INTO t_passport_type_translation(passport_type_translation_id,passport_type_id,language_id,passport_type_display_name,created_by,created_date,modified_by,modified_date) VALUES(nextval('psaudimofa1.t_passport_type_tran_seq'),14054,-,'Travel','Trigger',CURRENT_TIMESTAMP,'Trigger',CURRENT_TIMESTAMP);</v>
      </c>
      <c r="E9" s="80"/>
      <c r="F9" s="80"/>
      <c r="G9" s="80"/>
      <c r="H9" s="80"/>
    </row>
    <row r="10" spans="1:12">
      <c r="A10" s="80" t="s">
        <v>943</v>
      </c>
      <c r="B10" s="80" t="str">
        <f t="shared" si="1"/>
        <v>-</v>
      </c>
      <c r="C10" s="80" t="s">
        <v>944</v>
      </c>
      <c r="D10" s="80" t="str">
        <f t="shared" si="0"/>
        <v>INSERT INTO t_transporter_translation (transporter_translation_id,transporter_id,language_id,transporter_display_name,created_by,created_date,modified_by,modified_date) VALUES(nextval('psaudimofa1.t_transporter_translation_seq'),18050,-,'By Air','Trigger',CURRENT_TIMESTAMP,'Trigger',CURRENT_TIMESTAMP);</v>
      </c>
      <c r="E10" s="80"/>
      <c r="F10" s="80"/>
      <c r="G10" s="80"/>
      <c r="H10" s="80"/>
    </row>
    <row r="11" spans="1:12">
      <c r="A11" s="80" t="s">
        <v>945</v>
      </c>
      <c r="B11" s="80" t="str">
        <f t="shared" si="1"/>
        <v>-</v>
      </c>
      <c r="C11" s="80" t="s">
        <v>946</v>
      </c>
      <c r="D11" s="80" t="str">
        <f t="shared" si="0"/>
        <v>INSERT INTO t_transporter_translation (transporter_translation_id,transporter_id,language_id,transporter_display_name,created_by,created_date,modified_by,modified_date) VALUES(nextval('psaudimofa1.t_transporter_translation_seq'),18051,-,'By Land','Trigger',CURRENT_TIMESTAMP,'Trigger',CURRENT_TIMESTAMP);</v>
      </c>
      <c r="E11" s="80"/>
      <c r="F11" s="80"/>
      <c r="G11" s="80"/>
      <c r="H11" s="80"/>
    </row>
    <row r="12" spans="1:12">
      <c r="A12" s="80" t="s">
        <v>947</v>
      </c>
      <c r="B12" s="80" t="str">
        <f t="shared" si="1"/>
        <v>-</v>
      </c>
      <c r="C12" s="80" t="s">
        <v>948</v>
      </c>
      <c r="D12" s="80" t="str">
        <f t="shared" si="0"/>
        <v>INSERT INTO t_transporter_translation (transporter_translation_id,transporter_id,language_id,transporter_display_name,created_by,created_date,modified_by,modified_date) VALUES(nextval('psaudimofa1.t_transporter_translation_seq'),18052,-,'By Sea','Trigger',CURRENT_TIMESTAMP,'Trigger',CURRENT_TIMESTAMP);</v>
      </c>
      <c r="E12" s="80"/>
      <c r="F12" s="80"/>
      <c r="G12" s="80"/>
      <c r="H12" s="80"/>
    </row>
    <row r="13" spans="1:12">
      <c r="A13" s="80" t="s">
        <v>949</v>
      </c>
      <c r="B13" s="80" t="str">
        <f t="shared" si="1"/>
        <v>-</v>
      </c>
      <c r="C13" s="80" t="s">
        <v>950</v>
      </c>
      <c r="D13" s="80" t="str">
        <f t="shared" si="0"/>
        <v>INSERT INTO t_transporter_translation (transporter_translation_id,transporter_id,language_id,transporter_display_name,created_by,created_date,modified_by,modified_date) VALUES(nextval('psaudimofa1.t_transporter_translation_seq'),18053,-,'Open','Trigger',CURRENT_TIMESTAMP,'Trigger',CURRENT_TIMESTAMP);</v>
      </c>
      <c r="E13" s="80"/>
      <c r="F13" s="80"/>
      <c r="G13" s="80"/>
      <c r="H13" s="80"/>
    </row>
    <row r="14" spans="1:12">
      <c r="A14" s="80" t="s">
        <v>951</v>
      </c>
      <c r="B14" s="80" t="str">
        <f t="shared" si="1"/>
        <v>-</v>
      </c>
      <c r="C14" s="80" t="s">
        <v>952</v>
      </c>
      <c r="D14" s="80" t="str">
        <f t="shared" si="0"/>
        <v>INSERT INTO t_marital_status_translation(marital_status_translation_id,marital_status_id,language_id,marital_status_display_name,created_by,created_date,modified_by,modified_date) VALUES(nextval('psaudimofa1.t_marital_status_tran_seq'),12050,-,'Single','Trigger',CURRENT_TIMESTAMP,'Trigger',CURRENT_TIMESTAMP);</v>
      </c>
      <c r="E14" s="80"/>
      <c r="F14" s="80"/>
      <c r="G14" s="80"/>
      <c r="H14" s="80"/>
    </row>
    <row r="15" spans="1:12">
      <c r="A15" s="80" t="s">
        <v>953</v>
      </c>
      <c r="B15" s="80" t="str">
        <f t="shared" si="1"/>
        <v>-</v>
      </c>
      <c r="C15" s="80" t="s">
        <v>954</v>
      </c>
      <c r="D15" s="80" t="str">
        <f t="shared" si="0"/>
        <v>INSERT INTO t_marital_status_translation(marital_status_translation_id,marital_status_id,language_id,marital_status_display_name,created_by,created_date,modified_by,modified_date) VALUES(nextval('psaudimofa1.t_marital_status_tran_seq'),12051,-,'Married','Trigger',CURRENT_TIMESTAMP,'Trigger',CURRENT_TIMESTAMP);</v>
      </c>
      <c r="E15" s="80"/>
      <c r="F15" s="80"/>
      <c r="G15" s="80"/>
      <c r="H15" s="80"/>
    </row>
    <row r="16" spans="1:12">
      <c r="A16" s="80" t="s">
        <v>955</v>
      </c>
      <c r="B16" s="80" t="str">
        <f t="shared" si="1"/>
        <v>-</v>
      </c>
      <c r="C16" s="80" t="s">
        <v>956</v>
      </c>
      <c r="D16" s="80" t="str">
        <f t="shared" si="0"/>
        <v>INSERT INTO t_marital_status_translation(marital_status_translation_id,marital_status_id,language_id,marital_status_display_name,created_by,created_date,modified_by,modified_date) VALUES(nextval('psaudimofa1.t_marital_status_tran_seq'),12052,-,'Divorced','Trigger',CURRENT_TIMESTAMP,'Trigger',CURRENT_TIMESTAMP);</v>
      </c>
      <c r="E16" s="80"/>
      <c r="F16" s="80"/>
      <c r="G16" s="80"/>
      <c r="H16" s="80"/>
    </row>
    <row r="17" spans="1:8">
      <c r="A17" s="80" t="s">
        <v>957</v>
      </c>
      <c r="B17" s="80" t="str">
        <f t="shared" si="1"/>
        <v>-</v>
      </c>
      <c r="C17" s="80" t="s">
        <v>958</v>
      </c>
      <c r="D17" s="80" t="str">
        <f t="shared" si="0"/>
        <v>INSERT INTO t_marital_status_translation(marital_status_translation_id,marital_status_id,language_id,marital_status_display_name,created_by,created_date,modified_by,modified_date) VALUES(nextval('psaudimofa1.t_marital_status_tran_seq'),12053,-,'Widow','Trigger',CURRENT_TIMESTAMP,'Trigger',CURRENT_TIMESTAMP);</v>
      </c>
      <c r="E17" s="80"/>
      <c r="F17" s="80"/>
      <c r="G17" s="80"/>
      <c r="H17" s="80"/>
    </row>
    <row r="18" spans="1:8">
      <c r="A18" s="80" t="s">
        <v>959</v>
      </c>
      <c r="B18" s="80" t="str">
        <f t="shared" si="1"/>
        <v>-</v>
      </c>
      <c r="C18" s="80" t="s">
        <v>960</v>
      </c>
      <c r="D18" s="80" t="str">
        <f t="shared" si="0"/>
        <v>INSERT INTO t_marital_status_translation(marital_status_translation_id,marital_status_id,language_id,marital_status_display_name,created_by,created_date,modified_by,modified_date) VALUES(nextval('psaudimofa1.t_marital_status_tran_seq'),12054,-,'Other','Trigger',CURRENT_TIMESTAMP,'Trigger',CURRENT_TIMESTAMP);</v>
      </c>
      <c r="E18" s="80"/>
      <c r="F18" s="80"/>
      <c r="G18" s="80"/>
      <c r="H18" s="80"/>
    </row>
    <row r="19" spans="1:8">
      <c r="A19" s="80" t="s">
        <v>961</v>
      </c>
      <c r="B19" s="80" t="str">
        <f t="shared" si="1"/>
        <v>-</v>
      </c>
      <c r="C19" s="80" t="s">
        <v>962</v>
      </c>
      <c r="D19" s="80" t="str">
        <f t="shared" si="0"/>
        <v>INSERT INTO t_religion_translation (religion_translation_id,religion_id,language_id,religion_display_name,created_by,created_date,modified_by,modified_date) VALUES(nextval('psaudimofa1.t_religion_translation_seq'),15050,-,'Islam','Trigger',CURRENT_TIMESTAMP,'Trigger',CURRENT_TIMESTAMP);</v>
      </c>
      <c r="E19" s="80"/>
      <c r="F19" s="80"/>
      <c r="G19" s="80"/>
      <c r="H19" s="80"/>
    </row>
    <row r="20" spans="1:8">
      <c r="A20" s="80" t="s">
        <v>963</v>
      </c>
      <c r="B20" s="80" t="str">
        <f t="shared" si="1"/>
        <v>-</v>
      </c>
      <c r="C20" s="80" t="s">
        <v>964</v>
      </c>
      <c r="D20" s="80" t="str">
        <f t="shared" si="0"/>
        <v>INSERT INTO t_religion_translation (religion_translation_id,religion_id,language_id,religion_display_name,created_by,created_date,modified_by,modified_date) VALUES(nextval('psaudimofa1.t_religion_translation_seq'),15051,-,'Christianity','Trigger',CURRENT_TIMESTAMP,'Trigger',CURRENT_TIMESTAMP);</v>
      </c>
      <c r="E20" s="80"/>
      <c r="F20" s="80"/>
      <c r="G20" s="80"/>
      <c r="H20" s="80"/>
    </row>
    <row r="21" spans="1:8">
      <c r="A21" s="80" t="s">
        <v>965</v>
      </c>
      <c r="B21" s="80" t="str">
        <f t="shared" si="1"/>
        <v>-</v>
      </c>
      <c r="C21" s="80" t="s">
        <v>966</v>
      </c>
      <c r="D21" s="80" t="str">
        <f t="shared" si="0"/>
        <v>INSERT INTO t_religion_translation (religion_translation_id,religion_id,language_id,religion_display_name,created_by,created_date,modified_by,modified_date) VALUES(nextval('psaudimofa1.t_religion_translation_seq'),15052,-,'Buddhism','Trigger',CURRENT_TIMESTAMP,'Trigger',CURRENT_TIMESTAMP);</v>
      </c>
      <c r="E21" s="80"/>
      <c r="F21" s="80"/>
      <c r="G21" s="80"/>
      <c r="H21" s="80"/>
    </row>
    <row r="22" spans="1:8">
      <c r="A22" s="80" t="s">
        <v>967</v>
      </c>
      <c r="B22" s="80" t="str">
        <f t="shared" si="1"/>
        <v>-</v>
      </c>
      <c r="C22" s="80" t="s">
        <v>968</v>
      </c>
      <c r="D22" s="80" t="str">
        <f t="shared" si="0"/>
        <v>INSERT INTO t_religion_translation (religion_translation_id,religion_id,language_id,religion_display_name,created_by,created_date,modified_by,modified_date) VALUES(nextval('psaudimofa1.t_religion_translation_seq'),15053,-,'Hinduism','Trigger',CURRENT_TIMESTAMP,'Trigger',CURRENT_TIMESTAMP);</v>
      </c>
      <c r="E22" s="80"/>
      <c r="F22" s="80"/>
      <c r="G22" s="80"/>
      <c r="H22" s="80"/>
    </row>
    <row r="23" spans="1:8">
      <c r="A23" s="80" t="s">
        <v>969</v>
      </c>
      <c r="B23" s="80" t="str">
        <f t="shared" si="1"/>
        <v>-</v>
      </c>
      <c r="C23" s="80" t="s">
        <v>970</v>
      </c>
      <c r="D23" s="80" t="str">
        <f t="shared" si="0"/>
        <v>INSERT INTO t_religion_translation (religion_translation_id,religion_id,language_id,religion_display_name,created_by,created_date,modified_by,modified_date) VALUES(nextval('psaudimofa1.t_religion_translation_seq'),15054,-,'Sikhism','Trigger',CURRENT_TIMESTAMP,'Trigger',CURRENT_TIMESTAMP);</v>
      </c>
      <c r="E23" s="80"/>
      <c r="F23" s="80"/>
      <c r="G23" s="80"/>
      <c r="H23" s="80"/>
    </row>
    <row r="24" spans="1:8">
      <c r="A24" s="80" t="s">
        <v>971</v>
      </c>
      <c r="B24" s="80" t="str">
        <f t="shared" si="1"/>
        <v>-</v>
      </c>
      <c r="C24" s="80" t="s">
        <v>972</v>
      </c>
      <c r="D24" s="80" t="str">
        <f t="shared" si="0"/>
        <v>INSERT INTO t_religion_translation (religion_translation_id,religion_id,language_id,religion_display_name,created_by,created_date,modified_by,modified_date) VALUES(nextval('psaudimofa1.t_religion_translation_seq'),15055,-,'Non-Muslim','Trigger',CURRENT_TIMESTAMP,'Trigger',CURRENT_TIMESTAMP);</v>
      </c>
      <c r="E24" s="80"/>
      <c r="F24" s="80"/>
      <c r="G24" s="80"/>
      <c r="H24" s="80"/>
    </row>
    <row r="25" spans="1:8">
      <c r="A25" s="80" t="s">
        <v>973</v>
      </c>
      <c r="B25" s="80" t="str">
        <f t="shared" si="1"/>
        <v>-</v>
      </c>
      <c r="C25" s="80" t="s">
        <v>974</v>
      </c>
      <c r="D25" s="80" t="str">
        <f t="shared" si="0"/>
        <v>INSERT INTO t_arrival_place_translation(arrival_place_translation_id,arrival_place_id,language_id,arrival_place_display_name,created_by,created_date,modified_by,modified_date) VALUES(nextval('psaudimofa1.t_arrival_place_tran_seq'),17050,-,'Riyadh','Trigger',CURRENT_TIMESTAMP,'Trigger',CURRENT_TIMESTAMP);</v>
      </c>
      <c r="E25" s="80"/>
      <c r="F25" s="80"/>
      <c r="G25" s="80"/>
      <c r="H25" s="80"/>
    </row>
    <row r="26" spans="1:8">
      <c r="A26" s="80" t="s">
        <v>975</v>
      </c>
      <c r="B26" s="80" t="str">
        <f t="shared" si="1"/>
        <v>-</v>
      </c>
      <c r="C26" s="80" t="s">
        <v>976</v>
      </c>
      <c r="D26" s="80" t="str">
        <f t="shared" si="0"/>
        <v>INSERT INTO t_arrival_place_translation(arrival_place_translation_id,arrival_place_id,language_id,arrival_place_display_name,created_by,created_date,modified_by,modified_date) VALUES(nextval('psaudimofa1.t_arrival_place_tran_seq'),17051,-,'Jeddah','Trigger',CURRENT_TIMESTAMP,'Trigger',CURRENT_TIMESTAMP);</v>
      </c>
      <c r="E26" s="80"/>
      <c r="F26" s="80"/>
      <c r="G26" s="80"/>
      <c r="H26" s="80"/>
    </row>
    <row r="27" spans="1:8">
      <c r="A27" s="80" t="s">
        <v>977</v>
      </c>
      <c r="B27" s="80" t="str">
        <f t="shared" si="1"/>
        <v>-</v>
      </c>
      <c r="C27" s="80" t="s">
        <v>978</v>
      </c>
      <c r="D27" s="80" t="str">
        <f t="shared" si="0"/>
        <v>INSERT INTO t_arrival_place_translation(arrival_place_translation_id,arrival_place_id,language_id,arrival_place_display_name,created_by,created_date,modified_by,modified_date) VALUES(nextval('psaudimofa1.t_arrival_place_tran_seq'),17052,-,'Dhahran','Trigger',CURRENT_TIMESTAMP,'Trigger',CURRENT_TIMESTAMP);</v>
      </c>
      <c r="E27" s="80"/>
      <c r="F27" s="80"/>
      <c r="G27" s="80"/>
      <c r="H27" s="80"/>
    </row>
    <row r="28" spans="1:8">
      <c r="A28" s="80" t="s">
        <v>979</v>
      </c>
      <c r="B28" s="80" t="str">
        <f t="shared" si="1"/>
        <v>-</v>
      </c>
      <c r="C28" s="80" t="s">
        <v>980</v>
      </c>
      <c r="D28" s="80" t="str">
        <f t="shared" si="0"/>
        <v>INSERT INTO t_arrival_place_translation(arrival_place_translation_id,arrival_place_id,language_id,arrival_place_display_name,created_by,created_date,modified_by,modified_date) VALUES(nextval('psaudimofa1.t_arrival_place_tran_seq'),17053,-,'Al-Madinah','Trigger',CURRENT_TIMESTAMP,'Trigger',CURRENT_TIMESTAMP);</v>
      </c>
      <c r="E28" s="80"/>
      <c r="F28" s="80"/>
      <c r="G28" s="80"/>
      <c r="H28" s="80"/>
    </row>
    <row r="29" spans="1:8">
      <c r="A29" s="80" t="s">
        <v>981</v>
      </c>
      <c r="B29" s="80" t="str">
        <f t="shared" si="1"/>
        <v>-</v>
      </c>
      <c r="C29" s="80" t="s">
        <v>982</v>
      </c>
      <c r="D29" s="80" t="str">
        <f t="shared" si="0"/>
        <v>INSERT INTO t_arrival_place_translation(arrival_place_translation_id,arrival_place_id,language_id,arrival_place_display_name,created_by,created_date,modified_by,modified_date) VALUES(nextval('psaudimofa1.t_arrival_place_tran_seq'),17054,-,'Dammam','Trigger',CURRENT_TIMESTAMP,'Trigger',CURRENT_TIMESTAMP);</v>
      </c>
      <c r="E29" s="80"/>
      <c r="F29" s="80"/>
      <c r="G29" s="80"/>
      <c r="H29" s="80"/>
    </row>
    <row r="30" spans="1:8">
      <c r="A30" s="80" t="s">
        <v>983</v>
      </c>
      <c r="B30" s="80" t="str">
        <f t="shared" si="1"/>
        <v>-</v>
      </c>
      <c r="C30" s="80" t="s">
        <v>984</v>
      </c>
      <c r="D30" s="80" t="str">
        <f t="shared" si="0"/>
        <v>INSERT INTO t_entry_times_translation(entry_times_translation_id,entry_times_id,language_id,entry_times_display_name,created_by,created_date,modified_by,modified_date) VALUES(nextval('psaudimofa1.t_entry_times_tran_seq'),19050,-,'Single Entry','Trigger',CURRENT_TIMESTAMP,'Trigger',CURRENT_TIMESTAMP);</v>
      </c>
      <c r="E30" s="80"/>
      <c r="F30" s="80"/>
      <c r="G30" s="80"/>
      <c r="H30" s="80"/>
    </row>
    <row r="31" spans="1:8">
      <c r="A31" s="80" t="s">
        <v>985</v>
      </c>
      <c r="B31" s="80" t="str">
        <f t="shared" si="1"/>
        <v>-</v>
      </c>
      <c r="C31" s="80" t="s">
        <v>986</v>
      </c>
      <c r="D31" s="80" t="str">
        <f t="shared" si="0"/>
        <v>INSERT INTO t_entry_times_translation(entry_times_translation_id,entry_times_id,language_id,entry_times_display_name,created_by,created_date,modified_by,modified_date) VALUES(nextval('psaudimofa1.t_entry_times_tran_seq'),19051,-,'Multiple Entries','Trigger',CURRENT_TIMESTAMP,'Trigger',CURRENT_TIMESTAMP);</v>
      </c>
      <c r="E31" s="80"/>
      <c r="F31" s="80"/>
      <c r="G31" s="80"/>
      <c r="H31" s="80"/>
    </row>
    <row r="32" spans="1:8">
      <c r="A32" s="80" t="s">
        <v>987</v>
      </c>
      <c r="B32" s="80" t="str">
        <f t="shared" si="1"/>
        <v>-</v>
      </c>
      <c r="C32" s="80" t="s">
        <v>988</v>
      </c>
      <c r="D32" s="80" t="str">
        <f t="shared" si="0"/>
        <v>INSERT INTO t_entry_times_translation(entry_times_translation_id,entry_times_id,language_id,entry_times_display_name,created_by,created_date,modified_by,modified_date) VALUES(nextval('psaudimofa1.t_entry_times_tran_seq'),19052,-,'Exit-Return','Trigger',CURRENT_TIMESTAMP,'Trigger',CURRENT_TIMESTAMP);</v>
      </c>
      <c r="E32" s="80"/>
      <c r="F32" s="80"/>
      <c r="G32" s="80"/>
      <c r="H32" s="80"/>
    </row>
    <row r="33" spans="1:8">
      <c r="A33" s="80" t="s">
        <v>989</v>
      </c>
      <c r="B33" s="80" t="str">
        <f t="shared" si="1"/>
        <v>-</v>
      </c>
      <c r="C33" s="80" t="s">
        <v>990</v>
      </c>
      <c r="D33" s="80" t="str">
        <f t="shared" si="0"/>
        <v>INSERT INTO t_entry_times_translation(entry_times_translation_id,entry_times_id,language_id,entry_times_display_name,created_by,created_date,modified_by,modified_date) VALUES(nextval('psaudimofa1.t_entry_times_tran_seq'),19053,-,'Two Entries','Trigger',CURRENT_TIMESTAMP,'Trigger',CURRENT_TIMESTAMP);</v>
      </c>
      <c r="E33" s="80"/>
      <c r="F33" s="80"/>
      <c r="G33" s="80"/>
      <c r="H33" s="80"/>
    </row>
    <row r="34" spans="1:8">
      <c r="A34" s="80" t="s">
        <v>991</v>
      </c>
      <c r="B34" s="80" t="str">
        <f t="shared" si="1"/>
        <v>-</v>
      </c>
      <c r="C34" s="80" t="s">
        <v>992</v>
      </c>
      <c r="D34" s="80" t="str">
        <f t="shared" si="0"/>
        <v>INSERT INTO t_entry_times_translation(entry_times_translation_id,entry_times_id,language_id,entry_times_display_name,created_by,created_date,modified_by,modified_date) VALUES(nextval('psaudimofa1.t_entry_times_tran_seq'),401,-,'Multiple Entries – 180 days','Trigger',CURRENT_TIMESTAMP,'Trigger',CURRENT_TIMESTAMP);</v>
      </c>
      <c r="E34" s="80"/>
      <c r="F34" s="80"/>
      <c r="G34" s="80"/>
      <c r="H34" s="80"/>
    </row>
    <row r="35" spans="1:8">
      <c r="A35" s="80" t="s">
        <v>993</v>
      </c>
      <c r="B35" s="80" t="str">
        <f t="shared" si="1"/>
        <v>-</v>
      </c>
      <c r="C35" s="80" t="s">
        <v>994</v>
      </c>
      <c r="D35" s="80" t="str">
        <f t="shared" si="0"/>
        <v>INSERT INTO t_entry_times_translation(entry_times_translation_id,entry_times_id,language_id,entry_times_display_name,created_by,created_date,modified_by,modified_date) VALUES(nextval('psaudimofa1.t_entry_times_tran_seq'),402,-,'Multiple Entries – 1825 days for US Nationality','Trigger',CURRENT_TIMESTAMP,'Trigger',CURRENT_TIMESTAMP);</v>
      </c>
      <c r="E35" s="80"/>
      <c r="F35" s="80"/>
      <c r="G35" s="80"/>
      <c r="H35" s="80"/>
    </row>
    <row r="36" spans="1:8">
      <c r="A36" s="80" t="s">
        <v>995</v>
      </c>
      <c r="B36" s="80" t="str">
        <f t="shared" si="1"/>
        <v>-</v>
      </c>
      <c r="C36" s="80" t="s">
        <v>996</v>
      </c>
      <c r="D36" s="80" t="str">
        <f t="shared" si="0"/>
        <v>INSERT INTO t_entry_times_translation(entry_times_translation_id,entry_times_id,language_id,entry_times_display_name,created_by,created_date,modified_by,modified_date) VALUES(nextval('psaudimofa1.t_entry_times_tran_seq'),403,-,'Multiple Entries – 90 days','Trigger',CURRENT_TIMESTAMP,'Trigger',CURRENT_TIMESTAMP);</v>
      </c>
      <c r="E36" s="80"/>
      <c r="F36" s="80"/>
      <c r="G36" s="80"/>
      <c r="H36" s="80"/>
    </row>
    <row r="37" spans="1:8">
      <c r="A37" s="80" t="s">
        <v>997</v>
      </c>
      <c r="B37" s="80" t="str">
        <f t="shared" si="1"/>
        <v>-</v>
      </c>
      <c r="C37" s="80" t="s">
        <v>998</v>
      </c>
      <c r="D37" s="80" t="str">
        <f t="shared" si="0"/>
        <v>INSERT INTO t_entry_times_translation(entry_times_translation_id,entry_times_id,language_id,entry_times_display_name,created_by,created_date,modified_by,modified_date) VALUES(nextval('psaudimofa1.t_entry_times_tran_seq'),404,-,'Single Entry – 90 days','Trigger',CURRENT_TIMESTAMP,'Trigger',CURRENT_TIMESTAMP);</v>
      </c>
      <c r="E37" s="80"/>
      <c r="F37" s="80"/>
      <c r="G37" s="80"/>
      <c r="H37" s="80"/>
    </row>
    <row r="38" spans="1:8">
      <c r="A38" s="80" t="s">
        <v>999</v>
      </c>
      <c r="B38" s="80" t="str">
        <f t="shared" si="1"/>
        <v>-</v>
      </c>
      <c r="C38" s="80" t="s">
        <v>1000</v>
      </c>
      <c r="D38" s="80" t="str">
        <f t="shared" si="0"/>
        <v>INSERT INTO t_entry_times_translation(entry_times_translation_id,entry_times_id,language_id,entry_times_display_name,created_by,created_date,modified_by,modified_date) VALUES(nextval('psaudimofa1.t_entry_times_tran_seq'),405,-,'Multiple - Valid for 180 days','Trigger',CURRENT_TIMESTAMP,'Trigger',CURRENT_TIMESTAMP);</v>
      </c>
      <c r="E38" s="80"/>
      <c r="F38" s="80"/>
      <c r="G38" s="80"/>
      <c r="H38" s="80"/>
    </row>
    <row r="39" spans="1:8">
      <c r="A39" s="80" t="s">
        <v>1001</v>
      </c>
      <c r="B39" s="80" t="str">
        <f t="shared" si="1"/>
        <v>-</v>
      </c>
      <c r="C39" s="80" t="s">
        <v>1002</v>
      </c>
      <c r="D39" s="80" t="str">
        <f t="shared" si="0"/>
        <v>INSERT INTO t_entry_times_translation(entry_times_translation_id,entry_times_id,language_id,entry_times_display_name,created_by,created_date,modified_by,modified_date) VALUES(nextval('psaudimofa1.t_entry_times_tran_seq'),406,-,'Multiple - Valid for 1825 days','Trigger',CURRENT_TIMESTAMP,'Trigger',CURRENT_TIMESTAMP);</v>
      </c>
      <c r="E39" s="80"/>
      <c r="F39" s="80"/>
      <c r="G39" s="80"/>
      <c r="H39" s="80"/>
    </row>
    <row r="40" spans="1:8">
      <c r="A40" s="80" t="s">
        <v>1003</v>
      </c>
      <c r="B40" s="80" t="str">
        <f t="shared" si="1"/>
        <v>-</v>
      </c>
      <c r="C40" s="80" t="s">
        <v>1004</v>
      </c>
      <c r="D40" s="80" t="str">
        <f t="shared" si="0"/>
        <v>INSERT INTO t_entry_times_translation(entry_times_translation_id,entry_times_id,language_id,entry_times_display_name,created_by,created_date,modified_by,modified_date) VALUES(nextval('psaudimofa1.t_entry_times_tran_seq'),407,-,'Multiple - Valid for 90 days','Trigger',CURRENT_TIMESTAMP,'Trigger',CURRENT_TIMESTAMP);</v>
      </c>
      <c r="E40" s="80"/>
      <c r="F40" s="80"/>
      <c r="G40" s="80"/>
      <c r="H40" s="80"/>
    </row>
    <row r="41" spans="1:8">
      <c r="A41" s="80" t="s">
        <v>1005</v>
      </c>
      <c r="B41" s="80" t="str">
        <f t="shared" si="1"/>
        <v>-</v>
      </c>
      <c r="C41" s="80" t="s">
        <v>1006</v>
      </c>
      <c r="D41" s="80" t="str">
        <f t="shared" si="0"/>
        <v>INSERT INTO t_entry_times_translation(entry_times_translation_id,entry_times_id,language_id,entry_times_display_name,created_by,created_date,modified_by,modified_date) VALUES(nextval('psaudimofa1.t_entry_times_tran_seq'),408,-,'Single - Valid for 90 days','Trigger',CURRENT_TIMESTAMP,'Trigger',CURRENT_TIMESTAMP);</v>
      </c>
      <c r="E41" s="80"/>
      <c r="F41" s="80"/>
      <c r="G41" s="80"/>
      <c r="H41" s="80"/>
    </row>
    <row r="42" spans="1:8">
      <c r="A42" s="80" t="s">
        <v>1007</v>
      </c>
      <c r="B42" s="80" t="str">
        <f t="shared" si="1"/>
        <v>-</v>
      </c>
      <c r="C42" s="80" t="s">
        <v>1008</v>
      </c>
      <c r="D42" s="80" t="str">
        <f t="shared" si="0"/>
        <v>INSERT INTO t_entry_times_translation(entry_times_translation_id,entry_times_id,language_id,entry_times_display_name,created_by,created_date,modified_by,modified_date) VALUES(nextval('psaudimofa1.t_entry_times_tran_seq'),409,-,'Multiple - Valid for 365 days','Trigger',CURRENT_TIMESTAMP,'Trigger',CURRENT_TIMESTAMP);</v>
      </c>
      <c r="E42" s="80"/>
      <c r="F42" s="80"/>
      <c r="G42" s="80"/>
      <c r="H42" s="80"/>
    </row>
    <row r="43" spans="1:8">
      <c r="A43" s="80" t="s">
        <v>1009</v>
      </c>
      <c r="B43" s="80" t="str">
        <f t="shared" si="1"/>
        <v>-</v>
      </c>
      <c r="C43" s="80" t="s">
        <v>1010</v>
      </c>
      <c r="D43" s="80" t="str">
        <f t="shared" si="0"/>
        <v>INSERT INTO t_entry_times_translation(entry_times_translation_id,entry_times_id,language_id,entry_times_display_name,created_by,created_date,modified_by,modified_date) VALUES(nextval('psaudimofa1.t_entry_times_tran_seq'),410,-,'Multiple - Valid for 730 days','Trigger',CURRENT_TIMESTAMP,'Trigger',CURRENT_TIMESTAMP);</v>
      </c>
      <c r="E43" s="80"/>
      <c r="F43" s="80"/>
      <c r="G43" s="80"/>
      <c r="H43" s="80"/>
    </row>
    <row r="44" spans="1:8">
      <c r="A44" s="80" t="s">
        <v>1011</v>
      </c>
      <c r="B44" s="80" t="str">
        <f t="shared" si="1"/>
        <v>-</v>
      </c>
      <c r="C44" s="80" t="s">
        <v>1012</v>
      </c>
      <c r="D44" s="80" t="str">
        <f t="shared" si="0"/>
        <v>INSERT INTO t_entry_times_translation(entry_times_translation_id,entry_times_id,language_id,entry_times_display_name,created_by,created_date,modified_by,modified_date) VALUES(nextval('psaudimofa1.t_entry_times_tran_seq'),411,-,'Single - Valid for 30 days','Trigger',CURRENT_TIMESTAMP,'Trigger',CURRENT_TIMESTAMP);</v>
      </c>
      <c r="E44" s="80"/>
      <c r="F44" s="80"/>
      <c r="G44" s="80"/>
      <c r="H44" s="80"/>
    </row>
    <row r="45" spans="1:8">
      <c r="A45" s="88" t="s">
        <v>1013</v>
      </c>
      <c r="B45" s="80">
        <f>Master!L18</f>
        <v>48677</v>
      </c>
      <c r="C45" s="80" t="s">
        <v>228</v>
      </c>
      <c r="D45" s="80" t="str">
        <f>B5</f>
        <v>-</v>
      </c>
      <c r="E45" s="80" t="s">
        <v>220</v>
      </c>
      <c r="F45" s="80" t="str">
        <f>Master!B16</f>
        <v>Skopje</v>
      </c>
      <c r="G45" s="81" t="s">
        <v>1014</v>
      </c>
      <c r="H45" s="80" t="str">
        <f>CONCATENATE(A45,B45,C45,D45,E45,F45,G45)</f>
        <v>INSERT INTO t_embassy_in_translation (embassy_in_translation_id, embassy_in_id, language_id, embassy_in_display_name, created_by, created_date, modified_by, modified_date) VALUES(nextval('t_embassy_in_tran_seq'),48677,-,'Skopje, 'Trigger',CURRENT_TIMESTAMP, 'Trigger', CURRENT_TIMESTAMP);</v>
      </c>
    </row>
  </sheetData>
  <mergeCells count="1">
    <mergeCell ref="A1:L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F6F3-6B4B-4814-912D-37CCF6275696}">
  <dimension ref="A1:A45"/>
  <sheetViews>
    <sheetView workbookViewId="0">
      <selection activeCell="A4" sqref="A4"/>
    </sheetView>
  </sheetViews>
  <sheetFormatPr defaultRowHeight="15"/>
  <cols>
    <col min="1" max="1" width="255.7109375" bestFit="1" customWidth="1"/>
  </cols>
  <sheetData>
    <row r="1" spans="1:1">
      <c r="A1" s="122" t="s">
        <v>932</v>
      </c>
    </row>
    <row r="2" spans="1:1">
      <c r="A2" s="122"/>
    </row>
    <row r="3" spans="1:1">
      <c r="A3" s="122"/>
    </row>
    <row r="4" spans="1:1">
      <c r="A4" s="77" t="str">
        <f>'NewLangCommonScriptUATLive Impl'!D4</f>
        <v>Output</v>
      </c>
    </row>
    <row r="5" spans="1:1">
      <c r="A5" t="str">
        <f>'NewLangCommonScriptUATLive Impl'!D5</f>
        <v>INSERT INTO t_passport_type_translation(passport_type_translation_id,passport_type_id,language_id,passport_type_display_name,created_by,created_date,modified_by,modified_date) VALUES(nextval('psaudimofa1.t_passport_type_tran_seq'),14050,-,'Normal','Trigger',CURRENT_TIMESTAMP,'Trigger',CURRENT_TIMESTAMP);</v>
      </c>
    </row>
    <row r="6" spans="1:1">
      <c r="A6" t="str">
        <f>'NewLangCommonScriptUATLive Impl'!D6</f>
        <v>INSERT INTO t_passport_type_translation(passport_type_translation_id,passport_type_id,language_id,passport_type_display_name,created_by,created_date,modified_by,modified_date) VALUES(nextval('psaudimofa1.t_passport_type_tran_seq'),14051,-,'Diplomatic','Trigger',CURRENT_TIMESTAMP,'Trigger',CURRENT_TIMESTAMP);</v>
      </c>
    </row>
    <row r="7" spans="1:1">
      <c r="A7" t="str">
        <f>'NewLangCommonScriptUATLive Impl'!D7</f>
        <v>INSERT INTO t_passport_type_translation(passport_type_translation_id,passport_type_id,language_id,passport_type_display_name,created_by,created_date,modified_by,modified_date) VALUES(nextval('psaudimofa1.t_passport_type_tran_seq'),14052,-,'Special','Trigger',CURRENT_TIMESTAMP,'Trigger',CURRENT_TIMESTAMP);</v>
      </c>
    </row>
    <row r="8" spans="1:1">
      <c r="A8" t="str">
        <f>'NewLangCommonScriptUATLive Impl'!D8</f>
        <v>INSERT INTO t_passport_type_translation(passport_type_translation_id,passport_type_id,language_id,passport_type_display_name,created_by,created_date,modified_by,modified_date) VALUES(nextval('psaudimofa1.t_passport_type_tran_seq'),14053,-,'Hajj','Trigger',CURRENT_TIMESTAMP,'Trigger',CURRENT_TIMESTAMP);</v>
      </c>
    </row>
    <row r="9" spans="1:1">
      <c r="A9" t="str">
        <f>'NewLangCommonScriptUATLive Impl'!D9</f>
        <v>INSERT INTO t_passport_type_translation(passport_type_translation_id,passport_type_id,language_id,passport_type_display_name,created_by,created_date,modified_by,modified_date) VALUES(nextval('psaudimofa1.t_passport_type_tran_seq'),14054,-,'Travel','Trigger',CURRENT_TIMESTAMP,'Trigger',CURRENT_TIMESTAMP);</v>
      </c>
    </row>
    <row r="10" spans="1:1">
      <c r="A10" t="str">
        <f>'NewLangCommonScriptUATLive Impl'!D10</f>
        <v>INSERT INTO t_transporter_translation (transporter_translation_id,transporter_id,language_id,transporter_display_name,created_by,created_date,modified_by,modified_date) VALUES(nextval('psaudimofa1.t_transporter_translation_seq'),18050,-,'By Air','Trigger',CURRENT_TIMESTAMP,'Trigger',CURRENT_TIMESTAMP);</v>
      </c>
    </row>
    <row r="11" spans="1:1">
      <c r="A11" t="str">
        <f>'NewLangCommonScriptUATLive Impl'!D11</f>
        <v>INSERT INTO t_transporter_translation (transporter_translation_id,transporter_id,language_id,transporter_display_name,created_by,created_date,modified_by,modified_date) VALUES(nextval('psaudimofa1.t_transporter_translation_seq'),18051,-,'By Land','Trigger',CURRENT_TIMESTAMP,'Trigger',CURRENT_TIMESTAMP);</v>
      </c>
    </row>
    <row r="12" spans="1:1">
      <c r="A12" t="str">
        <f>'NewLangCommonScriptUATLive Impl'!D12</f>
        <v>INSERT INTO t_transporter_translation (transporter_translation_id,transporter_id,language_id,transporter_display_name,created_by,created_date,modified_by,modified_date) VALUES(nextval('psaudimofa1.t_transporter_translation_seq'),18052,-,'By Sea','Trigger',CURRENT_TIMESTAMP,'Trigger',CURRENT_TIMESTAMP);</v>
      </c>
    </row>
    <row r="13" spans="1:1">
      <c r="A13" t="str">
        <f>'NewLangCommonScriptUATLive Impl'!D13</f>
        <v>INSERT INTO t_transporter_translation (transporter_translation_id,transporter_id,language_id,transporter_display_name,created_by,created_date,modified_by,modified_date) VALUES(nextval('psaudimofa1.t_transporter_translation_seq'),18053,-,'Open','Trigger',CURRENT_TIMESTAMP,'Trigger',CURRENT_TIMESTAMP);</v>
      </c>
    </row>
    <row r="14" spans="1:1">
      <c r="A14" t="str">
        <f>'NewLangCommonScriptUATLive Impl'!D14</f>
        <v>INSERT INTO t_marital_status_translation(marital_status_translation_id,marital_status_id,language_id,marital_status_display_name,created_by,created_date,modified_by,modified_date) VALUES(nextval('psaudimofa1.t_marital_status_tran_seq'),12050,-,'Single','Trigger',CURRENT_TIMESTAMP,'Trigger',CURRENT_TIMESTAMP);</v>
      </c>
    </row>
    <row r="15" spans="1:1">
      <c r="A15" t="str">
        <f>'NewLangCommonScriptUATLive Impl'!D15</f>
        <v>INSERT INTO t_marital_status_translation(marital_status_translation_id,marital_status_id,language_id,marital_status_display_name,created_by,created_date,modified_by,modified_date) VALUES(nextval('psaudimofa1.t_marital_status_tran_seq'),12051,-,'Married','Trigger',CURRENT_TIMESTAMP,'Trigger',CURRENT_TIMESTAMP);</v>
      </c>
    </row>
    <row r="16" spans="1:1">
      <c r="A16" t="str">
        <f>'NewLangCommonScriptUATLive Impl'!D16</f>
        <v>INSERT INTO t_marital_status_translation(marital_status_translation_id,marital_status_id,language_id,marital_status_display_name,created_by,created_date,modified_by,modified_date) VALUES(nextval('psaudimofa1.t_marital_status_tran_seq'),12052,-,'Divorced','Trigger',CURRENT_TIMESTAMP,'Trigger',CURRENT_TIMESTAMP);</v>
      </c>
    </row>
    <row r="17" spans="1:1">
      <c r="A17" t="str">
        <f>'NewLangCommonScriptUATLive Impl'!D17</f>
        <v>INSERT INTO t_marital_status_translation(marital_status_translation_id,marital_status_id,language_id,marital_status_display_name,created_by,created_date,modified_by,modified_date) VALUES(nextval('psaudimofa1.t_marital_status_tran_seq'),12053,-,'Widow','Trigger',CURRENT_TIMESTAMP,'Trigger',CURRENT_TIMESTAMP);</v>
      </c>
    </row>
    <row r="18" spans="1:1">
      <c r="A18" t="str">
        <f>'NewLangCommonScriptUATLive Impl'!D18</f>
        <v>INSERT INTO t_marital_status_translation(marital_status_translation_id,marital_status_id,language_id,marital_status_display_name,created_by,created_date,modified_by,modified_date) VALUES(nextval('psaudimofa1.t_marital_status_tran_seq'),12054,-,'Other','Trigger',CURRENT_TIMESTAMP,'Trigger',CURRENT_TIMESTAMP);</v>
      </c>
    </row>
    <row r="19" spans="1:1">
      <c r="A19" t="str">
        <f>'NewLangCommonScriptUATLive Impl'!D19</f>
        <v>INSERT INTO t_religion_translation (religion_translation_id,religion_id,language_id,religion_display_name,created_by,created_date,modified_by,modified_date) VALUES(nextval('psaudimofa1.t_religion_translation_seq'),15050,-,'Islam','Trigger',CURRENT_TIMESTAMP,'Trigger',CURRENT_TIMESTAMP);</v>
      </c>
    </row>
    <row r="20" spans="1:1">
      <c r="A20" t="str">
        <f>'NewLangCommonScriptUATLive Impl'!D20</f>
        <v>INSERT INTO t_religion_translation (religion_translation_id,religion_id,language_id,religion_display_name,created_by,created_date,modified_by,modified_date) VALUES(nextval('psaudimofa1.t_religion_translation_seq'),15051,-,'Christianity','Trigger',CURRENT_TIMESTAMP,'Trigger',CURRENT_TIMESTAMP);</v>
      </c>
    </row>
    <row r="21" spans="1:1">
      <c r="A21" t="str">
        <f>'NewLangCommonScriptUATLive Impl'!D21</f>
        <v>INSERT INTO t_religion_translation (religion_translation_id,religion_id,language_id,religion_display_name,created_by,created_date,modified_by,modified_date) VALUES(nextval('psaudimofa1.t_religion_translation_seq'),15052,-,'Buddhism','Trigger',CURRENT_TIMESTAMP,'Trigger',CURRENT_TIMESTAMP);</v>
      </c>
    </row>
    <row r="22" spans="1:1">
      <c r="A22" t="str">
        <f>'NewLangCommonScriptUATLive Impl'!D22</f>
        <v>INSERT INTO t_religion_translation (religion_translation_id,religion_id,language_id,religion_display_name,created_by,created_date,modified_by,modified_date) VALUES(nextval('psaudimofa1.t_religion_translation_seq'),15053,-,'Hinduism','Trigger',CURRENT_TIMESTAMP,'Trigger',CURRENT_TIMESTAMP);</v>
      </c>
    </row>
    <row r="23" spans="1:1">
      <c r="A23" t="str">
        <f>'NewLangCommonScriptUATLive Impl'!D23</f>
        <v>INSERT INTO t_religion_translation (religion_translation_id,religion_id,language_id,religion_display_name,created_by,created_date,modified_by,modified_date) VALUES(nextval('psaudimofa1.t_religion_translation_seq'),15054,-,'Sikhism','Trigger',CURRENT_TIMESTAMP,'Trigger',CURRENT_TIMESTAMP);</v>
      </c>
    </row>
    <row r="24" spans="1:1">
      <c r="A24" t="str">
        <f>'NewLangCommonScriptUATLive Impl'!D24</f>
        <v>INSERT INTO t_religion_translation (religion_translation_id,religion_id,language_id,religion_display_name,created_by,created_date,modified_by,modified_date) VALUES(nextval('psaudimofa1.t_religion_translation_seq'),15055,-,'Non-Muslim','Trigger',CURRENT_TIMESTAMP,'Trigger',CURRENT_TIMESTAMP);</v>
      </c>
    </row>
    <row r="25" spans="1:1">
      <c r="A25" t="str">
        <f>'NewLangCommonScriptUATLive Impl'!D25</f>
        <v>INSERT INTO t_arrival_place_translation(arrival_place_translation_id,arrival_place_id,language_id,arrival_place_display_name,created_by,created_date,modified_by,modified_date) VALUES(nextval('psaudimofa1.t_arrival_place_tran_seq'),17050,-,'Riyadh','Trigger',CURRENT_TIMESTAMP,'Trigger',CURRENT_TIMESTAMP);</v>
      </c>
    </row>
    <row r="26" spans="1:1">
      <c r="A26" t="str">
        <f>'NewLangCommonScriptUATLive Impl'!D26</f>
        <v>INSERT INTO t_arrival_place_translation(arrival_place_translation_id,arrival_place_id,language_id,arrival_place_display_name,created_by,created_date,modified_by,modified_date) VALUES(nextval('psaudimofa1.t_arrival_place_tran_seq'),17051,-,'Jeddah','Trigger',CURRENT_TIMESTAMP,'Trigger',CURRENT_TIMESTAMP);</v>
      </c>
    </row>
    <row r="27" spans="1:1">
      <c r="A27" t="str">
        <f>'NewLangCommonScriptUATLive Impl'!D27</f>
        <v>INSERT INTO t_arrival_place_translation(arrival_place_translation_id,arrival_place_id,language_id,arrival_place_display_name,created_by,created_date,modified_by,modified_date) VALUES(nextval('psaudimofa1.t_arrival_place_tran_seq'),17052,-,'Dhahran','Trigger',CURRENT_TIMESTAMP,'Trigger',CURRENT_TIMESTAMP);</v>
      </c>
    </row>
    <row r="28" spans="1:1">
      <c r="A28" t="str">
        <f>'NewLangCommonScriptUATLive Impl'!D28</f>
        <v>INSERT INTO t_arrival_place_translation(arrival_place_translation_id,arrival_place_id,language_id,arrival_place_display_name,created_by,created_date,modified_by,modified_date) VALUES(nextval('psaudimofa1.t_arrival_place_tran_seq'),17053,-,'Al-Madinah','Trigger',CURRENT_TIMESTAMP,'Trigger',CURRENT_TIMESTAMP);</v>
      </c>
    </row>
    <row r="29" spans="1:1">
      <c r="A29" t="str">
        <f>'NewLangCommonScriptUATLive Impl'!D29</f>
        <v>INSERT INTO t_arrival_place_translation(arrival_place_translation_id,arrival_place_id,language_id,arrival_place_display_name,created_by,created_date,modified_by,modified_date) VALUES(nextval('psaudimofa1.t_arrival_place_tran_seq'),17054,-,'Dammam','Trigger',CURRENT_TIMESTAMP,'Trigger',CURRENT_TIMESTAMP);</v>
      </c>
    </row>
    <row r="30" spans="1:1">
      <c r="A30" t="str">
        <f>'NewLangCommonScriptUATLive Impl'!D30</f>
        <v>INSERT INTO t_entry_times_translation(entry_times_translation_id,entry_times_id,language_id,entry_times_display_name,created_by,created_date,modified_by,modified_date) VALUES(nextval('psaudimofa1.t_entry_times_tran_seq'),19050,-,'Single Entry','Trigger',CURRENT_TIMESTAMP,'Trigger',CURRENT_TIMESTAMP);</v>
      </c>
    </row>
    <row r="31" spans="1:1">
      <c r="A31" t="str">
        <f>'NewLangCommonScriptUATLive Impl'!D31</f>
        <v>INSERT INTO t_entry_times_translation(entry_times_translation_id,entry_times_id,language_id,entry_times_display_name,created_by,created_date,modified_by,modified_date) VALUES(nextval('psaudimofa1.t_entry_times_tran_seq'),19051,-,'Multiple Entries','Trigger',CURRENT_TIMESTAMP,'Trigger',CURRENT_TIMESTAMP);</v>
      </c>
    </row>
    <row r="32" spans="1:1">
      <c r="A32" t="str">
        <f>'NewLangCommonScriptUATLive Impl'!D32</f>
        <v>INSERT INTO t_entry_times_translation(entry_times_translation_id,entry_times_id,language_id,entry_times_display_name,created_by,created_date,modified_by,modified_date) VALUES(nextval('psaudimofa1.t_entry_times_tran_seq'),19052,-,'Exit-Return','Trigger',CURRENT_TIMESTAMP,'Trigger',CURRENT_TIMESTAMP);</v>
      </c>
    </row>
    <row r="33" spans="1:1">
      <c r="A33" t="str">
        <f>'NewLangCommonScriptUATLive Impl'!D33</f>
        <v>INSERT INTO t_entry_times_translation(entry_times_translation_id,entry_times_id,language_id,entry_times_display_name,created_by,created_date,modified_by,modified_date) VALUES(nextval('psaudimofa1.t_entry_times_tran_seq'),19053,-,'Two Entries','Trigger',CURRENT_TIMESTAMP,'Trigger',CURRENT_TIMESTAMP);</v>
      </c>
    </row>
    <row r="34" spans="1:1">
      <c r="A34" t="str">
        <f>'NewLangCommonScriptUATLive Impl'!D34</f>
        <v>INSERT INTO t_entry_times_translation(entry_times_translation_id,entry_times_id,language_id,entry_times_display_name,created_by,created_date,modified_by,modified_date) VALUES(nextval('psaudimofa1.t_entry_times_tran_seq'),401,-,'Multiple Entries – 180 days','Trigger',CURRENT_TIMESTAMP,'Trigger',CURRENT_TIMESTAMP);</v>
      </c>
    </row>
    <row r="35" spans="1:1">
      <c r="A35" t="str">
        <f>'NewLangCommonScriptUATLive Impl'!D35</f>
        <v>INSERT INTO t_entry_times_translation(entry_times_translation_id,entry_times_id,language_id,entry_times_display_name,created_by,created_date,modified_by,modified_date) VALUES(nextval('psaudimofa1.t_entry_times_tran_seq'),402,-,'Multiple Entries – 1825 days for US Nationality','Trigger',CURRENT_TIMESTAMP,'Trigger',CURRENT_TIMESTAMP);</v>
      </c>
    </row>
    <row r="36" spans="1:1">
      <c r="A36" t="str">
        <f>'NewLangCommonScriptUATLive Impl'!D36</f>
        <v>INSERT INTO t_entry_times_translation(entry_times_translation_id,entry_times_id,language_id,entry_times_display_name,created_by,created_date,modified_by,modified_date) VALUES(nextval('psaudimofa1.t_entry_times_tran_seq'),403,-,'Multiple Entries – 90 days','Trigger',CURRENT_TIMESTAMP,'Trigger',CURRENT_TIMESTAMP);</v>
      </c>
    </row>
    <row r="37" spans="1:1">
      <c r="A37" t="str">
        <f>'NewLangCommonScriptUATLive Impl'!D37</f>
        <v>INSERT INTO t_entry_times_translation(entry_times_translation_id,entry_times_id,language_id,entry_times_display_name,created_by,created_date,modified_by,modified_date) VALUES(nextval('psaudimofa1.t_entry_times_tran_seq'),404,-,'Single Entry – 90 days','Trigger',CURRENT_TIMESTAMP,'Trigger',CURRENT_TIMESTAMP);</v>
      </c>
    </row>
    <row r="38" spans="1:1">
      <c r="A38" t="str">
        <f>'NewLangCommonScriptUATLive Impl'!D38</f>
        <v>INSERT INTO t_entry_times_translation(entry_times_translation_id,entry_times_id,language_id,entry_times_display_name,created_by,created_date,modified_by,modified_date) VALUES(nextval('psaudimofa1.t_entry_times_tran_seq'),405,-,'Multiple - Valid for 180 days','Trigger',CURRENT_TIMESTAMP,'Trigger',CURRENT_TIMESTAMP);</v>
      </c>
    </row>
    <row r="39" spans="1:1">
      <c r="A39" t="str">
        <f>'NewLangCommonScriptUATLive Impl'!D39</f>
        <v>INSERT INTO t_entry_times_translation(entry_times_translation_id,entry_times_id,language_id,entry_times_display_name,created_by,created_date,modified_by,modified_date) VALUES(nextval('psaudimofa1.t_entry_times_tran_seq'),406,-,'Multiple - Valid for 1825 days','Trigger',CURRENT_TIMESTAMP,'Trigger',CURRENT_TIMESTAMP);</v>
      </c>
    </row>
    <row r="40" spans="1:1">
      <c r="A40" t="str">
        <f>'NewLangCommonScriptUATLive Impl'!D40</f>
        <v>INSERT INTO t_entry_times_translation(entry_times_translation_id,entry_times_id,language_id,entry_times_display_name,created_by,created_date,modified_by,modified_date) VALUES(nextval('psaudimofa1.t_entry_times_tran_seq'),407,-,'Multiple - Valid for 90 days','Trigger',CURRENT_TIMESTAMP,'Trigger',CURRENT_TIMESTAMP);</v>
      </c>
    </row>
    <row r="41" spans="1:1">
      <c r="A41" t="str">
        <f>'NewLangCommonScriptUATLive Impl'!D41</f>
        <v>INSERT INTO t_entry_times_translation(entry_times_translation_id,entry_times_id,language_id,entry_times_display_name,created_by,created_date,modified_by,modified_date) VALUES(nextval('psaudimofa1.t_entry_times_tran_seq'),408,-,'Single - Valid for 90 days','Trigger',CURRENT_TIMESTAMP,'Trigger',CURRENT_TIMESTAMP);</v>
      </c>
    </row>
    <row r="42" spans="1:1">
      <c r="A42" t="str">
        <f>'NewLangCommonScriptUATLive Impl'!D42</f>
        <v>INSERT INTO t_entry_times_translation(entry_times_translation_id,entry_times_id,language_id,entry_times_display_name,created_by,created_date,modified_by,modified_date) VALUES(nextval('psaudimofa1.t_entry_times_tran_seq'),409,-,'Multiple - Valid for 365 days','Trigger',CURRENT_TIMESTAMP,'Trigger',CURRENT_TIMESTAMP);</v>
      </c>
    </row>
    <row r="43" spans="1:1">
      <c r="A43" t="str">
        <f>'NewLangCommonScriptUATLive Impl'!D43</f>
        <v>INSERT INTO t_entry_times_translation(entry_times_translation_id,entry_times_id,language_id,entry_times_display_name,created_by,created_date,modified_by,modified_date) VALUES(nextval('psaudimofa1.t_entry_times_tran_seq'),410,-,'Multiple - Valid for 730 days','Trigger',CURRENT_TIMESTAMP,'Trigger',CURRENT_TIMESTAMP);</v>
      </c>
    </row>
    <row r="44" spans="1:1">
      <c r="A44" t="str">
        <f>'NewLangCommonScriptUATLive Impl'!D44</f>
        <v>INSERT INTO t_entry_times_translation(entry_times_translation_id,entry_times_id,language_id,entry_times_display_name,created_by,created_date,modified_by,modified_date) VALUES(nextval('psaudimofa1.t_entry_times_tran_seq'),411,-,'Single - Valid for 30 days','Trigger',CURRENT_TIMESTAMP,'Trigger',CURRENT_TIMESTAMP);</v>
      </c>
    </row>
    <row r="45" spans="1:1">
      <c r="A45" t="str">
        <f>'NewLangCommonScriptUATLive Impl'!H45</f>
        <v>INSERT INTO t_embassy_in_translation (embassy_in_translation_id, embassy_in_id, language_id, embassy_in_display_name, created_by, created_date, modified_by, modified_date) VALUES(nextval('t_embassy_in_tran_seq'),48677,-,'Skopje, 'Trigger',CURRENT_TIMESTAMP, 'Trigger', CURRENT_TIMESTAMP);</v>
      </c>
    </row>
  </sheetData>
  <mergeCells count="1">
    <mergeCell ref="A1:A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11D0F-1AEC-45F5-8FEC-48EA7029BAC9}">
  <dimension ref="A1:G37"/>
  <sheetViews>
    <sheetView workbookViewId="0">
      <selection activeCell="G5" sqref="G5:G37"/>
    </sheetView>
  </sheetViews>
  <sheetFormatPr defaultRowHeight="15"/>
  <cols>
    <col min="5" max="5" width="55.42578125" bestFit="1" customWidth="1"/>
  </cols>
  <sheetData>
    <row r="1" spans="1:7" ht="15" customHeight="1">
      <c r="A1" s="98" t="s">
        <v>1015</v>
      </c>
      <c r="B1" s="98"/>
      <c r="C1" s="98"/>
      <c r="D1" s="98"/>
      <c r="E1" s="98"/>
    </row>
    <row r="2" spans="1:7" ht="15" customHeight="1">
      <c r="A2" s="98"/>
      <c r="B2" s="98"/>
      <c r="C2" s="98"/>
      <c r="D2" s="98"/>
      <c r="E2" s="98"/>
    </row>
    <row r="3" spans="1:7">
      <c r="A3" s="98"/>
      <c r="B3" s="98"/>
      <c r="C3" s="98"/>
      <c r="D3" s="98"/>
      <c r="E3" s="98"/>
    </row>
    <row r="4" spans="1:7">
      <c r="A4" t="s">
        <v>1015</v>
      </c>
    </row>
    <row r="5" spans="1:7">
      <c r="A5" t="s">
        <v>1016</v>
      </c>
      <c r="B5" t="str">
        <f>Master!L20&amp;","</f>
        <v>102216,</v>
      </c>
      <c r="C5" t="str">
        <f>Master!L13&amp;","</f>
        <v>81363,</v>
      </c>
      <c r="D5">
        <v>332</v>
      </c>
      <c r="E5" t="s">
        <v>1017</v>
      </c>
      <c r="G5" t="str">
        <f>CONCATENATE(A5,B5,C5,D5,E5)</f>
        <v>INSERT INTO t_vsc_tax_link (vsc_tax_link_id, tax_id, vsc_id, fee_id, created_by, created_date, modified_by, modified_date) VALUES(nextval('t_vsc_tax_link_seq'),102216,81363,332, 'support', current_timestamp, 'support', current_timestamp);</v>
      </c>
    </row>
    <row r="6" spans="1:7">
      <c r="A6" t="s">
        <v>1016</v>
      </c>
      <c r="B6" t="str">
        <f>B5</f>
        <v>102216,</v>
      </c>
      <c r="C6" t="str">
        <f>C5</f>
        <v>81363,</v>
      </c>
      <c r="D6">
        <v>338</v>
      </c>
      <c r="E6" t="s">
        <v>1017</v>
      </c>
      <c r="G6" t="str">
        <f t="shared" ref="G6:G37" si="0">CONCATENATE(A6,B6,C6,D6,E6)</f>
        <v>INSERT INTO t_vsc_tax_link (vsc_tax_link_id, tax_id, vsc_id, fee_id, created_by, created_date, modified_by, modified_date) VALUES(nextval('t_vsc_tax_link_seq'),102216,81363,338, 'support', current_timestamp, 'support', current_timestamp);</v>
      </c>
    </row>
    <row r="7" spans="1:7">
      <c r="A7" t="s">
        <v>1016</v>
      </c>
      <c r="B7" t="str">
        <f>B5</f>
        <v>102216,</v>
      </c>
      <c r="C7" t="str">
        <f>C5</f>
        <v>81363,</v>
      </c>
      <c r="D7">
        <v>44250</v>
      </c>
      <c r="E7" t="s">
        <v>1017</v>
      </c>
      <c r="G7" t="str">
        <f t="shared" si="0"/>
        <v>INSERT INTO t_vsc_tax_link (vsc_tax_link_id, tax_id, vsc_id, fee_id, created_by, created_date, modified_by, modified_date) VALUES(nextval('t_vsc_tax_link_seq'),102216,81363,44250, 'support', current_timestamp, 'support', current_timestamp);</v>
      </c>
    </row>
    <row r="8" spans="1:7">
      <c r="A8" t="s">
        <v>1016</v>
      </c>
      <c r="B8" t="str">
        <f t="shared" ref="B8:B37" si="1">B6</f>
        <v>102216,</v>
      </c>
      <c r="C8" t="str">
        <f t="shared" ref="C8:C37" si="2">C6</f>
        <v>81363,</v>
      </c>
      <c r="D8">
        <v>323</v>
      </c>
      <c r="E8" t="s">
        <v>1017</v>
      </c>
      <c r="G8" t="str">
        <f t="shared" si="0"/>
        <v>INSERT INTO t_vsc_tax_link (vsc_tax_link_id, tax_id, vsc_id, fee_id, created_by, created_date, modified_by, modified_date) VALUES(nextval('t_vsc_tax_link_seq'),102216,81363,323, 'support', current_timestamp, 'support', current_timestamp);</v>
      </c>
    </row>
    <row r="9" spans="1:7">
      <c r="A9" t="s">
        <v>1016</v>
      </c>
      <c r="B9" t="str">
        <f t="shared" si="1"/>
        <v>102216,</v>
      </c>
      <c r="C9" t="str">
        <f t="shared" si="2"/>
        <v>81363,</v>
      </c>
      <c r="D9">
        <v>334</v>
      </c>
      <c r="E9" t="s">
        <v>1017</v>
      </c>
      <c r="G9" t="str">
        <f t="shared" si="0"/>
        <v>INSERT INTO t_vsc_tax_link (vsc_tax_link_id, tax_id, vsc_id, fee_id, created_by, created_date, modified_by, modified_date) VALUES(nextval('t_vsc_tax_link_seq'),102216,81363,334, 'support', current_timestamp, 'support', current_timestamp);</v>
      </c>
    </row>
    <row r="10" spans="1:7">
      <c r="A10" t="s">
        <v>1016</v>
      </c>
      <c r="B10" t="str">
        <f t="shared" si="1"/>
        <v>102216,</v>
      </c>
      <c r="C10" t="str">
        <f t="shared" si="2"/>
        <v>81363,</v>
      </c>
      <c r="D10">
        <v>321</v>
      </c>
      <c r="E10" t="s">
        <v>1017</v>
      </c>
      <c r="G10" t="str">
        <f t="shared" si="0"/>
        <v>INSERT INTO t_vsc_tax_link (vsc_tax_link_id, tax_id, vsc_id, fee_id, created_by, created_date, modified_by, modified_date) VALUES(nextval('t_vsc_tax_link_seq'),102216,81363,321, 'support', current_timestamp, 'support', current_timestamp);</v>
      </c>
    </row>
    <row r="11" spans="1:7">
      <c r="A11" t="s">
        <v>1016</v>
      </c>
      <c r="B11" t="str">
        <f t="shared" si="1"/>
        <v>102216,</v>
      </c>
      <c r="C11" t="str">
        <f t="shared" si="2"/>
        <v>81363,</v>
      </c>
      <c r="D11">
        <v>66643</v>
      </c>
      <c r="E11" t="s">
        <v>1017</v>
      </c>
      <c r="G11" t="str">
        <f t="shared" si="0"/>
        <v>INSERT INTO t_vsc_tax_link (vsc_tax_link_id, tax_id, vsc_id, fee_id, created_by, created_date, modified_by, modified_date) VALUES(nextval('t_vsc_tax_link_seq'),102216,81363,66643, 'support', current_timestamp, 'support', current_timestamp);</v>
      </c>
    </row>
    <row r="12" spans="1:7">
      <c r="A12" t="s">
        <v>1016</v>
      </c>
      <c r="B12" t="str">
        <f t="shared" si="1"/>
        <v>102216,</v>
      </c>
      <c r="C12" t="str">
        <f t="shared" si="2"/>
        <v>81363,</v>
      </c>
      <c r="D12">
        <v>340</v>
      </c>
      <c r="E12" t="s">
        <v>1017</v>
      </c>
      <c r="G12" t="str">
        <f t="shared" si="0"/>
        <v>INSERT INTO t_vsc_tax_link (vsc_tax_link_id, tax_id, vsc_id, fee_id, created_by, created_date, modified_by, modified_date) VALUES(nextval('t_vsc_tax_link_seq'),102216,81363,340, 'support', current_timestamp, 'support', current_timestamp);</v>
      </c>
    </row>
    <row r="13" spans="1:7">
      <c r="A13" t="s">
        <v>1016</v>
      </c>
      <c r="B13" t="str">
        <f t="shared" si="1"/>
        <v>102216,</v>
      </c>
      <c r="C13" t="str">
        <f t="shared" si="2"/>
        <v>81363,</v>
      </c>
      <c r="D13">
        <v>43051</v>
      </c>
      <c r="E13" t="s">
        <v>1017</v>
      </c>
      <c r="G13" t="str">
        <f t="shared" si="0"/>
        <v>INSERT INTO t_vsc_tax_link (vsc_tax_link_id, tax_id, vsc_id, fee_id, created_by, created_date, modified_by, modified_date) VALUES(nextval('t_vsc_tax_link_seq'),102216,81363,43051, 'support', current_timestamp, 'support', current_timestamp);</v>
      </c>
    </row>
    <row r="14" spans="1:7">
      <c r="A14" t="s">
        <v>1016</v>
      </c>
      <c r="B14" t="str">
        <f t="shared" si="1"/>
        <v>102216,</v>
      </c>
      <c r="C14" t="str">
        <f t="shared" si="2"/>
        <v>81363,</v>
      </c>
      <c r="D14">
        <v>55400</v>
      </c>
      <c r="E14" t="s">
        <v>1017</v>
      </c>
      <c r="G14" t="str">
        <f t="shared" si="0"/>
        <v>INSERT INTO t_vsc_tax_link (vsc_tax_link_id, tax_id, vsc_id, fee_id, created_by, created_date, modified_by, modified_date) VALUES(nextval('t_vsc_tax_link_seq'),102216,81363,55400, 'support', current_timestamp, 'support', current_timestamp);</v>
      </c>
    </row>
    <row r="15" spans="1:7">
      <c r="A15" t="s">
        <v>1016</v>
      </c>
      <c r="B15" t="str">
        <f t="shared" si="1"/>
        <v>102216,</v>
      </c>
      <c r="C15" t="str">
        <f t="shared" si="2"/>
        <v>81363,</v>
      </c>
      <c r="D15">
        <v>343</v>
      </c>
      <c r="E15" t="s">
        <v>1017</v>
      </c>
      <c r="G15" t="str">
        <f t="shared" si="0"/>
        <v>INSERT INTO t_vsc_tax_link (vsc_tax_link_id, tax_id, vsc_id, fee_id, created_by, created_date, modified_by, modified_date) VALUES(nextval('t_vsc_tax_link_seq'),102216,81363,343, 'support', current_timestamp, 'support', current_timestamp);</v>
      </c>
    </row>
    <row r="16" spans="1:7">
      <c r="A16" t="s">
        <v>1016</v>
      </c>
      <c r="B16" t="str">
        <f t="shared" si="1"/>
        <v>102216,</v>
      </c>
      <c r="C16" t="str">
        <f t="shared" si="2"/>
        <v>81363,</v>
      </c>
      <c r="D16">
        <v>346</v>
      </c>
      <c r="E16" t="s">
        <v>1017</v>
      </c>
      <c r="G16" t="str">
        <f t="shared" si="0"/>
        <v>INSERT INTO t_vsc_tax_link (vsc_tax_link_id, tax_id, vsc_id, fee_id, created_by, created_date, modified_by, modified_date) VALUES(nextval('t_vsc_tax_link_seq'),102216,81363,346, 'support', current_timestamp, 'support', current_timestamp);</v>
      </c>
    </row>
    <row r="17" spans="1:7">
      <c r="A17" t="s">
        <v>1016</v>
      </c>
      <c r="B17" t="str">
        <f t="shared" si="1"/>
        <v>102216,</v>
      </c>
      <c r="C17" t="str">
        <f t="shared" si="2"/>
        <v>81363,</v>
      </c>
      <c r="D17">
        <v>333</v>
      </c>
      <c r="E17" t="s">
        <v>1017</v>
      </c>
      <c r="G17" t="str">
        <f t="shared" si="0"/>
        <v>INSERT INTO t_vsc_tax_link (vsc_tax_link_id, tax_id, vsc_id, fee_id, created_by, created_date, modified_by, modified_date) VALUES(nextval('t_vsc_tax_link_seq'),102216,81363,333, 'support', current_timestamp, 'support', current_timestamp);</v>
      </c>
    </row>
    <row r="18" spans="1:7">
      <c r="A18" t="s">
        <v>1016</v>
      </c>
      <c r="B18" t="str">
        <f t="shared" si="1"/>
        <v>102216,</v>
      </c>
      <c r="C18" t="str">
        <f t="shared" si="2"/>
        <v>81363,</v>
      </c>
      <c r="D18">
        <v>45400</v>
      </c>
      <c r="E18" t="s">
        <v>1017</v>
      </c>
      <c r="G18" t="str">
        <f t="shared" si="0"/>
        <v>INSERT INTO t_vsc_tax_link (vsc_tax_link_id, tax_id, vsc_id, fee_id, created_by, created_date, modified_by, modified_date) VALUES(nextval('t_vsc_tax_link_seq'),102216,81363,45400, 'support', current_timestamp, 'support', current_timestamp);</v>
      </c>
    </row>
    <row r="19" spans="1:7">
      <c r="A19" t="s">
        <v>1016</v>
      </c>
      <c r="B19" t="str">
        <f t="shared" si="1"/>
        <v>102216,</v>
      </c>
      <c r="C19" t="str">
        <f t="shared" si="2"/>
        <v>81363,</v>
      </c>
      <c r="D19">
        <v>339</v>
      </c>
      <c r="E19" t="s">
        <v>1017</v>
      </c>
      <c r="G19" t="str">
        <f t="shared" si="0"/>
        <v>INSERT INTO t_vsc_tax_link (vsc_tax_link_id, tax_id, vsc_id, fee_id, created_by, created_date, modified_by, modified_date) VALUES(nextval('t_vsc_tax_link_seq'),102216,81363,339, 'support', current_timestamp, 'support', current_timestamp);</v>
      </c>
    </row>
    <row r="20" spans="1:7">
      <c r="A20" t="s">
        <v>1016</v>
      </c>
      <c r="B20" t="str">
        <f t="shared" si="1"/>
        <v>102216,</v>
      </c>
      <c r="C20" t="str">
        <f t="shared" si="2"/>
        <v>81363,</v>
      </c>
      <c r="D20">
        <v>336</v>
      </c>
      <c r="E20" t="s">
        <v>1017</v>
      </c>
      <c r="G20" t="str">
        <f t="shared" si="0"/>
        <v>INSERT INTO t_vsc_tax_link (vsc_tax_link_id, tax_id, vsc_id, fee_id, created_by, created_date, modified_by, modified_date) VALUES(nextval('t_vsc_tax_link_seq'),102216,81363,336, 'support', current_timestamp, 'support', current_timestamp);</v>
      </c>
    </row>
    <row r="21" spans="1:7">
      <c r="A21" t="s">
        <v>1016</v>
      </c>
      <c r="B21" t="str">
        <f t="shared" si="1"/>
        <v>102216,</v>
      </c>
      <c r="C21" t="str">
        <f t="shared" si="2"/>
        <v>81363,</v>
      </c>
      <c r="D21">
        <v>344</v>
      </c>
      <c r="E21" t="s">
        <v>1017</v>
      </c>
      <c r="G21" t="str">
        <f t="shared" si="0"/>
        <v>INSERT INTO t_vsc_tax_link (vsc_tax_link_id, tax_id, vsc_id, fee_id, created_by, created_date, modified_by, modified_date) VALUES(nextval('t_vsc_tax_link_seq'),102216,81363,344, 'support', current_timestamp, 'support', current_timestamp);</v>
      </c>
    </row>
    <row r="22" spans="1:7">
      <c r="A22" t="s">
        <v>1016</v>
      </c>
      <c r="B22" t="str">
        <f t="shared" si="1"/>
        <v>102216,</v>
      </c>
      <c r="C22" t="str">
        <f t="shared" si="2"/>
        <v>81363,</v>
      </c>
      <c r="D22">
        <v>45401</v>
      </c>
      <c r="E22" t="s">
        <v>1017</v>
      </c>
      <c r="G22" t="str">
        <f t="shared" si="0"/>
        <v>INSERT INTO t_vsc_tax_link (vsc_tax_link_id, tax_id, vsc_id, fee_id, created_by, created_date, modified_by, modified_date) VALUES(nextval('t_vsc_tax_link_seq'),102216,81363,45401, 'support', current_timestamp, 'support', current_timestamp);</v>
      </c>
    </row>
    <row r="23" spans="1:7">
      <c r="A23" t="s">
        <v>1016</v>
      </c>
      <c r="B23" t="str">
        <f t="shared" si="1"/>
        <v>102216,</v>
      </c>
      <c r="C23" t="str">
        <f t="shared" si="2"/>
        <v>81363,</v>
      </c>
      <c r="D23">
        <v>50400</v>
      </c>
      <c r="E23" t="s">
        <v>1017</v>
      </c>
      <c r="G23" t="str">
        <f t="shared" si="0"/>
        <v>INSERT INTO t_vsc_tax_link (vsc_tax_link_id, tax_id, vsc_id, fee_id, created_by, created_date, modified_by, modified_date) VALUES(nextval('t_vsc_tax_link_seq'),102216,81363,50400, 'support', current_timestamp, 'support', current_timestamp);</v>
      </c>
    </row>
    <row r="24" spans="1:7">
      <c r="A24" t="s">
        <v>1016</v>
      </c>
      <c r="B24" t="str">
        <f t="shared" si="1"/>
        <v>102216,</v>
      </c>
      <c r="C24" t="str">
        <f t="shared" si="2"/>
        <v>81363,</v>
      </c>
      <c r="D24">
        <v>968</v>
      </c>
      <c r="E24" t="s">
        <v>1017</v>
      </c>
      <c r="G24" t="str">
        <f t="shared" si="0"/>
        <v>INSERT INTO t_vsc_tax_link (vsc_tax_link_id, tax_id, vsc_id, fee_id, created_by, created_date, modified_by, modified_date) VALUES(nextval('t_vsc_tax_link_seq'),102216,81363,968, 'support', current_timestamp, 'support', current_timestamp);</v>
      </c>
    </row>
    <row r="25" spans="1:7">
      <c r="A25" t="s">
        <v>1016</v>
      </c>
      <c r="B25" t="str">
        <f t="shared" si="1"/>
        <v>102216,</v>
      </c>
      <c r="C25" t="str">
        <f t="shared" si="2"/>
        <v>81363,</v>
      </c>
      <c r="D25">
        <v>53400</v>
      </c>
      <c r="E25" t="s">
        <v>1017</v>
      </c>
      <c r="G25" t="str">
        <f t="shared" si="0"/>
        <v>INSERT INTO t_vsc_tax_link (vsc_tax_link_id, tax_id, vsc_id, fee_id, created_by, created_date, modified_by, modified_date) VALUES(nextval('t_vsc_tax_link_seq'),102216,81363,53400, 'support', current_timestamp, 'support', current_timestamp);</v>
      </c>
    </row>
    <row r="26" spans="1:7">
      <c r="A26" t="s">
        <v>1016</v>
      </c>
      <c r="B26" t="str">
        <f t="shared" si="1"/>
        <v>102216,</v>
      </c>
      <c r="C26" t="str">
        <f t="shared" si="2"/>
        <v>81363,</v>
      </c>
      <c r="D26">
        <v>728</v>
      </c>
      <c r="E26" t="s">
        <v>1017</v>
      </c>
      <c r="G26" t="str">
        <f t="shared" si="0"/>
        <v>INSERT INTO t_vsc_tax_link (vsc_tax_link_id, tax_id, vsc_id, fee_id, created_by, created_date, modified_by, modified_date) VALUES(nextval('t_vsc_tax_link_seq'),102216,81363,728, 'support', current_timestamp, 'support', current_timestamp);</v>
      </c>
    </row>
    <row r="27" spans="1:7">
      <c r="A27" t="s">
        <v>1016</v>
      </c>
      <c r="B27" t="str">
        <f t="shared" si="1"/>
        <v>102216,</v>
      </c>
      <c r="C27" t="str">
        <f t="shared" si="2"/>
        <v>81363,</v>
      </c>
      <c r="D27">
        <v>337</v>
      </c>
      <c r="E27" t="s">
        <v>1017</v>
      </c>
      <c r="G27" t="str">
        <f t="shared" si="0"/>
        <v>INSERT INTO t_vsc_tax_link (vsc_tax_link_id, tax_id, vsc_id, fee_id, created_by, created_date, modified_by, modified_date) VALUES(nextval('t_vsc_tax_link_seq'),102216,81363,337, 'support', current_timestamp, 'support', current_timestamp);</v>
      </c>
    </row>
    <row r="28" spans="1:7">
      <c r="A28" t="s">
        <v>1016</v>
      </c>
      <c r="B28" t="str">
        <f t="shared" si="1"/>
        <v>102216,</v>
      </c>
      <c r="C28" t="str">
        <f t="shared" si="2"/>
        <v>81363,</v>
      </c>
      <c r="D28">
        <v>319</v>
      </c>
      <c r="E28" t="s">
        <v>1017</v>
      </c>
      <c r="G28" t="str">
        <f t="shared" si="0"/>
        <v>INSERT INTO t_vsc_tax_link (vsc_tax_link_id, tax_id, vsc_id, fee_id, created_by, created_date, modified_by, modified_date) VALUES(nextval('t_vsc_tax_link_seq'),102216,81363,319, 'support', current_timestamp, 'support', current_timestamp);</v>
      </c>
    </row>
    <row r="29" spans="1:7">
      <c r="A29" t="s">
        <v>1016</v>
      </c>
      <c r="B29" t="str">
        <f t="shared" si="1"/>
        <v>102216,</v>
      </c>
      <c r="C29" t="str">
        <f t="shared" si="2"/>
        <v>81363,</v>
      </c>
      <c r="D29">
        <v>45402</v>
      </c>
      <c r="E29" t="s">
        <v>1017</v>
      </c>
      <c r="G29" t="str">
        <f t="shared" si="0"/>
        <v>INSERT INTO t_vsc_tax_link (vsc_tax_link_id, tax_id, vsc_id, fee_id, created_by, created_date, modified_by, modified_date) VALUES(nextval('t_vsc_tax_link_seq'),102216,81363,45402, 'support', current_timestamp, 'support', current_timestamp);</v>
      </c>
    </row>
    <row r="30" spans="1:7">
      <c r="A30" t="s">
        <v>1016</v>
      </c>
      <c r="B30" t="str">
        <f t="shared" si="1"/>
        <v>102216,</v>
      </c>
      <c r="C30" t="str">
        <f t="shared" si="2"/>
        <v>81363,</v>
      </c>
      <c r="D30">
        <v>335</v>
      </c>
      <c r="E30" t="s">
        <v>1017</v>
      </c>
      <c r="G30" t="str">
        <f t="shared" si="0"/>
        <v>INSERT INTO t_vsc_tax_link (vsc_tax_link_id, tax_id, vsc_id, fee_id, created_by, created_date, modified_by, modified_date) VALUES(nextval('t_vsc_tax_link_seq'),102216,81363,335, 'support', current_timestamp, 'support', current_timestamp);</v>
      </c>
    </row>
    <row r="31" spans="1:7">
      <c r="A31" t="s">
        <v>1016</v>
      </c>
      <c r="B31" t="str">
        <f t="shared" si="1"/>
        <v>102216,</v>
      </c>
      <c r="C31" t="str">
        <f t="shared" si="2"/>
        <v>81363,</v>
      </c>
      <c r="D31">
        <v>43052</v>
      </c>
      <c r="E31" t="s">
        <v>1017</v>
      </c>
      <c r="G31" t="str">
        <f t="shared" si="0"/>
        <v>INSERT INTO t_vsc_tax_link (vsc_tax_link_id, tax_id, vsc_id, fee_id, created_by, created_date, modified_by, modified_date) VALUES(nextval('t_vsc_tax_link_seq'),102216,81363,43052, 'support', current_timestamp, 'support', current_timestamp);</v>
      </c>
    </row>
    <row r="32" spans="1:7">
      <c r="A32" t="s">
        <v>1016</v>
      </c>
      <c r="B32" t="str">
        <f t="shared" si="1"/>
        <v>102216,</v>
      </c>
      <c r="C32" t="str">
        <f t="shared" si="2"/>
        <v>81363,</v>
      </c>
      <c r="D32">
        <v>320</v>
      </c>
      <c r="E32" t="s">
        <v>1017</v>
      </c>
      <c r="G32" t="str">
        <f t="shared" si="0"/>
        <v>INSERT INTO t_vsc_tax_link (vsc_tax_link_id, tax_id, vsc_id, fee_id, created_by, created_date, modified_by, modified_date) VALUES(nextval('t_vsc_tax_link_seq'),102216,81363,320, 'support', current_timestamp, 'support', current_timestamp);</v>
      </c>
    </row>
    <row r="33" spans="1:7">
      <c r="A33" t="s">
        <v>1016</v>
      </c>
      <c r="B33" t="str">
        <f t="shared" si="1"/>
        <v>102216,</v>
      </c>
      <c r="C33" t="str">
        <f t="shared" si="2"/>
        <v>81363,</v>
      </c>
      <c r="D33">
        <v>724</v>
      </c>
      <c r="E33" t="s">
        <v>1017</v>
      </c>
      <c r="G33" t="str">
        <f t="shared" si="0"/>
        <v>INSERT INTO t_vsc_tax_link (vsc_tax_link_id, tax_id, vsc_id, fee_id, created_by, created_date, modified_by, modified_date) VALUES(nextval('t_vsc_tax_link_seq'),102216,81363,724, 'support', current_timestamp, 'support', current_timestamp);</v>
      </c>
    </row>
    <row r="34" spans="1:7">
      <c r="A34" t="s">
        <v>1016</v>
      </c>
      <c r="B34" t="str">
        <f t="shared" si="1"/>
        <v>102216,</v>
      </c>
      <c r="C34" t="str">
        <f t="shared" si="2"/>
        <v>81363,</v>
      </c>
      <c r="D34">
        <v>322</v>
      </c>
      <c r="E34" t="s">
        <v>1017</v>
      </c>
      <c r="G34" t="str">
        <f t="shared" si="0"/>
        <v>INSERT INTO t_vsc_tax_link (vsc_tax_link_id, tax_id, vsc_id, fee_id, created_by, created_date, modified_by, modified_date) VALUES(nextval('t_vsc_tax_link_seq'),102216,81363,322, 'support', current_timestamp, 'support', current_timestamp);</v>
      </c>
    </row>
    <row r="35" spans="1:7">
      <c r="A35" t="s">
        <v>1016</v>
      </c>
      <c r="B35" t="str">
        <f t="shared" si="1"/>
        <v>102216,</v>
      </c>
      <c r="C35" t="str">
        <f t="shared" si="2"/>
        <v>81363,</v>
      </c>
      <c r="D35">
        <v>345</v>
      </c>
      <c r="E35" t="s">
        <v>1017</v>
      </c>
      <c r="G35" t="str">
        <f t="shared" si="0"/>
        <v>INSERT INTO t_vsc_tax_link (vsc_tax_link_id, tax_id, vsc_id, fee_id, created_by, created_date, modified_by, modified_date) VALUES(nextval('t_vsc_tax_link_seq'),102216,81363,345, 'support', current_timestamp, 'support', current_timestamp);</v>
      </c>
    </row>
    <row r="36" spans="1:7">
      <c r="A36" t="s">
        <v>1016</v>
      </c>
      <c r="B36" t="str">
        <f t="shared" si="1"/>
        <v>102216,</v>
      </c>
      <c r="C36" t="str">
        <f t="shared" si="2"/>
        <v>81363,</v>
      </c>
      <c r="D36">
        <v>331</v>
      </c>
      <c r="E36" t="s">
        <v>1017</v>
      </c>
      <c r="G36" t="str">
        <f t="shared" si="0"/>
        <v>INSERT INTO t_vsc_tax_link (vsc_tax_link_id, tax_id, vsc_id, fee_id, created_by, created_date, modified_by, modified_date) VALUES(nextval('t_vsc_tax_link_seq'),102216,81363,331, 'support', current_timestamp, 'support', current_timestamp);</v>
      </c>
    </row>
    <row r="37" spans="1:7">
      <c r="A37" t="s">
        <v>1016</v>
      </c>
      <c r="B37" t="str">
        <f t="shared" si="1"/>
        <v>102216,</v>
      </c>
      <c r="C37" t="str">
        <f t="shared" si="2"/>
        <v>81363,</v>
      </c>
      <c r="D37">
        <v>726</v>
      </c>
      <c r="E37" t="s">
        <v>1017</v>
      </c>
      <c r="G37" t="str">
        <f t="shared" si="0"/>
        <v>INSERT INTO t_vsc_tax_link (vsc_tax_link_id, tax_id, vsc_id, fee_id, created_by, created_date, modified_by, modified_date) VALUES(nextval('t_vsc_tax_link_seq'),102216,81363,726, 'support', current_timestamp, 'support', current_timestamp);</v>
      </c>
    </row>
  </sheetData>
  <mergeCells count="1">
    <mergeCell ref="A1:E3"/>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CB8F-9BE4-4918-B527-04CC78F64E16}">
  <dimension ref="A1:E260"/>
  <sheetViews>
    <sheetView showGridLines="0" workbookViewId="0">
      <pane ySplit="4" topLeftCell="A5" activePane="bottomLeft" state="frozen"/>
      <selection pane="bottomLeft" activeCell="B183" sqref="B183"/>
      <selection activeCell="B1" sqref="B1"/>
    </sheetView>
  </sheetViews>
  <sheetFormatPr defaultRowHeight="15"/>
  <cols>
    <col min="1" max="1" width="20" style="13" customWidth="1"/>
    <col min="2" max="2" width="88.140625" customWidth="1"/>
    <col min="3" max="3" width="16.140625" customWidth="1"/>
    <col min="4" max="4" width="10.5703125" bestFit="1" customWidth="1"/>
    <col min="5" max="5" width="43.28515625" customWidth="1"/>
  </cols>
  <sheetData>
    <row r="1" spans="1:5">
      <c r="A1" s="98" t="s">
        <v>1018</v>
      </c>
      <c r="B1" s="98"/>
      <c r="C1" s="98"/>
      <c r="D1" s="98"/>
      <c r="E1" s="98"/>
    </row>
    <row r="2" spans="1:5">
      <c r="A2" s="98"/>
      <c r="B2" s="98"/>
      <c r="C2" s="98"/>
      <c r="D2" s="98"/>
      <c r="E2" s="98"/>
    </row>
    <row r="4" spans="1:5">
      <c r="A4" s="8" t="s">
        <v>1019</v>
      </c>
      <c r="B4" s="8" t="s">
        <v>204</v>
      </c>
      <c r="C4" s="8" t="s">
        <v>1020</v>
      </c>
      <c r="D4" s="8" t="s">
        <v>1021</v>
      </c>
      <c r="E4" s="8" t="s">
        <v>4</v>
      </c>
    </row>
    <row r="5" spans="1:5">
      <c r="A5" s="10" t="s">
        <v>1022</v>
      </c>
      <c r="B5" s="5" t="str">
        <f>'Script Implementation'!AB5</f>
        <v>INSERT INTO t_currency_code (currency_code_id, currency_code, created_by, created_date, modified_by, modified_date, sap_currency_code, currency_description, currency_description_arabic,currency_name) VALUES(49590,'MKD', 'support', Current_timestamp, 'support', Current_timestamp, 'MKD', NULL, NULL,NULL);</v>
      </c>
      <c r="C5" s="10"/>
      <c r="D5" s="10">
        <v>1</v>
      </c>
      <c r="E5" s="5"/>
    </row>
    <row r="6" spans="1:5">
      <c r="A6" s="10"/>
      <c r="B6" s="5" t="str">
        <f>'Script Implementation'!AB6</f>
        <v>INSERT INTO psaudimofa1.t_country_code
(country_id, region_id, country_name, country_code, created_by, created_date, modified_by, modified_date, phone_number_example, additional_info, display_decimal_positions, currency_code_id, number_of_sms_attempts, sms_time_interval, sms_gateway_url, sms_gateway_user, sms_gateway_password, sla_expiry_days, sms_gateway_code_id, reschedule_uptil_appointment, reschedule_upgrade_rule, benchmarked_days, is_miscellaneous_fee_required, print_language_id, country_timezone, email_id, is_arabic_fields_required, call_center_number, is_swap_decimal_comma, is_enabled_for_tasheel, is_enabled_for_etimad, website_url, is_agent_group_scheduling, is_subagent_enable, is_passport_enumber_man, is_so_stage_for_bio_only, fee_rounding_position, fee_value_rounding_type, mu_prior_reschedule_days, mu_appointment_days, agent_city_wise, agent_process_wise, show_enjaxit_form, show_document_submitted, show_visa_fees_paid, skip_from_spoke_to_hub, is_autofill_enabled, is_preapproprint_req, is_addressprint_req, noshow_days_bio_normal, noshow_days_full_normal, noshow_days_bio_lounge, noshow_days_full_lounge, is_pr_validation_required, pr_validation_no_of_char, is_pr_pp_validation_required, is_pr_dob_validation_required, is_pr_ed_validation_required, is_pr_override, pr_post_validation, is_vsc_mgr_pwd_saved, is_hide_tax_percentage, icr_english_header, icr_arabic_header, send_otp_as_sms_for_save_appl, grand_total_round_off, lounge_consent_language, insurance_rounding_position, insurance_value_rounding_type, is_visafee_by_nationality, is_enjaz_payment_before_appt, is_payment_gateway_enabled, is_vas_display_reqd, show_vasfee_in_grid, is_icr_include_mac_id, accreditation_number, is_tax_included_unit_fee, is_agent_quota_by_visa_type, is_vat_included_in_icr, is_applicable_sap, is_mahram_required, is_company_name_required, ai_number, is_ai_number_required, is_online_payment_enable, sap_country_code, is_courier_receipt_applicants_level, is_cnic_no_required, is_walk_in_slot_enabled_call_centre, is_captcha_mandatory, is_show_vas_services_website, is_token_required_website, token_duration_website, is_save_app_details_mandatory, is_show_earlier_app_date, online_token_id, is_add_lbl_pr_without_courier, is_show_walkin_slot_upgrade, is_auto_slot_create_enabled, is_other_vsc_reschedule_restricted, is_skip_inscan_from_mission_stage, is_tax_cal_on_total_amount, is_total_amt_show_after_disclaimer, is_confirm_page_validation_required, confirm_page_token_duration, is_show_embassy_list, is_online_split_payment, is_show_operated_by, is_enabled_barcode_length, is_show_payment_mode_in_appt_ltr, is_upgrade_reason_req, is_cancel_disabled, is_scheduling_disabled, is_rescheduling_disabled, is_upgrade_disabled, is_configured_zpl_printer, is_skip_spoke_records_in_counterlist_report, is_skip_sms_for_spoke_courier_at_hub, is_total_grand_round_off_type, is_website_bio_process_enabled, is_enabled_enumber_length, enable_seperate_visa_type, is_online_walkin_payment_enabled, is_online_mofa_fee_pg_enbaled, is_fee_grid_required, usd_iar_receipt_trn, usd_iar_taxation_number, is_grand_total_tens_round_off, is_visafee_disabled, is_enjazfee_disabled, is_show_mofa_fee_paid_in_enjaz, icr_lang_id, is_online_payment_in_local_currency, is_visa_fee_nill_by_pp,it_region_classification)
VALUES(63502,44750,'Macedonia','MC','support',CURRENT_TIMESTAMP,'support',CURRENT_TIMESTAMP,'38970123456', NULL, 2,49590,NULL, NULL, NULL, NULL, NULL, 14,22209,3, 7, NULL, 'Y', 1,'(GMT+2)Cairo','info.Skopje@tasheer.com','Y', NULL, 'N', 'Y', 'N', 'vc.tasheer.com', 'Y', 'Y', 'N', 'N', '1', 'Default', NULL, NULL, 'N', 'N', 'N', 'N', 'N', 'N', 'Y', 'Y', 'Y', 7, 7, 0, 0, 'Y', NULL, NULL, NULL, NULL, NULL, NULL, 'N', 'N', 'Invoice And Receipt', '..... ........ . .......', 0, 'N', 'ENGLISH', '0', 'Up', 'Y', 'N', 'N', 'Y', 'N', NULL, 'N', 'N', 'N', NULL, 'N', NULL, NULL, NULL, NULL, 'N', NULL, 'N', NULL, NULL, 'N', 'N', 'N', 30, 'N', 'Y', NULL, NULL, NULL, NULL, 'N', 'N', NULL, NULL, 'N', 3, 'N', false, 'N', 'N', 'N', NULL, 'N', 'N', 'N', 'N', 'Y', 'N', NULL, NULL, 'N', 'N', 'N', 'N', 'N', 'N', NULL, NULL, 'N', NULL, NULL, NULL,2,'N', 'N','Europe');</v>
      </c>
      <c r="C6" s="10"/>
      <c r="D6" s="10"/>
      <c r="E6" s="5"/>
    </row>
    <row r="7" spans="1:5">
      <c r="A7" s="10"/>
      <c r="B7" s="5" t="str">
        <f>'Script Implementation'!AB7</f>
        <v>INSERT INTO t_country_translation (country_translation_id, country_id, language_id, country_display_name, created_by, created_date, modified_by, modified_date, company_name, icr_company_name, barcode_company_name, operated_by_company_name) VALUES(nextval('t_country_translation_seq'),63502,2,'Macedonia', 'Support', CURRENT_TIMESTAMP, 'support',CURRENT_TIMESTAMP, 'شركة في إف إس المتحدة للخدمات في الفلبين', NULL, 'Tasheer', 'تأشير');</v>
      </c>
      <c r="C7" s="10"/>
      <c r="D7" s="10"/>
      <c r="E7" s="5"/>
    </row>
    <row r="8" spans="1:5">
      <c r="A8" s="10"/>
      <c r="B8" s="5" t="str">
        <f>'Script Implementation'!AB8</f>
        <v>INSERT INTO t_embassy_in (embassy_in_id, embassy_in, created_by, created_date, modified_by, modified_date, display_embassy_in, enjaz_mapping_value, is_fetch_arabic_name_required, is_child_sponsor_edit_enable) VALUES(48677,'Skopje', 'support', current_timestamp, 'support', current_timestamp,'Skopje', NULL, NULL, NULL);</v>
      </c>
      <c r="C8" s="10"/>
      <c r="D8" s="10"/>
      <c r="E8" s="5"/>
    </row>
    <row r="9" spans="1:5">
      <c r="A9" s="10"/>
      <c r="B9" s="5" t="str">
        <f>'Script Implementation'!AB9</f>
        <v>INSERT INTO t_consulate_code (consulate_id, consulate_name, country_id, additional_info, created_by, created_date, modified_by, modified_date, embassy_in) VALUES(58269,'Embassy of the KSA Skopje',63502, '', 'support', current_timestamp, 'support',current_timestamp ,48677);</v>
      </c>
      <c r="C9" s="10"/>
      <c r="D9" s="10"/>
      <c r="E9" s="5"/>
    </row>
    <row r="10" spans="1:5">
      <c r="A10" s="10"/>
      <c r="B10" s="5" t="str">
        <f>'Script Implementation'!AB10</f>
        <v>INSERT INTO t_city_code (city_id, consulate_id, city_name, additional_info, email_id, contact_person, contact_number, created_by, created_date, modified_by, modified_date, country_id, is_vsc_enabled, is_vsc_selection_enabled) VALUES(79557,58269,'Skopje', '', NULL, NULL, NULL, 'support', Current_timestamp, 'support', Current_timestamp,63502, 'Y', 'N');</v>
      </c>
      <c r="C10" s="10"/>
      <c r="D10" s="10"/>
      <c r="E10" s="5"/>
    </row>
    <row r="11" spans="1:5">
      <c r="A11" s="10"/>
      <c r="B11" s="5" t="str">
        <f>'Script Implementation'!AB11</f>
        <v>INSERT INTO t_vsc_code (vsc_id, vsc_center_name, roster_start_date, roster_end_date, roster_start_time, roster_end_time, contact_person, contact_number, email_id, vsc_center_address, city_id, vsc_type_id, additional_info, created_by, created_date, modified_by, modified_date, parent_vsc_id, vsc_code, vsc_timezone, last_application_stage, is_active, vsc_ip_address, taxation_number, vat_number, vsc_callcenter_number, support_email_id, is_mission_stages_configured, priority, threshold, is_pp_transfer_required, is_pp_change_enabled, mu_prior_dtlsupload_days, token_delay, token_enable, skip_mission_stages, is_auto_slot_upd_enbl_norl, is_auto_slot_upd_enbl_l, is_auto_slot_upd_enbl_l_p1, is_auto_slot_upd_enbl_l_p2, mu_appointment_days, is_lounge_consent_required, number_of_slots_to_be_merged, is_passport_return_enabled, is_etmsys_enabled, is_vertical_slot_merge, is_spoke_to_courier_directly, is_new_capacity_config_enabled, is_resubmission_sms_enabled, armed_forces_enabled, is_rework_sms_enabled, is_counter_config_enabled, is_enjaz_insurance_enabled, token_gen_time_validation, is_physical_form_enabled, is_csat_enabled, is_last_appl_stage_sms_enabled, is_bio_audit_skip_enabled, is_counter_courier_sms_recep, etmsys_url, is_pp_return_sms_enabled, agent_loc_min_wallet_amount, uuid_queue_size, uuid_cache_size, is_tax_exempt, is_data_purge_enabled, ewallet_id, audit_no_days_records, report_data_source, sap_vsc_code, is_show_in_slot_config_website, is_show_no_slot_config_website, is_tms_enabled_for_cc, ereceipt_branch_code, ereceipt_serial_no, is_vsc_manager_icr_enabled, is_cashier_icr_enabled, is_so_icr_enabled, is_finance_manager_icr_enabled, pan_number, sac_number, is_enabled_resubmission_at_hub, is_enabled_resubmission_at_spoke, is_enabled_reprint_barcode, is_auto_token_completed, is_enabled_current_day_normal_slot, is_enabled_current_day_lounge_slot, is_auto_call_token, is_courier_discount_enabled, courier_discount_max_num_of_applicants, max_courier_applicants_allowed, is_autopopulate_delivery, is_restrict_full_or_bio_reception, is_email_enabled_for_cancel_app, is_sms_enabled_for_cancel_app, is_rebio_enabled, is_token_audit_enabled, is_pp_transfer_source_vsc, is_pg_data_purge_enabled,vayd_sms_courier_flag) VALUES(81363,'Skopje','2025-04-09 08:00:00.000','2099-11-26 17:00:00.000','2025-04-09 08:00:00.000','2099-11-26 17:00:00.000','Maged','1234567890','info.Skopje@tasheer.com','Test Address',79557,41, '', NULL, NULL, 'support', current_timestamp, NULL,'KJ','(GMT+2)Cairo', 'Biometric', 'Y', '1.1.1.1','7686637443','NA','', 'info.Skopje@tasheer.com', 'Y', NULL, 100, 'N', 'N', NULL, NULL, 'N', 'Y', 'N', 'Y', 'N', 'N', NULL, 'N', 1, 'Y', 'Y', 'N', 'N', 'Y', 'N', 'N', 'N', 'Y', 'Y', NULL, 'N', 'Y', 'N', 'N', 'N', 'https://uattms.vfst.net:8080/eTMSys', 'N', NULL, 5000, 250, 'N', 'N', NULL, NULL, NULL, NULL, 'Y', 'Y', NULL, NULL, NULL, 'Y', 'Y', 'Y', 'Y', NULL, NULL, 'N', 'N', 'Y', 'N', 'N', 'N', NULL, 'N', NULL, NULL, NULL, 'Y', NULL, NULL, 'Y', NULL, 'N', 'N','N');</v>
      </c>
      <c r="C11" s="10"/>
      <c r="D11" s="10"/>
      <c r="E11" s="5"/>
    </row>
    <row r="12" spans="1:5">
      <c r="A12" s="10"/>
      <c r="B12" s="5" t="str">
        <f>'Script Implementation'!AB12</f>
        <v>INSERT INTO t_country_address_link (country_address_id, country_id, address_field_name, address_field_rank, mandatory, created_by, created_date, modified_by, modified_date, table_associated_with, column_associated_with) VALUES(nextval('t_country_address_link_seq'),63502, 'City', 4, 'Y', 'support', current_timestamp, 'support', current_timestamp, 'T_COURIER_COUNTRY_CITY_CODE', 'CITY_NAME');</v>
      </c>
      <c r="C12" s="10"/>
      <c r="D12" s="10"/>
      <c r="E12" s="5"/>
    </row>
    <row r="13" spans="1:5">
      <c r="A13" s="10"/>
      <c r="B13" s="5" t="str">
        <f>'Script Implementation'!AB13</f>
        <v>INSERT INTO t_country_address_link (country_address_id, country_id, address_field_name, address_field_rank, mandatory, created_by, created_date, modified_by, modified_date, table_associated_with, column_associated_with) VALUES(nextval('t_country_address_link_seq'),63502, 'Address Line 3', 3, 'Y', 'support', current_timestamp, 'support', current_timestamp, NULL, NULL);</v>
      </c>
      <c r="C13" s="10"/>
      <c r="D13" s="10"/>
      <c r="E13" s="5"/>
    </row>
    <row r="14" spans="1:5">
      <c r="A14" s="10"/>
      <c r="B14" s="5" t="str">
        <f>'Script Implementation'!AB14</f>
        <v>INSERT INTO t_country_address_link (country_address_id, country_id, address_field_name, address_field_rank, mandatory, created_by, created_date, modified_by, modified_date, table_associated_with, column_associated_with) VALUES(nextval('t_country_address_link_seq'),63502, 'Address Line 2', 2, 'Y', 'support', current_timestamp, 'support', current_timestamp, NULL, NULL);</v>
      </c>
      <c r="C14" s="10"/>
      <c r="D14" s="10"/>
      <c r="E14" s="5"/>
    </row>
    <row r="15" spans="1:5">
      <c r="A15" s="10"/>
      <c r="B15" s="5" t="str">
        <f>'Script Implementation'!AB15</f>
        <v>INSERT INTO t_country_address_link (country_address_id, country_id, address_field_name, address_field_rank, mandatory, created_by, created_date, modified_by, modified_date, table_associated_with, column_associated_with) VALUES(nextval('t_country_address_link_seq'),63502, 'Address Line 1', 1, 'Y', 'support', current_timestamp, 'support', current_timestamp, NULL, NULL);</v>
      </c>
      <c r="C15" s="10"/>
      <c r="D15" s="10"/>
      <c r="E15" s="5"/>
    </row>
    <row r="16" spans="1:5">
      <c r="A16" s="10"/>
      <c r="B16" s="5" t="str">
        <f>'Script Implementation'!AB16</f>
        <v>INSERT INTO t_country_lang_link (country_lang_link_id, country_id, language_id, is_default, created_by, created_date, modified_by, modified_date) VALUES(nextval('country_lang_link_seq'),63502, 1, 'Y', 'support', current_timestamp, 'support', current_timestamp);</v>
      </c>
      <c r="C16" s="10"/>
      <c r="D16" s="10"/>
      <c r="E16" s="5"/>
    </row>
    <row r="17" spans="1:5">
      <c r="A17" s="10"/>
      <c r="B17" s="5" t="str">
        <f>'Script Implementation'!AB17</f>
        <v>INSERT INTO t_currency_exchange_rate (currency_exchange_rate_id, currency_from, currency_to, effective_from, effective_to, rate, created_by, created_date, modified_by, modified_date, service_fee_exchange_rate, ask_rate) VALUES(nextval('t_currency_exchange_rate_seq'), 'USD', 'MKD', current_date, '2099-01-01 00:00:00.000', 56.14, 'support', current_timestamp, 'support', current_timestamp, 1.0000, 1.0000);</v>
      </c>
      <c r="C17" s="10"/>
      <c r="D17" s="10"/>
      <c r="E17" s="5"/>
    </row>
    <row r="18" spans="1:5">
      <c r="A18" s="10"/>
      <c r="B18" s="5" t="str">
        <f>'Script Implementation'!AB18</f>
        <v>INSERT INTO t_tax_dtls (tax_id, tax_mas_id, amount, is_percent, start_date, end_date, created_by, created_date, modified_by, modified_date, mode_of_tax_calculation) VALUES(102216,88850,23, 'Y', current_date, '2099-01-01 00:00:00.000', 'support', current_timestamp, 'support', current_timestamp, 'SERVICE');</v>
      </c>
      <c r="C18" s="10"/>
      <c r="D18" s="10"/>
      <c r="E18" s="5"/>
    </row>
    <row r="19" spans="1:5">
      <c r="A19" s="10"/>
      <c r="B19" s="5" t="str">
        <f>'Script Implementation'!AB19</f>
        <v>INSERT INTO t_country_biometric_excempt (country_biometric_id, country_id, age_below, age_above, is_dipolmatic_nal, dipolamatic_nal, applicant_res, created_by, created_date, modified_by, modified_date) VALUES(nextval('t_country_biometric_exc_seq'), 63502, '6', '80', 'N', NULL, NULL, 'support', current_timestamp, 'support', current_timestamp);</v>
      </c>
      <c r="C19" s="10"/>
      <c r="D19" s="10"/>
      <c r="E19" s="5"/>
    </row>
    <row r="20" spans="1:5">
      <c r="A20" s="10"/>
      <c r="B20" s="5" t="str">
        <f>'Script Implementation'!AB20</f>
        <v>INSERT INTO t_country_bio_status_config (bio_status_config_id, country_id, biometric_status_id, biometric_stage_id, biometric_status_order, is_default, is_comments_mandatory, created_by, created_date, modified_by, modified_date) VALUES(nextval('country_biostatus_config_seq'),63502, 1, 21, 1, 'N', 'N', 'support', current_timestamp, 'support', current_timestamp);</v>
      </c>
      <c r="C20" s="10"/>
      <c r="D20" s="10"/>
      <c r="E20" s="5"/>
    </row>
    <row r="21" spans="1:5">
      <c r="A21" s="10"/>
      <c r="B21" s="5" t="str">
        <f>'Script Implementation'!AB21</f>
        <v>INSERT INTO t_country_bio_status_config (bio_status_config_id, country_id, biometric_status_id, biometric_stage_id, biometric_status_order, is_default, is_comments_mandatory, created_by, created_date, modified_by, modified_date) VALUES(nextval('country_biostatus_config_seq'),63502, 4, 21, 2, 'N', 'N', 'support', current_timestamp, 'support', current_timestamp);</v>
      </c>
      <c r="C21" s="10"/>
      <c r="D21" s="10"/>
      <c r="E21" s="5"/>
    </row>
    <row r="22" spans="1:5">
      <c r="A22" s="10"/>
      <c r="B22" s="5" t="str">
        <f>'Script Implementation'!AB22</f>
        <v>INSERT INTO t_country_bio_status_config (bio_status_config_id, country_id, biometric_status_id, biometric_stage_id, biometric_status_order, is_default, is_comments_mandatory, created_by, created_date, modified_by, modified_date) VALUES(nextval('country_biostatus_config_seq'),63502, 3, 21, 3, 'N', 'N', 'support', current_timestamp, 'support', current_timestamp);</v>
      </c>
      <c r="C22" s="10"/>
      <c r="D22" s="10"/>
      <c r="E22" s="5"/>
    </row>
    <row r="23" spans="1:5">
      <c r="A23" s="10"/>
      <c r="B23" s="5" t="str">
        <f>'Script Implementation'!AB23</f>
        <v>INSERT INTO t_country_bio_status_config (bio_status_config_id, country_id, biometric_status_id, biometric_stage_id, biometric_status_order, is_default, is_comments_mandatory, created_by, created_date, modified_by, modified_date) VALUES(nextval('country_biostatus_config_seq'),63502, 1, 1, 1, 'N', 'N',  'support', current_timestamp, 'support', current_timestamp);</v>
      </c>
      <c r="C23" s="10"/>
      <c r="D23" s="10"/>
      <c r="E23" s="5"/>
    </row>
    <row r="24" spans="1:5">
      <c r="A24" s="10"/>
      <c r="B24" s="5" t="str">
        <f>'Script Implementation'!AB24</f>
        <v>INSERT INTO t_country_bio_status_config (bio_status_config_id, country_id, biometric_status_id, biometric_stage_id, biometric_status_order, is_default, is_comments_mandatory, created_by, created_date, modified_by, modified_date) VALUES(nextval('country_biostatus_config_seq'),63502, 95, 1, 3, 'N', 'Y', 'support', current_timestamp, 'support', current_timestamp);</v>
      </c>
      <c r="C24" s="10"/>
      <c r="D24" s="10"/>
      <c r="E24" s="5"/>
    </row>
    <row r="25" spans="1:5">
      <c r="A25" s="10"/>
      <c r="B25" s="5" t="str">
        <f>'Script Implementation'!AB25</f>
        <v>INSERT INTO t_country_bio_status_config (bio_status_config_id, country_id, biometric_status_id, biometric_stage_id, biometric_status_order, is_default, is_comments_mandatory, created_by, created_date, modified_by, modified_date) VALUES(nextval('country_biostatus_config_seq'),63502, 86, 1, 2, 'N', 'Y', 'support', current_timestamp, 'support', current_timestamp);</v>
      </c>
      <c r="C25" s="10"/>
      <c r="D25" s="10"/>
      <c r="E25" s="5"/>
    </row>
    <row r="26" spans="1:5">
      <c r="A26" s="10"/>
      <c r="B26" s="5" t="str">
        <f>'Script Implementation'!AB26</f>
        <v>INSERT INTO t_country_bio_status_config (bio_status_config_id, country_id, biometric_status_id, biometric_stage_id, biometric_status_order, is_default, is_comments_mandatory, created_by, created_date, modified_by, modified_date) VALUES(nextval('country_biostatus_config_seq'),63502, 82, 2, 1, 'N', 'N', 'support', current_timestamp, 'support', current_timestamp);</v>
      </c>
      <c r="C26" s="10"/>
      <c r="D26" s="10"/>
      <c r="E26" s="5"/>
    </row>
    <row r="27" spans="1:5">
      <c r="A27" s="10"/>
      <c r="B27" s="5" t="str">
        <f>'Script Implementation'!AB27</f>
        <v>INSERT INTO t_country_bio_status_config (bio_status_config_id, country_id, biometric_status_id, biometric_stage_id, biometric_status_order, is_default, is_comments_mandatory, created_by, created_date, modified_by, modified_date) VALUES(nextval('country_biostatus_config_seq'),63502, 4, 2, 2, 'N', 'N',  'support', current_timestamp, 'support', current_timestamp);</v>
      </c>
      <c r="C27" s="10"/>
      <c r="D27" s="10"/>
      <c r="E27" s="5"/>
    </row>
    <row r="28" spans="1:5">
      <c r="A28" s="10"/>
      <c r="B28" s="5" t="str">
        <f>'Script Implementation'!AB28</f>
        <v>INSERT INTO t_country_bio_status_config (bio_status_config_id, country_id, biometric_status_id, biometric_stage_id, biometric_status_order, is_default, is_comments_mandatory, created_by, created_date, modified_by, modified_date) VALUES(nextval('country_biostatus_config_seq'),63502, 264, 2, 3, 'N', 'N','support', current_timestamp, 'support', current_timestamp);</v>
      </c>
      <c r="C28" s="10"/>
      <c r="D28" s="10"/>
      <c r="E28" s="5"/>
    </row>
    <row r="29" spans="1:5">
      <c r="A29" s="10"/>
      <c r="B29" s="5" t="str">
        <f>'Script Implementation'!AB29</f>
        <v>INSERT INTO t_country_bio_status_config (bio_status_config_id, country_id, biometric_status_id, biometric_stage_id, biometric_status_order, is_default, is_comments_mandatory, created_by, created_date, modified_by, modified_date) VALUES(nextval('country_biostatus_config_seq'),63502, 82, 4, 1, 'N', 'N', 'support', current_timestamp, 'support', current_timestamp);</v>
      </c>
      <c r="C29" s="10"/>
      <c r="D29" s="10"/>
      <c r="E29" s="5"/>
    </row>
    <row r="30" spans="1:5">
      <c r="A30" s="10"/>
      <c r="B30" s="5" t="str">
        <f>'Script Implementation'!AB30</f>
        <v>INSERT INTO t_country_bio_status_config (bio_status_config_id, country_id, biometric_status_id, biometric_stage_id, biometric_status_order, is_default, is_comments_mandatory, created_by, created_date, modified_by, modified_date) VALUES(nextval('country_biostatus_config_seq'),63502, 82, 3, 1, 'N', 'N', 'support', current_timestamp, 'support', current_timestamp);</v>
      </c>
      <c r="C30" s="10"/>
      <c r="D30" s="10"/>
      <c r="E30" s="5"/>
    </row>
    <row r="31" spans="1:5">
      <c r="A31" s="10"/>
      <c r="B31" s="5" t="str">
        <f>'Script Implementation'!AB31</f>
        <v>INSERT INTO t_country_bio_status_config (bio_status_config_id, country_id, biometric_status_id, biometric_stage_id, biometric_status_order, is_default, is_comments_mandatory, created_by, created_date, modified_by, modified_date) VALUES(nextval('country_biostatus_config_seq'),63502, 83, 3, 2, 'N', 'Y', 'support', current_timestamp, 'support', current_timestamp);</v>
      </c>
      <c r="C31" s="10"/>
      <c r="D31" s="10"/>
      <c r="E31" s="5"/>
    </row>
    <row r="32" spans="1:5">
      <c r="A32" s="10"/>
      <c r="B32" s="5" t="str">
        <f>'Script Implementation'!AB32</f>
        <v>INSERT INTO t_country_bio_status_config (bio_status_config_id, country_id, biometric_status_id, biometric_stage_id, biometric_status_order, is_default, is_comments_mandatory, created_by, created_date, modified_by, modified_date) VALUES(nextval('country_biostatus_config_seq'),63502, 84, 3, 3, 'N', 'N', 'support', current_timestamp, 'support', current_timestamp);</v>
      </c>
      <c r="C32" s="10"/>
      <c r="D32" s="10"/>
      <c r="E32" s="5"/>
    </row>
    <row r="33" spans="1:5">
      <c r="A33" s="10"/>
      <c r="B33" s="5" t="str">
        <f>'Script Implementation'!AB33</f>
        <v>INSERT INTO t_country_bio_status_config (bio_status_config_id, country_id, biometric_status_id, biometric_stage_id, biometric_status_order, is_default, is_comments_mandatory, created_by, created_date, modified_by, modified_date) VALUES(nextval('country_biostatus_config_seq'),63502, 85, 3, 4, 'N', 'N', 'support', current_timestamp, 'support', current_timestamp);</v>
      </c>
      <c r="C33" s="10"/>
      <c r="D33" s="10"/>
      <c r="E33" s="5"/>
    </row>
    <row r="34" spans="1:5">
      <c r="A34" s="10"/>
      <c r="B34" s="5" t="str">
        <f>'Script Implementation'!AB34</f>
        <v>INSERT INTO t_country_bio_status_config (bio_status_config_id, country_id, biometric_status_id, biometric_stage_id, biometric_status_order, is_default, is_comments_mandatory, created_by, created_date, modified_by, modified_date) VALUES(nextval('country_biostatus_config_seq'),63502, 86, 3, 5, 'N', 'N', 'support', current_timestamp, 'support', current_timestamp);</v>
      </c>
      <c r="C34" s="10"/>
      <c r="D34" s="10"/>
      <c r="E34" s="5"/>
    </row>
    <row r="35" spans="1:5">
      <c r="A35" s="10"/>
      <c r="B35" s="5" t="str">
        <f>'Script Implementation'!AB35</f>
        <v>INSERT INTO t_country_bio_stage_config (bio_stage_config_id, country_id, biometric_stage_id, biometric_stage_order, is_default, created_by, created_date, modified_by, modified_date) VALUES(nextval('country_biostage_config_id_seq'),63502, 1, 1, 'N', 'support', current_timestamp, 'support', current_timestamp);</v>
      </c>
      <c r="C35" s="10"/>
      <c r="D35" s="10"/>
      <c r="E35" s="5"/>
    </row>
    <row r="36" spans="1:5">
      <c r="A36" s="10"/>
      <c r="B36" s="5" t="str">
        <f>'Script Implementation'!AB36</f>
        <v>INSERT INTO t_country_bio_stage_config (bio_stage_config_id, country_id, biometric_stage_id, biometric_stage_order, is_default, created_by, created_date, modified_by, modified_date) VALUES(nextval('country_biostage_config_id_seq'),63502, 3, 2, 'N', 'support', current_timestamp, 'support', current_timestamp);</v>
      </c>
      <c r="C36" s="10"/>
      <c r="D36" s="10"/>
      <c r="E36" s="5"/>
    </row>
    <row r="37" spans="1:5">
      <c r="A37" s="10"/>
      <c r="B37" s="5" t="str">
        <f>'Script Implementation'!AB37</f>
        <v>INSERT INTO t_country_bio_stage_config (bio_stage_config_id, country_id, biometric_stage_id, biometric_stage_order, is_default, created_by, created_date, modified_by, modified_date) VALUES(nextval('country_biostage_config_id_seq'),63502, 2, 3, 'N', 'support', current_timestamp, 'support', current_timestamp);</v>
      </c>
      <c r="C37" s="10"/>
      <c r="D37" s="10"/>
      <c r="E37" s="5"/>
    </row>
    <row r="38" spans="1:5">
      <c r="A38" s="10"/>
      <c r="B38" s="5" t="str">
        <f>'Script Implementation'!AB38</f>
        <v>INSERT INTO t_country_bio_stage_config (bio_stage_config_id, country_id, biometric_stage_id, biometric_stage_order, is_default, created_by, created_date, modified_by, modified_date) VALUES(nextval('country_biostage_config_id_seq'),63502, 4, 4, 'N', 'support', current_timestamp, 'support', current_timestamp);</v>
      </c>
      <c r="C38" s="10"/>
      <c r="D38" s="10"/>
      <c r="E38" s="5"/>
    </row>
    <row r="39" spans="1:5">
      <c r="A39" s="10"/>
      <c r="B39" s="5" t="str">
        <f>'Script Implementation'!AB39</f>
        <v>INSERT INTO t_country_bio_stage_config (bio_stage_config_id, country_id, biometric_stage_id, biometric_stage_order, is_default, created_by, created_date, modified_by, modified_date) VALUES(nextval('country_biostage_config_id_seq'),63502, 21, 0,'N', 'support', current_timestamp, 'support',current_timestamp);</v>
      </c>
      <c r="C39" s="10"/>
      <c r="D39" s="10"/>
      <c r="E39" s="5"/>
    </row>
    <row r="40" spans="1:5">
      <c r="A40" s="10"/>
      <c r="B40" s="5" t="str">
        <f>'Script Implementation'!AB40</f>
        <v>INSERT INTO t_sms_country_lang_link (sms_country_lang_id, country_id, language_id, created_by, created_date, modified_by, modified_date, is_enabled_for_sms, is_enabled_for_trackandtrace) VALUES(nextval('t_sms_country_lang_link_seq'),63502,1, 'support', current_timestamp, 'support', current_timestamp, 'Y', 'Y');</v>
      </c>
      <c r="C40" s="10"/>
      <c r="D40" s="10"/>
      <c r="E40" s="5"/>
    </row>
    <row r="41" spans="1:5">
      <c r="B41" s="5" t="str">
        <f>'Script Implementation'!AB41</f>
        <v>INSERT INTO t_country_sms_scanstage_link (country_sms_scanstage_link_id, country_id, scan_stage_id, created_by, created_date, modified_by, modified_date, is_sms_enabled) VALUES(nextval('t_count_sms_scanstag_lnk_seq'),63502,21, 'support',  current_timestamp, 'support', current_timestamp, 'N');</v>
      </c>
    </row>
    <row r="42" spans="1:5">
      <c r="B42" s="5" t="str">
        <f>'Script Implementation'!AB42</f>
        <v>INSERT INTO t_country_sms_scanstage_link (country_sms_scanstage_link_id, country_id, scan_stage_id, created_by, created_date, modified_by, modified_date, is_sms_enabled) VALUES(nextval('t_count_sms_scanstag_lnk_seq'),63502,22, 'support',  current_timestamp, 'support', current_timestamp, 'N');</v>
      </c>
    </row>
    <row r="43" spans="1:5">
      <c r="B43" s="5" t="str">
        <f>'Script Implementation'!AB43</f>
        <v>INSERT INTO t_country_sms_scanstage_link (country_sms_scanstage_link_id, country_id, scan_stage_id, created_by, created_date, modified_by, modified_date, is_sms_enabled) VALUES(nextval('t_count_sms_scanstag_lnk_seq'),63502,23, 'support',  current_timestamp, 'support', current_timestamp, 'N');</v>
      </c>
    </row>
    <row r="44" spans="1:5">
      <c r="B44" s="5" t="str">
        <f>'Script Implementation'!AB44</f>
        <v>INSERT INTO t_country_sms_scanstage_link (country_sms_scanstage_link_id, country_id, scan_stage_id, created_by, created_date, modified_by, modified_date, is_sms_enabled) VALUES(nextval('t_count_sms_scanstag_lnk_seq'),63502,24, 'support',  current_timestamp, 'support', current_timestamp, 'Y');</v>
      </c>
    </row>
    <row r="45" spans="1:5">
      <c r="B45" s="5" t="str">
        <f>'Script Implementation'!AB45</f>
        <v>INSERT INTO t_country_sms_scanstage_link (country_sms_scanstage_link_id, country_id, scan_stage_id, created_by, created_date, modified_by, modified_date, is_sms_enabled) VALUES(nextval('t_count_sms_scanstag_lnk_seq'),63502,25, 'support',  current_timestamp, 'support', current_timestamp, 'N');</v>
      </c>
    </row>
    <row r="46" spans="1:5">
      <c r="B46" s="5" t="str">
        <f>'Script Implementation'!AB46</f>
        <v>INSERT INTO t_country_sms_scanstage_link (country_sms_scanstage_link_id, country_id, scan_stage_id, created_by, created_date, modified_by, modified_date, is_sms_enabled) VALUES(nextval('t_count_sms_scanstag_lnk_seq'),63502,26, 'support',  current_timestamp, 'support', current_timestamp, 'Y');</v>
      </c>
    </row>
    <row r="47" spans="1:5">
      <c r="B47" s="5" t="str">
        <f>'Script Implementation'!AB47</f>
        <v>INSERT INTO t_country_sms_scanstage_link (country_sms_scanstage_link_id, country_id, scan_stage_id, created_by, created_date, modified_by, modified_date, is_sms_enabled) VALUES(nextval('t_count_sms_scanstag_lnk_seq'),63502,27, 'support',  current_timestamp, 'support', current_timestamp, 'N');</v>
      </c>
    </row>
    <row r="48" spans="1:5">
      <c r="B48" s="5" t="str">
        <f>'Script Implementation'!AB48</f>
        <v>INSERT INTO t_country_sms_scanstage_link (country_sms_scanstage_link_id, country_id, scan_stage_id, created_by, created_date, modified_by, modified_date, is_sms_enabled) VALUES(nextval('t_count_sms_scanstag_lnk_seq'),63502,28, 'support',  current_timestamp, 'support', current_timestamp, 'Y');</v>
      </c>
    </row>
    <row r="49" spans="2:2">
      <c r="B49" s="5" t="str">
        <f>'Script Implementation'!AB49</f>
        <v>INSERT INTO t_country_sms_scanstage_link (country_sms_scanstage_link_id, country_id, scan_stage_id, created_by, created_date, modified_by, modified_date, is_sms_enabled) VALUES(nextval('t_count_sms_scanstag_lnk_seq'),63502,29, 'support',  current_timestamp, 'support', current_timestamp, 'Y');</v>
      </c>
    </row>
    <row r="50" spans="2:2">
      <c r="B50" s="5" t="str">
        <f>'Script Implementation'!AB50</f>
        <v>INSERT INTO t_country_sms_scanstage_link (country_sms_scanstage_link_id, country_id, scan_stage_id, created_by, created_date, modified_by, modified_date, is_sms_enabled) VALUES(nextval('t_count_sms_scanstag_lnk_seq'),63502,30, 'support',  current_timestamp, 'support', current_timestamp, 'Y');</v>
      </c>
    </row>
    <row r="51" spans="2:2">
      <c r="B51" s="5" t="str">
        <f>'Script Implementation'!AB51</f>
        <v>INSERT INTO t_country_sms_scanstage_link (country_sms_scanstage_link_id, country_id, scan_stage_id, created_by, created_date, modified_by, modified_date, is_sms_enabled) VALUES(nextval('t_count_sms_scanstag_lnk_seq'),63502,32, 'support',  current_timestamp, 'support', current_timestamp, 'N');</v>
      </c>
    </row>
    <row r="52" spans="2:2">
      <c r="B52" s="5" t="str">
        <f>'Script Implementation'!AB52</f>
        <v>INSERT INTO t_country_sms_scanstage_link (country_sms_scanstage_link_id, country_id, scan_stage_id, created_by, created_date, modified_by, modified_date, is_sms_enabled) VALUES(nextval('t_count_sms_scanstag_lnk_seq'),63502,33, 'support',  current_timestamp, 'support', current_timestamp, 'N');</v>
      </c>
    </row>
    <row r="53" spans="2:2">
      <c r="B53" s="5" t="str">
        <f>'Script Implementation'!AB53</f>
        <v>INSERT INTO t_country_sms_scanstage_link (country_sms_scanstage_link_id, country_id, scan_stage_id, created_by, created_date, modified_by, modified_date, is_sms_enabled) VALUES(nextval('t_count_sms_scanstag_lnk_seq'),63502,34, 'support',  current_timestamp, 'support', current_timestamp, 'N');</v>
      </c>
    </row>
    <row r="54" spans="2:2">
      <c r="B54" s="5" t="str">
        <f>'Script Implementation'!AB54</f>
        <v>INSERT INTO t_country_sms_scanstage_link (country_sms_scanstage_link_id, country_id, scan_stage_id, created_by, created_date, modified_by, modified_date, is_sms_enabled) VALUES(nextval('t_count_sms_scanstag_lnk_seq'),63502,35, 'support',  current_timestamp, 'support', current_timestamp, 'N');</v>
      </c>
    </row>
    <row r="55" spans="2:2">
      <c r="B55" s="5" t="str">
        <f>'Script Implementation'!AB55</f>
        <v>INSERT INTO t_country_sms_scanstage_link (country_sms_scanstage_link_id, country_id, scan_stage_id, created_by, created_date, modified_by, modified_date, is_sms_enabled) VALUES(nextval('t_count_sms_scanstag_lnk_seq'),63502,36, 'support',  current_timestamp, 'support', current_timestamp, 'N');</v>
      </c>
    </row>
    <row r="56" spans="2:2">
      <c r="B56" s="5" t="str">
        <f>'Script Implementation'!AB56</f>
        <v>INSERT INTO t_country_sms_scanstage_link (country_sms_scanstage_link_id, country_id, scan_stage_id, created_by, created_date, modified_by, modified_date, is_sms_enabled) VALUES(nextval('t_count_sms_scanstag_lnk_seq'),63502,37, 'support',  current_timestamp, 'support', current_timestamp, 'N');</v>
      </c>
    </row>
    <row r="57" spans="2:2">
      <c r="B57" s="5" t="str">
        <f>'Script Implementation'!AB57</f>
        <v>INSERT INTO t_country_sms_scanstage_link (country_sms_scanstage_link_id, country_id, scan_stage_id, created_by, created_date, modified_by, modified_date, is_sms_enabled) VALUES(nextval('t_count_sms_scanstag_lnk_seq'),63502,38, 'support',  current_timestamp, 'support', current_timestamp, 'Y');</v>
      </c>
    </row>
    <row r="58" spans="2:2">
      <c r="B58" s="5" t="str">
        <f>'Script Implementation'!AB58</f>
        <v>INSERT INTO t_country_sms_scanstage_link (country_sms_scanstage_link_id, country_id, scan_stage_id, created_by, created_date, modified_by, modified_date, is_sms_enabled) VALUES(nextval('t_count_sms_scanstag_lnk_seq'),63502,39, 'support',  current_timestamp, 'support', current_timestamp, 'Y');</v>
      </c>
    </row>
    <row r="59" spans="2:2">
      <c r="B59" s="5" t="str">
        <f>'Script Implementation'!AB59</f>
        <v>INSERT INTO t_country_sms_scanstage_link (country_sms_scanstage_link_id, country_id, scan_stage_id, created_by, created_date, modified_by, modified_date, is_sms_enabled) VALUES(nextval('t_count_sms_scanstag_lnk_seq'),63502,40, 'support',  current_timestamp, 'support', current_timestamp, 'N');</v>
      </c>
    </row>
    <row r="60" spans="2:2">
      <c r="B60" s="5" t="str">
        <f>'Script Implementation'!AB60</f>
        <v>INSERT INTO t_country_sms_scanstage_link (country_sms_scanstage_link_id, country_id, scan_stage_id, created_by, created_date, modified_by, modified_date, is_sms_enabled) VALUES(nextval('t_count_sms_scanstag_lnk_seq'),63502,41, 'support',  current_timestamp, 'support', current_timestamp, 'N');</v>
      </c>
    </row>
    <row r="61" spans="2:2">
      <c r="B61" s="5" t="str">
        <f>'Script Implementation'!AB61</f>
        <v>INSERT INTO t_country_sms_scanstage_link (country_sms_scanstage_link_id, country_id, scan_stage_id, created_by, created_date, modified_by, modified_date, is_sms_enabled) VALUES(nextval('t_count_sms_scanstag_lnk_seq'),63502,42, 'support',  current_timestamp, 'support', current_timestamp, 'N');</v>
      </c>
    </row>
    <row r="62" spans="2:2">
      <c r="B62" s="5" t="str">
        <f>'Script Implementation'!AB62</f>
        <v>INSERT INTO t_country_sms_scanstage_link (country_sms_scanstage_link_id, country_id, scan_stage_id, created_by, created_date, modified_by, modified_date, is_sms_enabled) VALUES(nextval('t_count_sms_scanstag_lnk_seq'),63502,43, 'support',  current_timestamp, 'support', current_timestamp, 'N');</v>
      </c>
    </row>
    <row r="63" spans="2:2">
      <c r="B63" s="5" t="str">
        <f>'Script Implementation'!AB63</f>
        <v>INSERT INTO t_country_sms_scanstage_link (country_sms_scanstage_link_id, country_id, scan_stage_id, created_by, created_date, modified_by, modified_date, is_sms_enabled) VALUES(nextval('t_count_sms_scanstag_lnk_seq'),63502,44, 'support',  current_timestamp, 'support', current_timestamp, 'N');</v>
      </c>
    </row>
    <row r="64" spans="2:2">
      <c r="B64" s="5" t="str">
        <f>'Script Implementation'!AB64</f>
        <v>INSERT INTO t_country_sms_scanstage_link (country_sms_scanstage_link_id, country_id, scan_stage_id, created_by, created_date, modified_by, modified_date, is_sms_enabled) VALUES(nextval('t_count_sms_scanstag_lnk_seq'),63502,145, 'support', current_timestamp, 'support', current_timestamp, 'N');</v>
      </c>
    </row>
    <row r="65" spans="2:2">
      <c r="B65" s="5" t="str">
        <f>'Script Implementation'!AB65</f>
        <v>INSERT INTO t_country_sms_scanstage_link (country_sms_scanstage_link_id, country_id, scan_stage_id, created_by, created_date, modified_by, modified_date, is_sms_enabled) VALUES(nextval('t_count_sms_scanstag_lnk_seq'),63502,146, 'support', current_timestamp, 'support', current_timestamp, 'N');</v>
      </c>
    </row>
    <row r="66" spans="2:2">
      <c r="B66" s="5" t="str">
        <f>'Script Implementation'!AB66</f>
        <v>INSERT INTO t_country_sms_scanstage_link (country_sms_scanstage_link_id, country_id, scan_stage_id, created_by, created_date, modified_by, modified_date, is_sms_enabled) VALUES(nextval('t_count_sms_scanstag_lnk_seq'),63502,46, 'support',  current_timestamp, 'support', current_timestamp, 'N');</v>
      </c>
    </row>
    <row r="67" spans="2:2">
      <c r="B67" s="5" t="str">
        <f>'Script Implementation'!AB67</f>
        <v>INSERT INTO t_country_sms_scanstage_link (country_sms_scanstage_link_id, country_id, scan_stage_id, created_by, created_date, modified_by, modified_date, is_sms_enabled) VALUES(nextval('t_count_sms_scanstag_lnk_seq'),63502,49, 'support',  current_timestamp, 'support', current_timestamp, 'N');</v>
      </c>
    </row>
    <row r="68" spans="2:2">
      <c r="B68" s="5" t="str">
        <f>'Script Implementation'!AB68</f>
        <v>INSERT INTO t_country_sms_scanstage_link (country_sms_scanstage_link_id, country_id, scan_stage_id, created_by, created_date, modified_by, modified_date, is_sms_enabled) VALUES(nextval('t_count_sms_scanstag_lnk_seq'),63502,51, 'support',  current_timestamp, 'support', current_timestamp, 'N');</v>
      </c>
    </row>
    <row r="69" spans="2:2">
      <c r="B69" s="5" t="str">
        <f>'Script Implementation'!AB69</f>
        <v>INSERT INTO t_country_sms_scanstage_link (country_sms_scanstage_link_id, country_id, scan_stage_id, created_by, created_date, modified_by, modified_date, is_sms_enabled) VALUES(nextval('t_count_sms_scanstag_lnk_seq'),63502,61, 'support',  current_timestamp, 'support', current_timestamp, 'Y');</v>
      </c>
    </row>
    <row r="70" spans="2:2">
      <c r="B70" s="5" t="str">
        <f>'Script Implementation'!AB70</f>
        <v>INSERT INTO t_country_sms_scanstage_link (country_sms_scanstage_link_id, country_id, scan_stage_id, created_by, created_date, modified_by, modified_date, is_sms_enabled) VALUES(nextval('t_count_sms_scanstag_lnk_seq'),63502,62, 'support',  current_timestamp, 'support', current_timestamp, 'Y');</v>
      </c>
    </row>
    <row r="71" spans="2:2">
      <c r="B71" s="5" t="str">
        <f>'Script Implementation'!AB71</f>
        <v>INSERT INTO t_country_sms_scanstage_link (country_sms_scanstage_link_id, country_id, scan_stage_id, created_by, created_date, modified_by, modified_date, is_sms_enabled) VALUES(nextval('t_count_sms_scanstag_lnk_seq'),63502,63, 'support',  current_timestamp, 'support', current_timestamp, 'Y');</v>
      </c>
    </row>
    <row r="72" spans="2:2">
      <c r="B72" s="5" t="str">
        <f>'Script Implementation'!AB72</f>
        <v>INSERT INTO t_country_sms_scanstage_link (country_sms_scanstage_link_id, country_id, scan_stage_id, created_by, created_date, modified_by, modified_date, is_sms_enabled) VALUES(nextval('t_count_sms_scanstag_lnk_seq'),63502,142, 'support', current_timestamp, 'support', current_timestamp, 'Y');</v>
      </c>
    </row>
    <row r="73" spans="2:2">
      <c r="B73" s="5" t="str">
        <f>'Script Implementation'!AB73</f>
        <v>INSERT INTO t_country_sms_scanstage_link (country_sms_scanstage_link_id, country_id, scan_stage_id, created_by, created_date, modified_by, modified_date, is_sms_enabled) VALUES(nextval('t_count_sms_scanstag_lnk_seq'),63502,152, 'support', current_timestamp, 'support', current_timestamp, 'N');</v>
      </c>
    </row>
    <row r="74" spans="2:2">
      <c r="B74" s="5" t="str">
        <f>'Script Implementation'!AB74</f>
        <v>INSERT INTO t_country_sms_scanstage_link (country_sms_scanstage_link_id, country_id, scan_stage_id, created_by, created_date, modified_by, modified_date, is_sms_enabled) VALUES(nextval('t_count_sms_scanstag_lnk_seq'),63502,153, 'support', current_timestamp, 'support', current_timestamp, 'N');</v>
      </c>
    </row>
    <row r="75" spans="2:2">
      <c r="B75" s="5" t="str">
        <f>'Script Implementation'!AB75</f>
        <v>INSERT INTO t_country_sms_scanstage_link (country_sms_scanstage_link_id, country_id, scan_stage_id, created_by, created_date, modified_by, modified_date, is_sms_enabled) VALUES(nextval('t_count_sms_scanstag_lnk_seq'),63502,31, 'support',  current_timestamp, 'support', current_timestamp, 'Y');</v>
      </c>
    </row>
    <row r="76" spans="2:2">
      <c r="B76" s="5" t="str">
        <f>'Script Implementation'!AB76</f>
        <v>INSERT INTO t_country_sms_scanstage_link (country_sms_scanstage_link_id, country_id, scan_stage_id, created_by, created_date, modified_by, modified_date, is_sms_enabled) VALUES(nextval('t_count_sms_scanstag_lnk_seq'),63502,151, 'support', current_timestamp, 'support', current_timestamp, 'N');</v>
      </c>
    </row>
    <row r="77" spans="2:2">
      <c r="B77" s="5" t="str">
        <f>'Script Implementation'!AB77</f>
        <v>INSERT INTO t_country_sms_scanstage_link (country_sms_scanstage_link_id, country_id, scan_stage_id, created_by, created_date, modified_by, modified_date, is_sms_enabled) VALUES(nextval('t_count_sms_scanstag_lnk_seq'),63502,150, 'support', current_timestamp, 'support', current_timestamp, 'Y');</v>
      </c>
    </row>
    <row r="78" spans="2:2">
      <c r="B78" s="5" t="str">
        <f>'Script Implementation'!AB78</f>
        <v>INSERT INTO t_country_sms_scanstage_link (country_sms_scanstage_link_id, country_id, scan_stage_id, created_by, created_date, modified_by, modified_date, is_sms_enabled) VALUES(nextval('t_count_sms_scanstag_lnk_seq'),63502,82, 'support',  current_timestamp, 'support', current_timestamp, 'N');</v>
      </c>
    </row>
    <row r="79" spans="2:2">
      <c r="B79" s="5" t="str">
        <f>'Script Implementation'!AB79</f>
        <v>INSERT INTO t_country_sms_scanstage_link (country_sms_scanstage_link_id, country_id, scan_stage_id, created_by, created_date, modified_by, modified_date, is_sms_enabled) VALUES(nextval('t_count_sms_scanstag_lnk_seq'),63502,83, 'support',  current_timestamp, 'support', current_timestamp, 'N');</v>
      </c>
    </row>
    <row r="80" spans="2:2">
      <c r="B80" s="5" t="str">
        <f>'Script Implementation'!AB80</f>
        <v>INSERT INTO t_country_sms_scanstage_link (country_sms_scanstage_link_id, country_id, scan_stage_id, created_by, created_date, modified_by, modified_date, is_sms_enabled) VALUES(nextval('t_count_sms_scanstag_lnk_seq'),63502,84, 'support',  current_timestamp, 'support', current_timestamp, 'N');</v>
      </c>
    </row>
    <row r="81" spans="2:2">
      <c r="B81" s="5" t="str">
        <f>'Script Implementation'!AB81</f>
        <v>INSERT INTO t_country_sms_scanstage_link (country_sms_scanstage_link_id, country_id, scan_stage_id, created_by, created_date, modified_by, modified_date, is_sms_enabled) VALUES(nextval('t_count_sms_scanstag_lnk_seq'),63502,50, 'support',  current_timestamp, 'support', current_timestamp, 'N');</v>
      </c>
    </row>
    <row r="82" spans="2:2">
      <c r="B82" s="5" t="str">
        <f>'Script Implementation'!AB82</f>
        <v>INSERT INTO t_country_sms_scanstage_link (country_sms_scanstage_link_id, country_id, scan_stage_id, created_by, created_date, modified_by, modified_date, is_sms_enabled) VALUES(nextval('t_count_sms_scanstag_lnk_seq'),63502,64, 'support',  current_timestamp, 'support', current_timestamp, 'Y');</v>
      </c>
    </row>
    <row r="83" spans="2:2">
      <c r="B83" s="5" t="str">
        <f>'Script Implementation'!AB83</f>
        <v>INSERT INTO t_country_sms_scanstage_link (country_sms_scanstage_link_id, country_id, scan_stage_id, created_by, created_date, modified_by, modified_date, is_sms_enabled) VALUES(nextval('t_count_sms_scanstag_lnk_seq'),63502,156, 'support', current_timestamp, 'support', current_timestamp, 'N');</v>
      </c>
    </row>
    <row r="84" spans="2:2">
      <c r="B84" s="5" t="str">
        <f>'Script Implementation'!AB84</f>
        <v>INSERT INTO t_country_sms_scanstage_link (country_sms_scanstage_link_id, country_id, scan_stage_id, created_by, created_date, modified_by, modified_date, is_sms_enabled) VALUES(nextval('t_count_sms_scanstag_lnk_seq'),63502,154, 'support', current_timestamp, 'support', current_timestamp, 'N');</v>
      </c>
    </row>
    <row r="85" spans="2:2">
      <c r="B85" s="5" t="str">
        <f>'Script Implementation'!AB85</f>
        <v>INSERT INTO t_country_sms_scanstage_link (country_sms_scanstage_link_id, country_id, scan_stage_id, created_by, created_date, modified_by, modified_date, is_sms_enabled) VALUES(nextval('t_count_sms_scanstag_lnk_seq'),63502,81, 'support',  current_timestamp, 'support', current_timestamp, 'N');</v>
      </c>
    </row>
    <row r="86" spans="2:2">
      <c r="B86" s="5" t="str">
        <f>'Script Implementation'!AB86</f>
        <v>INSERT INTO t_country_sms_scanstage_link (country_sms_scanstage_link_id, country_id, scan_stage_id, created_by, created_date, modified_by, modified_date, is_sms_enabled) VALUES(nextval('t_count_sms_scanstag_lnk_seq'),63502,157, 'support', current_timestamp, 'support', current_timestamp, 'N');</v>
      </c>
    </row>
    <row r="87" spans="2:2">
      <c r="B87" s="5" t="str">
        <f>'Script Implementation'!AB87</f>
        <v>INSERT INTO t_country_sms_scanstage_link (country_sms_scanstage_link_id, country_id, scan_stage_id, created_by, created_date, modified_by, modified_date, is_sms_enabled) VALUES(nextval('t_count_sms_scanstag_lnk_seq'),63502,155, 'support', current_timestamp, 'support', current_timestamp, 'N');</v>
      </c>
    </row>
    <row r="88" spans="2:2">
      <c r="B88" s="5" t="str">
        <f>'Script Implementation'!AB88</f>
        <v>INSERT INTO t_vsc_pay_mode_link (vsc_pay_mode_id, country_id, vsc_id, payment_mode_id, process_type, show_opsys, show_website, created_by, created_date, modified_by, modified_date) VALUES(nextval('t_vsc_pay_mode_link_seq'),63502,81363,104,'Full', 'Y', 'Y', 'support', current_timestamp, 'support', current_timestamp);</v>
      </c>
    </row>
    <row r="89" spans="2:2">
      <c r="B89" s="5" t="str">
        <f>'Script Implementation'!AB89</f>
        <v>INSERT INTO t_vsc_pay_mode_link (vsc_pay_mode_id, country_id, vsc_id, payment_mode_id, process_type, show_opsys, show_website, created_by, created_date, modified_by, modified_date) VALUES(nextval('t_vsc_pay_mode_link_seq'),63502,81363,101,'Full', 'Y', 'Y', 'support', current_timestamp, 'support', current_timestamp);</v>
      </c>
    </row>
    <row r="90" spans="2:2">
      <c r="B90" s="5" t="str">
        <f>'Script Implementation'!AB90</f>
        <v>INSERT INTO t_vsc_pay_mode_link (vsc_pay_mode_id, country_id, vsc_id, payment_mode_id, process_type, show_opsys, show_website, created_by, created_date, modified_by, modified_date) VALUES(nextval('t_vsc_pay_mode_link_seq'),63502,81363,103,'Full', 'Y', 'Y', 'support', current_timestamp, 'support', current_timestamp);</v>
      </c>
    </row>
    <row r="91" spans="2:2">
      <c r="B91" s="5" t="str">
        <f>'Script Implementation'!AB91</f>
        <v>INSERT INTO t_vsc_refund_pay_mode_link (country_refund_pay_mode_id, country_id, vsc_id, payment_mode_id, created_by, created_date, modified_by, modified_date, is_applicable) VALUES(nextval('t_vsc_refund_paymode_seq'),63502,81363,104, 'support',current_timestamp, 'support', current_timestamp, 'Y');</v>
      </c>
    </row>
    <row r="92" spans="2:2">
      <c r="B92" s="5" t="str">
        <f>'Script Implementation'!AB92</f>
        <v>INSERT INTO t_vsc_refund_pay_mode_link (country_refund_pay_mode_id, country_id, vsc_id, payment_mode_id, created_by, created_date, modified_by, modified_date, is_applicable) VALUES(nextval('t_vsc_refund_paymode_seq'),63502,81363,101, 'support',current_timestamp, 'support', current_timestamp, 'Y');</v>
      </c>
    </row>
    <row r="93" spans="2:2">
      <c r="B93" s="5" t="str">
        <f>'Script Implementation'!AB93</f>
        <v>INSERT INTO t_vsc_refund_pay_mode_link (country_refund_pay_mode_id, country_id, vsc_id, payment_mode_id, created_by, created_date, modified_by, modified_date, is_applicable) VALUES(nextval('t_vsc_refund_paymode_seq'),63502,81363,103, 'support',current_timestamp, 'support', current_timestamp, 'Y');</v>
      </c>
    </row>
    <row r="94" spans="2:2">
      <c r="B94" s="5" t="str">
        <f>'Script Implementation'!AB94</f>
        <v>INSERT INTO t_country_menu_feature (country_menu_id, country_id, is_cancel, is_modify, is_family_appointment, is_reschedule, is_waitlist, created_by, created_date, modified_by, modified_date, number_of_applicants, is_appointment_booking_duration_validation, is_sponsor_dtls_mandatory_in_website, is_show_enjaz_fee_in_website, is_show_visa_fee_in_website, is_mobile_days_validate_enabled, phone_number_starts_with, phone_number_days_count, phone_number_passport_count, is_reschedule_restricted, max_reschedule_count, max_appointment_date_count, max_reschdule_date_count, print_appt_letter_day_count, is_send_app_confirmation_sms, is_reprint_website_appt_letter_for_no_show, is_send_refund_web_form_link, is_print_qr_code, is_mofa_fee_checkbox_enabled, is_hide_representative_option, is_mofa_fee_paid_outside, is_mofa_fee_paid, is_mofa_fee_notpaid, hajj_umrah_qr_code, is_vas_section_enabled_website, is_reception_upgrade_applicant_level, is_vayd_enabled, vas_emailid, tax_percentage_1, tax_percentage_2, is_print_preapproval_and_enumber_barcode, is_show_vat_in_amount_in_icr) VALUES(nextval('country_menu_feature_seq'),63502,Y', 'Y', 'Y', 'Y', 'Y', 'support', current_timestamp, 'support', current_timestamp, 5, 'N', 'N', 'Y', 'Y', 'N','389', NULL, NULL, 'N', NULL, 30, 30, 0, 'N', NULL, 'N', 'Y', NULL, 'N', NULL, 'N', 'N', 'N', 'Y', 'N', 'N', NULL, NULL, NULL, 'N', 'N');</v>
      </c>
    </row>
    <row r="95" spans="2:2">
      <c r="B95" s="5" t="str">
        <f>'Script Implementation'!AB95</f>
        <v>INSERT INTO t_sla_code (sla_id, sla_code, sla_name, sla_type, sla_desc, sequence_num, created_date, created_by, modified_date, modified_by, country_id, defined_sla) VALUES(nextval('t_sla_code_seq'), 'NCSL9', 'Status Tracking', 'Enum', 'Lead time for update of status tracking', NULL, current_timestamp,'support',current_timestamp, 'support', 63502, 98);</v>
      </c>
    </row>
    <row r="96" spans="2:2">
      <c r="B96" s="5" t="str">
        <f>'Script Implementation'!AB96</f>
        <v>INSERT INTO t_sla_code (sla_id, sla_code, sla_name, sla_type, sla_desc, sequence_num, created_date, created_by, modified_date, modified_by, country_id, defined_sla) VALUES(nextval('t_sla_code_seq'), 'NCSL8', 'Status Tracking', 'Enum', 'Provider shall provide Applicants with a means of finding out the status of their Visa Application', NULL, current_timestamp,'support',current_timestamp, 'support', 63502, 98);</v>
      </c>
    </row>
    <row r="97" spans="2:2">
      <c r="B97" s="5" t="str">
        <f>'Script Implementation'!AB97</f>
        <v>INSERT INTO t_sla_code (sla_id, sla_code, sla_name, sla_type, sla_desc, sequence_num, created_date, created_by, modified_date, modified_by, country_id, defined_sla) VALUES(nextval('t_sla_code_seq'), 'NCSL7', 'Reporting', 'Dispute', 'Provider shall provide all management reports in a timely fashion', NULL, current_timestamp,'support', current_timestamp, 'support', 63502, 100);</v>
      </c>
    </row>
    <row r="98" spans="2:2">
      <c r="B98" s="5" t="str">
        <f>'Script Implementation'!AB98</f>
        <v>INSERT INTO t_sla_code (sla_id, sla_code, sla_name, sla_type, sla_desc, sequence_num, created_date, created_by, modified_date, modified_by, country_id, defined_sla) VALUES(nextval('t_sla_code_seq'), 'NCSL6', 'Application Return', 'Dispute', 'The time taken to return the Applicants completed travel document once received from the Embassy', NULL, current_timestamp,'support',current_timestamp, 'support', 63502, 90);</v>
      </c>
    </row>
    <row r="99" spans="2:2">
      <c r="B99" s="5" t="str">
        <f>'Script Implementation'!AB99</f>
        <v>INSERT INTO t_sla_code (sla_id, sla_code, sla_name, sla_type, sla_desc, sequence_num, created_date, created_by, modified_date, modified_by, country_id, defined_sla) VALUES(nextval('t_sla_code_seq'), 'NCSL5', 'Biometrics', 'Enum', 'Provider shall record facial images to an agreed quality threshold', NULL, current_timestamp,'support',  current_timestamp, 'support', 63502, 99);</v>
      </c>
    </row>
    <row r="100" spans="2:2">
      <c r="B100" s="5" t="str">
        <f>'Script Implementation'!AB100</f>
        <v>INSERT INTO t_sla_code (sla_id, sla_code, sla_name, sla_type, sla_desc, sequence_num, created_date, created_by, modified_date, modified_by, country_id, defined_sla) VALUES(nextval('t_sla_code_seq'), 'NCSL4', 'Biometrics', 'Enum', 'Provider shall record finger scans to an agreed quality threshold, attach a reason for bypassing', NULL, current_timestamp,'support',  current_timestamp, 'support', 63502, 99);</v>
      </c>
    </row>
    <row r="101" spans="2:2">
      <c r="B101" s="5" t="str">
        <f>'Script Implementation'!AB101</f>
        <v>INSERT INTO t_sla_code (sla_id, sla_code, sla_name, sla_type, sla_desc, sequence_num, created_date, created_by, modified_date, modified_by, country_id, defined_sla) VALUES(nextval('t_sla_code_seq'), 'NCSL3', 'Biometrics', 'Enum', 'Provider shall not collect biometrics from those Applicants that are exempt', NULL, current_timestamp,'support', current_timestamp, 'support', 63502, 98);</v>
      </c>
    </row>
    <row r="102" spans="2:2">
      <c r="B102" s="5" t="str">
        <f>'Script Implementation'!AB102</f>
        <v>INSERT INTO t_sla_code (sla_id, sla_code, sla_name, sla_type, sla_desc, sequence_num, created_date, created_by, modified_date, modified_by, country_id, defined_sla) VALUES(nextval('t_sla_code_seq'), 'NCSL2', 'Generic Visa Application Services', 'Enum', 'Time taken to complete an Application process will be minimum required to provide effective service', NULL, current_timestamp,'support',   current_timestamp, 'support', 63502, 90);</v>
      </c>
    </row>
    <row r="103" spans="2:2">
      <c r="B103" s="5" t="str">
        <f>'Script Implementation'!AB103</f>
        <v>INSERT INTO t_sla_code (sla_id, sla_code, sla_name, sla_type, sla_desc, sequence_num, created_date, created_by, modified_date, modified_by, country_id, defined_sla) VALUES(nextval('t_sla_code_seq'), 'NCSL12', 'Customer Satisfaction', 'Enum', 'Applicant feedback on their satisfaction with the Services provided by Provider', NULL, current_timestamp,'support',    current_timestamp, 'support', 63502, 95);</v>
      </c>
    </row>
    <row r="104" spans="2:2">
      <c r="B104" s="5" t="str">
        <f>'Script Implementation'!AB104</f>
        <v>INSERT INTO t_sla_code (sla_id, sla_code, sla_name, sla_type, sla_desc, sequence_num, created_date, created_by, modified_date, modified_by, country_id, defined_sla) VALUES(nextval('t_sla_code_seq'), 'NCSL11', 'Biometrics', 'Enum', 'Provider shall capture certain biometric and biographic data as specified by MoFA', NULL, current_timestamp,'support',current_timestamp, 'support', 63502, 100);</v>
      </c>
    </row>
    <row r="105" spans="2:2">
      <c r="B105" s="5" t="str">
        <f>'Script Implementation'!AB105</f>
        <v>INSERT INTO t_sla_code (sla_id, sla_code, sla_name, sla_type, sla_desc, sequence_num, created_date, created_by, modified_date, modified_by, country_id, defined_sla) VALUES(nextval('t_sla_code_seq'), 'NCSL10', 'Fee Handling', 'Enum', 'Provider shall collect the correct Visa Fee and Service Fees for the appropriate Visa category', NULL, current_timestamp,'support', current_timestamp, 'support', 63502, 100);</v>
      </c>
    </row>
    <row r="106" spans="2:2">
      <c r="B106" s="5" t="str">
        <f>'Script Implementation'!AB106</f>
        <v>INSERT INTO t_sla_code (sla_id, sla_code, sla_name, sla_type, sla_desc, sequence_num, created_date, created_by, modified_date, modified_by, country_id, defined_sla) VALUES(nextval('t_sla_code_seq'), 'NCSL1', 'Application Sorting', 'Enum', 'Provider shall clearly label Visa Application forms as belonging to a particular category', NULL, current_timestamp,'support',     current_timestamp, 'support', 63502, 99);</v>
      </c>
    </row>
    <row r="107" spans="2:2">
      <c r="B107" s="5" t="str">
        <f>'Script Implementation'!AB107</f>
        <v>INSERT INTO t_sla_code (sla_id, sla_code, sla_name, sla_type, sla_desc, sequence_num, created_date, created_by, modified_date, modified_by, country_id, defined_sla) VALUES(nextval('t_sla_code_seq'), 'CSL8', 'Application Delivery to Embassies', 'Enum', 'Delivery of all received Visa Application forms and mandatory supporting documents to the Embassy', NULL, current_timestamp,'support', current_timestamp, 'support', 63502, 100);</v>
      </c>
    </row>
    <row r="108" spans="2:2">
      <c r="B108" s="5" t="str">
        <f>'Script Implementation'!AB108</f>
        <v>INSERT INTO t_sla_code (sla_id, sla_code, sla_name, sla_type, sla_desc, sequence_num, created_date, created_by, modified_date, modified_by, country_id, defined_sla) VALUES(nextval('t_sla_code_seq'), 'CSL7', 'Biometric Recording', 'Enum', 'Integrity of association between Biometric Record, Application Number and the Applicant', NULL, current_timestamp,'support',current_timestamp, 'support', 63502, 100);</v>
      </c>
    </row>
    <row r="109" spans="2:2">
      <c r="B109" s="5" t="str">
        <f>'Script Implementation'!AB109</f>
        <v>INSERT INTO t_sla_code (sla_id, sla_code, sla_name, sla_type, sla_desc, sequence_num, created_date, created_by, modified_date, modified_by, country_id, defined_sla) VALUES(nextval('t_sla_code_seq'), 'CSL6', 'Data Entry', 'Enum', 'Provider shall correctly enter data from Visa Application form onto the Online Application System', NULL, current_timestamp,'support',  current_timestamp, 'support', 63502, 100);</v>
      </c>
    </row>
    <row r="110" spans="2:2">
      <c r="B110" s="5" t="str">
        <f>'Script Implementation'!AB110</f>
        <v>INSERT INTO t_sla_code (sla_id, sla_code, sla_name, sla_type, sla_desc, sequence_num, created_date, created_by, modified_date, modified_by, country_id, defined_sla) VALUES(nextval('t_sla_code_seq'), 'CSL5', 'Biometrics', 'TimeStamp', 'Provider shall Collect Video Recordings of each Applicants Biometrics Recording', NULL, current_timestamp,'support', current_timestamp, 'support', 63502, 100);</v>
      </c>
    </row>
    <row r="111" spans="2:2">
      <c r="B111" s="5" t="str">
        <f>'Script Implementation'!AB111</f>
        <v>INSERT INTO t_sla_code (sla_id, sla_code, sla_name, sla_type, sla_desc, sequence_num, created_date, created_by, modified_date, modified_by, country_id, defined_sla) VALUES(nextval('t_sla_code_seq'), 'CSL4', 'Biometrics', 'Enum', 'Provider shall correctly identify the Applicants against their passport details', NULL, current_timestamp,'support',   current_timestamp, 'support', 63502, 100);</v>
      </c>
    </row>
    <row r="112" spans="2:2">
      <c r="B112" s="5" t="str">
        <f>'Script Implementation'!AB112</f>
        <v>INSERT INTO t_sla_code (sla_id, sla_code, sla_name, sla_type, sla_desc, sequence_num, created_date, created_by, modified_date, modified_by, country_id, defined_sla) VALUES(nextval('t_sla_code_seq'), 'CSL3', 'Communications Availability', 'TimeStamp', 'Commercially reasonable efforts to maintain data communication connectivity between VSC and MoFA ISP', NULL, current_timestamp,'support',    current_timestamp, 'support', 63502, 95);</v>
      </c>
    </row>
    <row r="113" spans="2:2">
      <c r="B113" s="5" t="str">
        <f>'Script Implementation'!AB113</f>
        <v>INSERT INTO t_sla_code (sla_id, sla_code, sla_name, sla_type, sla_desc, sequence_num, created_date, created_by, modified_date, modified_by, country_id, defined_sla) VALUES(nextval('t_sla_code_seq'), 'CSL2', 'Fee Handling', 'Dispute', 'Provider shall transfer all due charges and fees to MoFA weekly', NULL, current_timestamp,'support', current_timestamp, 'support', 63502, 98);</v>
      </c>
    </row>
    <row r="114" spans="2:2">
      <c r="B114" s="5" t="str">
        <f>'Script Implementation'!AB114</f>
        <v>INSERT INTO t_sla_code (sla_id, sla_code, sla_name, sla_type, sla_desc, sequence_num, created_date, created_by, modified_date, modified_by, country_id, defined_sla) VALUES(nextval('t_sla_code_seq'), 'CSL1', 'Generic Visa Application Services', 'Dispute', 'Opening hours of VSCs will reflect local business opening hours and shall be agreed at a local level', NULL, current_timestamp,'support',current_timestamp, 'support', 63502, 100);</v>
      </c>
    </row>
    <row r="115" spans="2:2">
      <c r="B115" s="5" t="str">
        <f>'Script Implementation'!AB115</f>
        <v>INSERT INTO t_vsc_working_days (vsc_working_day_id, is_working, vsc_id, day_id, created_by, created_date, modified_by, modified_date) VALUES(nextval('t_vsc_working_days_seq'), 'N',81363,1, NULL, NULL, 'spinebiz_yuvaraje', '2024-10-17 17:11:08.509');</v>
      </c>
    </row>
    <row r="116" spans="2:2">
      <c r="B116" s="5" t="str">
        <f>'Script Implementation'!AB116</f>
        <v>INSERT INTO t_vsc_working_days (vsc_working_day_id, is_working, vsc_id, day_id, created_by, created_date, modified_by, modified_date) VALUES(nextval('t_vsc_working_days_seq'), 'Y',81363,2, NULL, NULL, 'spinebiz_yuvaraje', '2024-10-17 17:10:08.625');</v>
      </c>
    </row>
    <row r="117" spans="2:2">
      <c r="B117" s="5" t="str">
        <f>'Script Implementation'!AB117</f>
        <v>INSERT INTO t_vsc_working_days (vsc_working_day_id, is_working, vsc_id, day_id, created_by, created_date, modified_by, modified_date) VALUES(nextval('t_vsc_working_days_seq'), 'Y',81363,3, NULL, NULL, 'spinebiz_yuvaraje', '2024-10-17 17:10:18.413');</v>
      </c>
    </row>
    <row r="118" spans="2:2">
      <c r="B118" s="5" t="str">
        <f>'Script Implementation'!AB118</f>
        <v>INSERT INTO t_vsc_working_days (vsc_working_day_id, is_working, vsc_id, day_id, created_by, created_date, modified_by, modified_date) VALUES(nextval('t_vsc_working_days_seq'), 'Y',81363,4, NULL, NULL, 'spinebiz_yuvaraje', '2024-10-17 17:10:28.488');</v>
      </c>
    </row>
    <row r="119" spans="2:2">
      <c r="B119" s="5" t="str">
        <f>'Script Implementation'!AB119</f>
        <v>INSERT INTO t_vsc_working_days (vsc_working_day_id, is_working, vsc_id, day_id, created_by, created_date, modified_by, modified_date) VALUES(nextval('t_vsc_working_days_seq'), 'Y',81363,5, NULL, NULL, 'spinebiz_yuvaraje', '2024-10-17 17:10:50.893');</v>
      </c>
    </row>
    <row r="120" spans="2:2">
      <c r="B120" s="5" t="str">
        <f>'Script Implementation'!AB120</f>
        <v>INSERT INTO t_vsc_working_days (vsc_working_day_id, is_working, vsc_id, day_id, created_by, created_date, modified_by, modified_date) VALUES(nextval('t_vsc_working_days_seq'), 'Y',81363,6, NULL, NULL, 'spinebiz_yuvaraje', '2024-10-17 17:10:59.716');</v>
      </c>
    </row>
    <row r="121" spans="2:2">
      <c r="B121" s="5" t="str">
        <f>'Script Implementation'!AB121</f>
        <v>INSERT INTO t_vsc_working_days (vsc_working_day_id, is_working, vsc_id, day_id, created_by, created_date, modified_by, modified_date) VALUES(nextval('t_vsc_working_days_seq'), 'N',81363,7, NULL, NULL, 'spinebiz_yuvaraje', '2024-10-17 17:11:18.074');</v>
      </c>
    </row>
    <row r="122" spans="2:2">
      <c r="B122" s="5" t="str">
        <f>'Script Implementation'!AB122</f>
        <v>INSERT INTO t_vas_vsc_link (vas_service_id, vsc_id, created_by, created_date, modified_by, modified_date, vas_vsc_link_id, is_enable) VALUES(121,81363, 'support', current_timestamp, 'support', current_timestamp, nextval('t_vas_vsc_link_seq'), 'Y');</v>
      </c>
    </row>
    <row r="123" spans="2:2">
      <c r="B123" s="5" t="str">
        <f>'Script Implementation'!AB123</f>
        <v>INSERT INTO t_vas_vsc_link (vas_service_id, vsc_id, created_by, created_date, modified_by, modified_date, vas_vsc_link_id, is_enable) VALUES(122,81363, 'support', current_timestamp, 'support', current_timestamp, nextval('t_vas_vsc_link_seq'), 'Y');</v>
      </c>
    </row>
    <row r="124" spans="2:2">
      <c r="B124" s="5" t="str">
        <f>'Script Implementation'!AB124</f>
        <v>INSERT INTO t_country_rework_reason (rework_reason_id, country_id, reason_id, created_by, created_date, modified_by, modified_date) VALUES(nextval('t_country_rework_reason_seq'), 63502, 24, 'support', current_timestamp, 'support', current_timestamp);</v>
      </c>
    </row>
    <row r="125" spans="2:2">
      <c r="B125" s="5" t="str">
        <f>'Script Implementation'!AB125</f>
        <v>INSERT INTO t_country_rework_reason (rework_reason_id, country_id, reason_id, created_by, created_date, modified_by, modified_date) VALUES(nextval('t_country_rework_reason_seq'), 63502, 23, 'support', current_timestamp, 'support', current_timestamp);</v>
      </c>
    </row>
    <row r="126" spans="2:2">
      <c r="B126" s="5" t="str">
        <f>'Script Implementation'!AB126</f>
        <v>INSERT INTO t_country_rework_reason (rework_reason_id, country_id, reason_id, created_by, created_date, modified_by, modified_date) VALUES(nextval('t_country_rework_reason_seq'), 63502, 20, 'support', current_timestamp, 'support', current_timestamp);</v>
      </c>
    </row>
    <row r="127" spans="2:2">
      <c r="B127" s="5" t="str">
        <f>'Script Implementation'!AB127</f>
        <v>INSERT INTO t_country_rework_reason (rework_reason_id, country_id, reason_id, created_by, created_date, modified_by, modified_date) VALUES(nextval('t_country_rework_reason_seq'), 63502, 13, 'support', current_timestamp, 'support', current_timestamp);</v>
      </c>
    </row>
    <row r="128" spans="2:2">
      <c r="B128" s="5" t="str">
        <f>'Script Implementation'!AB128</f>
        <v>INSERT INTO t_country_rework_reason (rework_reason_id, country_id, reason_id, created_by, created_date, modified_by, modified_date) VALUES(nextval('t_country_rework_reason_seq'), 63502, 12, 'support', current_timestamp, 'support', current_timestamp);</v>
      </c>
    </row>
    <row r="129" spans="2:2">
      <c r="B129" s="5" t="str">
        <f>'Script Implementation'!AB129</f>
        <v>INSERT INTO t_country_rework_reason (rework_reason_id, country_id, reason_id, created_by, created_date, modified_by, modified_date) VALUES(nextval('t_country_rework_reason_seq'), 63502, 25, 'support', current_timestamp, 'support', current_timestamp);</v>
      </c>
    </row>
    <row r="130" spans="2:2">
      <c r="B130" s="5" t="str">
        <f>'Script Implementation'!AB130</f>
        <v>INSERT INTO t_country_rework_reason (rework_reason_id, country_id, reason_id, created_by, created_date, modified_by, modified_date) VALUES(nextval('t_country_rework_reason_seq'), 63502, 9, 'support',  current_timestamp, 'support', current_timestamp);</v>
      </c>
    </row>
    <row r="131" spans="2:2">
      <c r="B131" s="5" t="str">
        <f>'Script Implementation'!AB131</f>
        <v>INSERT INTO t_country_rework_reason (rework_reason_id, country_id, reason_id, created_by, created_date, modified_by, modified_date) VALUES(nextval('t_country_rework_reason_seq'), 63502, 10, 'support', current_timestamp, 'support', current_timestamp);</v>
      </c>
    </row>
    <row r="132" spans="2:2">
      <c r="B132" s="5" t="str">
        <f>'Script Implementation'!AB132</f>
        <v>INSERT INTO t_country_rework_reason (rework_reason_id, country_id, reason_id, created_by, created_date, modified_by, modified_date) VALUES(nextval('t_country_rework_reason_seq'), 63502, 3, 'support',  current_timestamp, 'support', current_timestamp);</v>
      </c>
    </row>
    <row r="133" spans="2:2">
      <c r="B133" s="5" t="str">
        <f>'Script Implementation'!AB133</f>
        <v>INSERT INTO t_country_rework_reason (rework_reason_id, country_id, reason_id, created_by, created_date, modified_by, modified_date) VALUES(nextval('t_country_rework_reason_seq'), 63502, 2, 'support',  current_timestamp, 'support', current_timestamp);</v>
      </c>
    </row>
    <row r="134" spans="2:2">
      <c r="B134" s="5" t="str">
        <f>'Script Implementation'!AB134</f>
        <v>INSERT INTO t_insurance_service_fee_rate (insurance_service_fee_rate_id, vsc_id, effective_from, effective_to, service_fee_rate, created_by, created_date, modified_by, modified_date, pg_amount) VALUES(nextval('t_insurance_service_fee_seq'),81363, current_date, '2099-01-01 00:00:00.000', 43.0000, 'support', current_timestamp, 'support', current_timestamp, 1.0000);</v>
      </c>
    </row>
    <row r="135" spans="2:2">
      <c r="B135" s="5" t="str">
        <f>'Script Implementation'!AB135</f>
        <v>INSERT INTO t_country_pay_mode_link (country_pay_mode_id, country_id, payment_mode_id, created_by, created_date, modified_by, modified_date, show_in_website) VALUES(nextval('t_country_pay_mode_link_seq'),63502,104,'support', current_timestamp, 'support', current_timestamp, 'Y</v>
      </c>
    </row>
    <row r="136" spans="2:2">
      <c r="B136" s="5" t="str">
        <f>'Script Implementation'!AB136</f>
        <v>INSERT INTO t_country_pay_mode_link (country_pay_mode_id, country_id, payment_mode_id, created_by, created_date, modified_by, modified_date, show_in_website) VALUES(nextval('t_country_pay_mode_link_seq'),63502,101,'support', current_timestamp, 'support', current_timestamp, 'Y</v>
      </c>
    </row>
    <row r="137" spans="2:2">
      <c r="B137" s="5" t="str">
        <f>'Script Implementation'!AB137</f>
        <v>INSERT INTO t_country_pay_mode_link (country_pay_mode_id, country_id, payment_mode_id, created_by, created_date, modified_by, modified_date, show_in_website) VALUES(nextval('t_country_pay_mode_link_seq'),63502,103,'support', current_timestamp, 'support', current_timestamp, 'Y</v>
      </c>
    </row>
    <row r="138" spans="2:2">
      <c r="B138" s="5" t="str">
        <f>'Script Implementation'!AB138</f>
        <v>INSERT INTO t_online_feedback_scn_stg_cfg (feedback_cfg_id, country_id, scan_stage_id, created_by, created_date, modified_by, modified_date, is_enabled) VALUES(nextval('t_online_feedback_scn_stg_seq'), 63502, 26, 'Support', Current_timestamp, 'Support', Current_timestamp, 'Y');</v>
      </c>
    </row>
    <row r="139" spans="2:2">
      <c r="B139" s="5" t="str">
        <f>'Script Implementation'!AB139</f>
        <v>INSERT INTO t_online_feedback_scn_stg_cfg (feedback_cfg_id, country_id, scan_stage_id, created_by, created_date, modified_by, modified_date, is_enabled) VALUES(nextval('t_online_feedback_scn_stg_seq'), 63502, 31, 'Support', Current_timestamp, 'Support', Current_timestamp, 'Y');</v>
      </c>
    </row>
    <row r="140" spans="2:2">
      <c r="B140" s="5" t="str">
        <f>'Script Implementation'!AB140</f>
        <v>INSERT INTO t_online_feedback_scn_stg_cfg (feedback_cfg_id, country_id, scan_stage_id, created_by, created_date, modified_by, modified_date, is_enabled) VALUES(nextval('t_online_feedback_scn_stg_seq'), 63502, 64, 'Support', Current_timestamp, 'Support', Current_timestamp, 'Y');</v>
      </c>
    </row>
    <row r="141" spans="2:2">
      <c r="B141" s="5" t="str">
        <f>'Script Implementation'!AB141</f>
        <v>INSERT INTO t_online_feedback_scn_stg_cfg (feedback_cfg_id, country_id, scan_stage_id, created_by, created_date, modified_by, modified_date, is_enabled) VALUES(nextval('t_online_feedback_scn_stg_seq'), 63502, 24, 'Support', Current_timestamp, 'Support', Current_timestamp, 'N');</v>
      </c>
    </row>
    <row r="142" spans="2:2">
      <c r="B142" s="5" t="str">
        <f>'Script Implementation'!AB142</f>
        <v>INSERT INTO t_online_feedback_scn_stg_cfg (feedback_cfg_id, country_id, scan_stage_id, created_by, created_date, modified_by, modified_date, is_enabled) VALUES(nextval('t_online_feedback_scn_stg_seq'), 63502, 25, 'Support', Current_timestamp, 'Support', Current_timestamp, 'N');</v>
      </c>
    </row>
    <row r="143" spans="2:2">
      <c r="B143" s="5" t="str">
        <f>'Script Implementation'!AB143</f>
        <v>INSERT INTO t_online_feedback_scn_stg_cfg (feedback_cfg_id, country_id, scan_stage_id, created_by, created_date, modified_by, modified_date, is_enabled) VALUES(nextval('t_online_feedback_scn_stg_seq'), 63502, 28, 'Support', Current_timestamp, 'Support', Current_timestamp, 'N');</v>
      </c>
    </row>
    <row r="144" spans="2:2">
      <c r="B144" s="5" t="str">
        <f>'Script Implementation'!AB144</f>
        <v>INSERT INTO t_online_feedback_scn_stg_cfg (feedback_cfg_id, country_id, scan_stage_id, created_by, created_date, modified_by, modified_date, is_enabled) VALUES(nextval('t_online_feedback_scn_stg_seq'), 63502, 29, 'Support', Current_timestamp, 'Support', Current_timestamp, 'N');</v>
      </c>
    </row>
    <row r="145" spans="2:2">
      <c r="B145" s="5" t="str">
        <f>'Script Implementation'!AB145</f>
        <v>INSERT INTO t_online_feedback_scn_stg_cfg (feedback_cfg_id, country_id, scan_stage_id, created_by, created_date, modified_by, modified_date, is_enabled) VALUES(nextval('t_online_feedback_scn_stg_seq'), 63502, 30, 'Support', Current_timestamp, 'Support', Current_timestamp, 'N');</v>
      </c>
    </row>
    <row r="146" spans="2:2">
      <c r="B146" s="5" t="str">
        <f>'Script Implementation'!AB146</f>
        <v>INSERT INTO t_online_feedback_scn_stg_cfg (feedback_cfg_id, country_id, scan_stage_id, created_by, created_date, modified_by, modified_date, is_enabled) VALUES(nextval('t_online_feedback_scn_stg_seq'), 63502, 35, 'Support', Current_timestamp, 'Support', Current_timestamp, 'N');</v>
      </c>
    </row>
    <row r="147" spans="2:2">
      <c r="B147" s="5" t="str">
        <f>'Script Implementation'!AB147</f>
        <v>INSERT INTO t_online_feedback_scn_stg_cfg (feedback_cfg_id, country_id, scan_stage_id, created_by, created_date, modified_by, modified_date, is_enabled) VALUES(nextval('t_online_feedback_scn_stg_seq'), 63502, 36, 'Support', Current_timestamp, 'Support', Current_timestamp, 'N');</v>
      </c>
    </row>
    <row r="148" spans="2:2">
      <c r="B148" s="5" t="str">
        <f>'Script Implementation'!AB148</f>
        <v>INSERT INTO t_online_feedback_scn_stg_cfg (feedback_cfg_id, country_id, scan_stage_id, created_by, created_date, modified_by, modified_date, is_enabled) VALUES(nextval('t_online_feedback_scn_stg_seq'), 63502, 37, 'Support', Current_timestamp, 'Support', Current_timestamp, 'N');</v>
      </c>
    </row>
    <row r="149" spans="2:2">
      <c r="B149" s="5" t="str">
        <f>'Script Implementation'!AB149</f>
        <v>INSERT INTO t_online_feedback_scn_stg_cfg (feedback_cfg_id, country_id, scan_stage_id, created_by, created_date, modified_by, modified_date, is_enabled) VALUES(nextval('t_online_feedback_scn_stg_seq'), 63502, 38, 'Support', Current_timestamp, 'Support', Current_timestamp, 'N');</v>
      </c>
    </row>
    <row r="150" spans="2:2">
      <c r="B150" s="5" t="str">
        <f>'Script Implementation'!AB150</f>
        <v>INSERT INTO t_online_feedback_scn_stg_cfg (feedback_cfg_id, country_id, scan_stage_id, created_by, created_date, modified_by, modified_date, is_enabled) VALUES(nextval('t_online_feedback_scn_stg_seq'), 63502, 39, 'Support', Current_timestamp, 'Support', Current_timestamp, 'N');</v>
      </c>
    </row>
    <row r="151" spans="2:2">
      <c r="B151" s="5" t="str">
        <f>'Script Implementation'!AB151</f>
        <v>INSERT INTO t_online_feedback_scn_stg_cfg (feedback_cfg_id, country_id, scan_stage_id, created_by, created_date, modified_by, modified_date, is_enabled) VALUES(nextval('t_online_feedback_scn_stg_seq'), 63502, 41, 'Support', Current_timestamp, 'Support', Current_timestamp, 'N');</v>
      </c>
    </row>
    <row r="152" spans="2:2">
      <c r="B152" s="5" t="str">
        <f>'Script Implementation'!AB152</f>
        <v>INSERT INTO t_online_feedback_scn_stg_cfg (feedback_cfg_id, country_id, scan_stage_id, created_by, created_date, modified_by, modified_date, is_enabled) VALUES(nextval('t_online_feedback_scn_stg_seq'), 63502, 42, 'Support', Current_timestamp, 'Support', Current_timestamp, 'N');</v>
      </c>
    </row>
    <row r="153" spans="2:2">
      <c r="B153" s="5" t="str">
        <f>'Script Implementation'!AB153</f>
        <v>INSERT INTO t_online_feedback_scn_stg_cfg (feedback_cfg_id, country_id, scan_stage_id, created_by, created_date, modified_by, modified_date, is_enabled) VALUES(nextval('t_online_feedback_scn_stg_seq'), 63502, 43, 'Support', Current_timestamp, 'Support', Current_timestamp, 'N');</v>
      </c>
    </row>
    <row r="154" spans="2:2">
      <c r="B154" s="5" t="str">
        <f>'Script Implementation'!AB154</f>
        <v>INSERT INTO t_online_feedback_scn_stg_cfg (feedback_cfg_id, country_id, scan_stage_id, created_by, created_date, modified_by, modified_date, is_enabled) VALUES(nextval('t_online_feedback_scn_stg_seq'), 63502, 44, 'Support', Current_timestamp, 'Support', Current_timestamp, 'N');</v>
      </c>
    </row>
    <row r="155" spans="2:2">
      <c r="B155" s="5" t="str">
        <f>'Script Implementation'!AB155</f>
        <v>INSERT INTO t_online_feedback_scn_stg_cfg (feedback_cfg_id, country_id, scan_stage_id, created_by, created_date, modified_by, modified_date, is_enabled) VALUES(nextval('t_online_feedback_scn_stg_seq'), 63502, 62, 'Support', Current_timestamp, 'Support', Current_timestamp, 'N');</v>
      </c>
    </row>
    <row r="156" spans="2:2">
      <c r="B156" s="5" t="str">
        <f>'Script Implementation'!AB156</f>
        <v>INSERT INTO t_online_feedback_scn_stg_cfg (feedback_cfg_id, country_id, scan_stage_id, created_by, created_date, modified_by, modified_date, is_enabled) VALUES(nextval('t_online_feedback_scn_stg_seq'), 63502, 63, 'Support', Current_timestamp, 'Support', Current_timestamp, 'N');</v>
      </c>
    </row>
    <row r="157" spans="2:2">
      <c r="B157" s="5" t="str">
        <f>'Script Implementation'!AB157</f>
        <v>INSERT INTO t_online_feedback_scn_stg_cfg (feedback_cfg_id, country_id, scan_stage_id, created_by, created_date, modified_by, modified_date, is_enabled) VALUES(nextval('t_online_feedback_scn_stg_seq'), 63502, 142, 'Support', Current_timestamp, 'Support', Current_timestamp, 'N');</v>
      </c>
    </row>
    <row r="158" spans="2:2">
      <c r="B158" s="5" t="str">
        <f>'Script Implementation'!AB158</f>
        <v>INSERT INTO t_country_sms_lang_new_website (country_code, language_name, language_id) VALUES('MC' ,  'English', 1);</v>
      </c>
    </row>
    <row r="159" spans="2:2">
      <c r="B159" s="5" t="str">
        <f>'Script Implementation'!AB159</f>
        <v>INSERT INTO psaudimofa1.t_enjaz_entry_name(enjaz_entry_name_id, country_code, enjaz_entry_arabic, enjaz_entry_english, created_by, created_date, modified_by, modified_date)VALUES(nextval('psaudimofa1.t_enjaz_entry_name_seq'), 'MC' , 'ذهاب وعودة', 'Exit-Return', NULL, NULL, NULL, NULL);</v>
      </c>
    </row>
    <row r="160" spans="2:2">
      <c r="B160" s="5" t="str">
        <f>'Script Implementation'!AB160</f>
        <v>INSERT INTO psaudimofa1.t_enjaz_entry_name(enjaz_entry_name_id, country_code, enjaz_entry_arabic, enjaz_entry_english, created_by, created_date, modified_by, modified_date)VALUES(nextval('psaudimofa1.t_enjaz_entry_name_seq'), 'MC' , 'عدة سفرات', 'Multiple Entries', NULL, NULL, NULL, NULL);</v>
      </c>
    </row>
    <row r="161" spans="2:2">
      <c r="B161" s="5" t="str">
        <f>'Script Implementation'!AB161</f>
        <v>INSERT INTO psaudimofa1.t_enjaz_entry_name(enjaz_entry_name_id, country_code, enjaz_entry_arabic, enjaz_entry_english, created_by, created_date, modified_by, modified_date)VALUES(nextval('psaudimofa1.t_enjaz_entry_name_seq'), 'MC' , 'سفرة واحدة', 'Single Entry', NULL, NULL, NULL, NULL);</v>
      </c>
    </row>
    <row r="162" spans="2:2">
      <c r="B162" s="5" t="str">
        <f>'Script Implementation'!AB162</f>
        <v>INSERT INTO psaudimofa1.t_enjaz_entry_name(enjaz_entry_name_id, country_code, enjaz_entry_arabic, enjaz_entry_english, created_by, created_date, modified_by, modified_date)VALUES(nextval('psaudimofa1.t_enjaz_entry_name_seq'), 'MC' , 'سفرتان', 'Two Entries', NULL, NULL, NULL, NULL);</v>
      </c>
    </row>
    <row r="163" spans="2:2">
      <c r="B163" s="5" t="str">
        <f>'Script Implementation'!AB163</f>
        <v>INSERT INTO psaudimofa1.t_enjaz_entry_name(enjaz_entry_name_id, country_code, enjaz_entry_arabic, enjaz_entry_english, created_by, created_date, modified_by, modified_date)VALUES(nextval('psaudimofa1.t_enjaz_entry_name_seq'), 'MC' , 'ذهاب وعودة', 'Exit-Return', NULL, NULL, NULL, NULL);</v>
      </c>
    </row>
    <row r="164" spans="2:2">
      <c r="B164" s="5" t="str">
        <f>'Script Implementation'!AB164</f>
        <v>INSERT INTO psaudimofa1.t_enjaz_entry_name(enjaz_entry_name_id, country_code, enjaz_entry_arabic, enjaz_entry_english, created_by, created_date, modified_by, modified_date)VALUES(nextval('psaudimofa1.t_enjaz_entry_name_seq'), 'MC' , 'سفرتان', 'Two Entries', NULL, NULL, NULL, NULL);</v>
      </c>
    </row>
    <row r="165" spans="2:2">
      <c r="B165" s="5" t="str">
        <f>'Script Implementation'!AB165</f>
        <v>INSERT INTO psaudimofa1.t_enjaz_entry_name(enjaz_entry_name_id, country_code, enjaz_entry_arabic, enjaz_entry_english, created_by, created_date, modified_by, modified_date)VALUES(nextval('psaudimofa1.t_enjaz_entry_name_seq'), 'MC' , 'متعددة بصلاحية 180 يوم', 'Multiple - Valid for 180 days', NULL, NULL, NULL, NULL);</v>
      </c>
    </row>
    <row r="166" spans="2:2">
      <c r="B166" s="5" t="str">
        <f>'Script Implementation'!AB166</f>
        <v>INSERT INTO psaudimofa1.t_enjaz_entry_name(enjaz_entry_name_id, country_code, enjaz_entry_arabic, enjaz_entry_english, created_by, created_date, modified_by, modified_date)VALUES(nextval('psaudimofa1.t_enjaz_entry_name_seq'), 'MC' , 'متعددة بصلاحية 1825 يوم', 'Multiple - Valid for 1825 days', NULL, NULL, NULL, NULL);</v>
      </c>
    </row>
    <row r="167" spans="2:2">
      <c r="B167" s="5" t="str">
        <f>'Script Implementation'!AB167</f>
        <v>INSERT INTO psaudimofa1.t_enjaz_entry_name(enjaz_entry_name_id, country_code, enjaz_entry_arabic, enjaz_entry_english, created_by, created_date, modified_by, modified_date)VALUES(nextval('psaudimofa1.t_enjaz_entry_name_seq'), 'MC' , 'متعددة بصلاحية 90 يوم', 'Multiple - Valid for 90 days', NULL, NULL, NULL, NULL);</v>
      </c>
    </row>
    <row r="168" spans="2:2">
      <c r="B168" s="5" t="str">
        <f>'Script Implementation'!AB168</f>
        <v>INSERT INTO psaudimofa1.t_enjaz_entry_name(enjaz_entry_name_id, country_code, enjaz_entry_arabic, enjaz_entry_english, created_by, created_date, modified_by, modified_date)VALUES(nextval('psaudimofa1.t_enjaz_entry_name_seq'), 'MC' , 'سفرة واحدة بصلاحية 90 يوم', 'Single - Valid for 90 days', NULL, NULL, NULL, NULL);</v>
      </c>
    </row>
    <row r="169" spans="2:2">
      <c r="B169" s="5" t="str">
        <f>'Script Implementation'!AB169</f>
        <v>INSERT INTO psaudimofa1.t_enjaz_entry_name(enjaz_entry_name_id, country_code, enjaz_entry_arabic, enjaz_entry_english, created_by, created_date, modified_by, modified_date)VALUES(nextval('psaudimofa1.t_enjaz_entry_name_seq'), 'MC' , 'ذهاب و عودة', 'Exit-Return', NULL, NULL, NULL, NULL);</v>
      </c>
    </row>
    <row r="170" spans="2:2">
      <c r="B170" s="5" t="str">
        <f>'Script Implementation'!AB170</f>
        <v>INSERT INTO psaudimofa1.t_enjaz_entry_name(enjaz_entry_name_id, country_code, enjaz_entry_arabic, enjaz_entry_english, created_by, created_date, modified_by, modified_date)VALUES(nextval('psaudimofa1.t_enjaz_entry_name_seq'), 'MC' , 'سفرتان', 'Two Entries', NULL, NULL, NULL, NULL);</v>
      </c>
    </row>
    <row r="171" spans="2:2">
      <c r="B171" s="5" t="str">
        <f>'Script Implementation'!AB171</f>
        <v>INSERT INTO psaudimofa1.t_enjaz_entry_name(enjaz_entry_name_id, country_code, enjaz_entry_arabic, enjaz_entry_english, created_by, created_date, modified_by, modified_date)VALUES(nextval('psaudimofa1.t_enjaz_entry_name_seq'), 'MC' , 'عدة سفرات – 180 يوم', 'Multiple Entries – 180 days', NULL, NULL, NULL, NULL);</v>
      </c>
    </row>
    <row r="172" spans="2:2">
      <c r="B172" s="5" t="str">
        <f>'Script Implementation'!AB172</f>
        <v>INSERT INTO psaudimofa1.t_enjaz_entry_name(enjaz_entry_name_id, country_code, enjaz_entry_arabic, enjaz_entry_english, created_by, created_date, modified_by, modified_date)VALUES(nextval('psaudimofa1.t_enjaz_entry_name_seq'), 'MC' , 'عدة سفرات – 1825 يوم للجنسية الامريكية', 'Multiple Entries – 1825 days for US Nationality', NULL, NULL, NULL, NULL);</v>
      </c>
    </row>
    <row r="173" spans="2:2">
      <c r="B173" s="5" t="str">
        <f>'Script Implementation'!AB173</f>
        <v>INSERT INTO psaudimofa1.t_enjaz_entry_name(enjaz_entry_name_id, country_code, enjaz_entry_arabic, enjaz_entry_english, created_by, created_date, modified_by, modified_date)VALUES(nextval('psaudimofa1.t_enjaz_entry_name_seq'), 'MC' , 'عدة سفرات – 90 يوم', 'Multiple Entries – 90 days', NULL, NULL, NULL, NULL);</v>
      </c>
    </row>
    <row r="174" spans="2:2">
      <c r="B174" s="5" t="str">
        <f>'Script Implementation'!AB174</f>
        <v>INSERT INTO psaudimofa1.t_enjaz_entry_name(enjaz_entry_name_id, country_code, enjaz_entry_arabic, enjaz_entry_english, created_by, created_date, modified_by, modified_date)VALUES(nextval('psaudimofa1.t_enjaz_entry_name_seq'), 'MC' , 'سفرة واحدة – 90 يوم', 'Single Entry – 90 days', NULL, NULL, NULL, NULL);</v>
      </c>
    </row>
    <row r="175" spans="2:2">
      <c r="B175" s="5" t="str">
        <f>'Script Implementation'!AB175</f>
        <v>INSERT INTO psaudimofa1.t_enjaz_entry_name(enjaz_entry_name_id, country_code, enjaz_entry_arabic, enjaz_entry_english, created_by, created_date, modified_by, modified_date)VALUES(nextval('psaudimofa1.t_enjaz_entry_name_seq'), 'MC' , 'متعددة بصلاحية 365 يوم', 'Multiple - Valid for 365 days', NULL, NULL, NULL, NULL);</v>
      </c>
    </row>
    <row r="176" spans="2:2">
      <c r="B176" s="5" t="str">
        <f>'Script Implementation'!AB176</f>
        <v>INSERT INTO psaudimofa1.t_enjaz_entry_name(enjaz_entry_name_id, country_code, enjaz_entry_arabic, enjaz_entry_english, created_by, created_date, modified_by, modified_date)VALUES(nextval('psaudimofa1.t_enjaz_entry_name_seq'), 'MC' , 'متعددة بصلاحية 730 يوم', 'Multiple - Valid for 730 days', NULL, NULL, NULL, NULL);</v>
      </c>
    </row>
    <row r="177" spans="2:2">
      <c r="B177" s="5" t="str">
        <f>'Script Implementation'!AB177</f>
        <v>INSERT INTO psaudimofa1.t_enjaz_entry_name(enjaz_entry_name_id, country_code, enjaz_entry_arabic, enjaz_entry_english, created_by, created_date, modified_by, modified_date)VALUES(nextval('psaudimofa1.t_enjaz_entry_name_seq'), 'MC' , 'سفرة واحدة بصلاحية 30 يوم', 'Single - Valid for 30 days', NULL, NULL, NULL, NULL);</v>
      </c>
    </row>
    <row r="178" spans="2:2">
      <c r="B178" s="5" t="str">
        <f>'Script Implementation'!AB178</f>
        <v>INSERT INTO psaudimofa1.t_online_static_content_config(static_content_config_id, static_content, country_id, is_enabled, created_by, created_date, modified_by, modified_date, static_content_code, is_covid_content_required)VALUES(94, '&lt;br&gt;',63502, 'Y', 'System', CURRENT_TIMESTAMP, 'System', CURRENT_TIMESTAMP, 'EGYPT_MODIFICATION_CONTENT', 'N'::character varying);</v>
      </c>
    </row>
    <row r="179" spans="2:2">
      <c r="B179" s="5" t="str">
        <f>'Script Implementation'!AB179</f>
        <v>INSERT INTO psaudimofa1.t_random_audit_percentage(random_audit_percentage_id, process_type, percentage, vsc_id, created_by, created_date, modified_by, modified_date) values(nextval('t_random_audit_percentage_seq'),'Full',10,81363,NULL,NULL,'superadmin5',CURRENT_TIMESTAMP);</v>
      </c>
    </row>
    <row r="180" spans="2:2">
      <c r="B180" s="5" t="str">
        <f>'Script Implementation'!AB180</f>
        <v>INSERT INTO psaudimofa1.t_random_audit_percentage(random_audit_percentage_id, process_type, percentage, vsc_id, created_by, created_date, modified_by, modified_date) values(nextval('t_random_audit_percentage_seq'),'Bio',10,81363,NULL,NULL,'superadmin5',CURRENT_TIMESTAMP);</v>
      </c>
    </row>
    <row r="181" spans="2:2">
      <c r="B181" s="5" t="str">
        <f>'Script Implementation'!AB181</f>
        <v>INSERT INTO t_vas_additional_package_link(vas_additional_package_link_id,vsc_id,fee_id,normal,silver,gold,platinum,created_by,created_date,modified_by,modified_date) values(nextval('psaudimofa1.vas_addi_package_link_seq'),81363 ,345,'N','Y','Y','Y','superadmin3',CURRENT_TIMESTAMP,'superadmin3',CURRENT_TIMESTAMP);</v>
      </c>
    </row>
    <row r="182" spans="2:2">
      <c r="B182" s="5" t="str">
        <f>'Script Implementation'!AB182</f>
        <v>INSERT INTO t_vas_additional_package_link(vas_additional_package_link_id,vsc_id,fee_id,normal,silver,gold,platinum,created_by,created_date,modified_by,modified_date) values(nextval('psaudimofa1.vas_addi_package_link_seq'),81363,344,'N','Y','Y','Y','superadmin3',CURRENT_TIMESTAMP,'superadmin3',CURRENT_TIMESTAMP);</v>
      </c>
    </row>
    <row r="183" spans="2:2">
      <c r="B183" s="5" t="str">
        <f>'Script Implementation'!AB183</f>
        <v>CREATE SEQUENCE psaudimofa1.refund_receipt_number_seq_kj INCREMENT BY 1 MINVALUE 1 MAXVALUE 99999999999 START 1000 CACHE 1 CYCLE;</v>
      </c>
    </row>
    <row r="184" spans="2:2">
      <c r="B184" s="5"/>
    </row>
    <row r="185" spans="2:2">
      <c r="B185" s="5"/>
    </row>
    <row r="186" spans="2:2">
      <c r="B186" s="5"/>
    </row>
    <row r="187" spans="2:2">
      <c r="B187" s="5"/>
    </row>
    <row r="188" spans="2:2">
      <c r="B188" s="5"/>
    </row>
    <row r="189" spans="2:2">
      <c r="B189" s="5"/>
    </row>
    <row r="190" spans="2:2">
      <c r="B190" s="5"/>
    </row>
    <row r="191" spans="2:2">
      <c r="B191" s="5"/>
    </row>
    <row r="192" spans="2:2">
      <c r="B192" s="5"/>
    </row>
    <row r="193" spans="2:2">
      <c r="B193" s="5"/>
    </row>
    <row r="194" spans="2:2">
      <c r="B194" s="5"/>
    </row>
    <row r="195" spans="2:2">
      <c r="B195" s="5"/>
    </row>
    <row r="196" spans="2:2">
      <c r="B196" s="5"/>
    </row>
    <row r="197" spans="2:2">
      <c r="B197" s="5"/>
    </row>
    <row r="198" spans="2:2">
      <c r="B198" s="5"/>
    </row>
    <row r="199" spans="2:2">
      <c r="B199" s="5"/>
    </row>
    <row r="200" spans="2:2">
      <c r="B200" s="5"/>
    </row>
    <row r="201" spans="2:2">
      <c r="B201" s="5"/>
    </row>
    <row r="202" spans="2:2">
      <c r="B202" s="5"/>
    </row>
    <row r="203" spans="2:2">
      <c r="B203" s="5"/>
    </row>
    <row r="204" spans="2:2">
      <c r="B204" s="5"/>
    </row>
    <row r="205" spans="2:2">
      <c r="B205" s="5"/>
    </row>
    <row r="206" spans="2:2">
      <c r="B206" s="5"/>
    </row>
    <row r="207" spans="2:2">
      <c r="B207" s="5"/>
    </row>
    <row r="208" spans="2:2">
      <c r="B208" s="5"/>
    </row>
    <row r="209" spans="2:2">
      <c r="B209" s="5"/>
    </row>
    <row r="210" spans="2:2">
      <c r="B210" s="5"/>
    </row>
    <row r="211" spans="2:2">
      <c r="B211" s="5"/>
    </row>
    <row r="212" spans="2:2">
      <c r="B212" s="5"/>
    </row>
    <row r="213" spans="2:2">
      <c r="B213" s="5"/>
    </row>
    <row r="214" spans="2:2">
      <c r="B214" s="5"/>
    </row>
    <row r="215" spans="2:2">
      <c r="B215" s="5"/>
    </row>
    <row r="216" spans="2:2">
      <c r="B216" s="5"/>
    </row>
    <row r="217" spans="2:2">
      <c r="B217" s="5"/>
    </row>
    <row r="218" spans="2:2">
      <c r="B218" s="5"/>
    </row>
    <row r="219" spans="2:2">
      <c r="B219" s="5"/>
    </row>
    <row r="220" spans="2:2">
      <c r="B220" s="5"/>
    </row>
    <row r="221" spans="2:2">
      <c r="B221" s="5"/>
    </row>
    <row r="222" spans="2:2">
      <c r="B222" s="5"/>
    </row>
    <row r="223" spans="2:2">
      <c r="B223" s="5"/>
    </row>
    <row r="224" spans="2:2">
      <c r="B224" s="5"/>
    </row>
    <row r="225" spans="2:2">
      <c r="B225" s="5"/>
    </row>
    <row r="226" spans="2:2">
      <c r="B226" s="5"/>
    </row>
    <row r="227" spans="2:2">
      <c r="B227" s="5"/>
    </row>
    <row r="228" spans="2:2">
      <c r="B228" s="5"/>
    </row>
    <row r="229" spans="2:2">
      <c r="B229" s="5"/>
    </row>
    <row r="230" spans="2:2">
      <c r="B230" s="5"/>
    </row>
    <row r="231" spans="2:2">
      <c r="B231" s="5"/>
    </row>
    <row r="232" spans="2:2">
      <c r="B232" s="5"/>
    </row>
    <row r="233" spans="2:2">
      <c r="B233" s="5"/>
    </row>
    <row r="234" spans="2:2">
      <c r="B234" s="5"/>
    </row>
    <row r="235" spans="2:2">
      <c r="B235" s="5"/>
    </row>
    <row r="236" spans="2:2">
      <c r="B236" s="5"/>
    </row>
    <row r="237" spans="2:2">
      <c r="B237" s="5"/>
    </row>
    <row r="238" spans="2:2">
      <c r="B238" s="5"/>
    </row>
    <row r="239" spans="2:2">
      <c r="B239" s="5"/>
    </row>
    <row r="240" spans="2:2">
      <c r="B240" s="5"/>
    </row>
    <row r="241" spans="2:2">
      <c r="B241" s="5"/>
    </row>
    <row r="242" spans="2:2">
      <c r="B242" s="5"/>
    </row>
    <row r="243" spans="2:2">
      <c r="B243" s="5"/>
    </row>
    <row r="244" spans="2:2">
      <c r="B244" s="5"/>
    </row>
    <row r="245" spans="2:2">
      <c r="B245" s="5"/>
    </row>
    <row r="246" spans="2:2">
      <c r="B246" s="5"/>
    </row>
    <row r="247" spans="2:2">
      <c r="B247" s="5"/>
    </row>
    <row r="248" spans="2:2">
      <c r="B248" s="5"/>
    </row>
    <row r="249" spans="2:2">
      <c r="B249" s="5"/>
    </row>
    <row r="250" spans="2:2">
      <c r="B250" s="5"/>
    </row>
    <row r="251" spans="2:2">
      <c r="B251" s="5"/>
    </row>
    <row r="252" spans="2:2">
      <c r="B252" s="5"/>
    </row>
    <row r="253" spans="2:2">
      <c r="B253" s="5"/>
    </row>
    <row r="254" spans="2:2">
      <c r="B254" s="5"/>
    </row>
    <row r="255" spans="2:2">
      <c r="B255" s="5"/>
    </row>
    <row r="256" spans="2:2">
      <c r="B256" s="5"/>
    </row>
    <row r="257" spans="2:2">
      <c r="B257" s="5"/>
    </row>
    <row r="258" spans="2:2">
      <c r="B258" s="5"/>
    </row>
    <row r="259" spans="2:2">
      <c r="B259" s="5"/>
    </row>
    <row r="260" spans="2:2">
      <c r="B260" s="5"/>
    </row>
  </sheetData>
  <mergeCells count="1">
    <mergeCell ref="A1:E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6A77-6D65-4243-9A85-FB7B6849A3A1}">
  <dimension ref="A1:J71"/>
  <sheetViews>
    <sheetView topLeftCell="F12" workbookViewId="0">
      <selection activeCell="I12" sqref="I12"/>
    </sheetView>
  </sheetViews>
  <sheetFormatPr defaultRowHeight="15"/>
  <cols>
    <col min="1" max="2" width="13" customWidth="1"/>
    <col min="3" max="6" width="17.28515625" customWidth="1"/>
    <col min="7" max="7" width="13" customWidth="1"/>
    <col min="8" max="8" width="27.42578125" bestFit="1" customWidth="1"/>
    <col min="9" max="9" width="89.42578125" customWidth="1"/>
    <col min="10" max="10" width="22.85546875" customWidth="1"/>
    <col min="11" max="11" width="40.5703125" customWidth="1"/>
    <col min="12" max="12" width="29.5703125" customWidth="1"/>
    <col min="13" max="13" width="24.7109375" customWidth="1"/>
  </cols>
  <sheetData>
    <row r="1" spans="1:10">
      <c r="A1" s="131" t="s">
        <v>1023</v>
      </c>
      <c r="B1" s="131"/>
      <c r="C1" s="131"/>
      <c r="D1" s="131"/>
      <c r="E1" s="131"/>
      <c r="F1" s="131"/>
      <c r="G1" s="131"/>
      <c r="H1" s="131"/>
      <c r="I1" s="131"/>
      <c r="J1" s="131"/>
    </row>
    <row r="2" spans="1:10">
      <c r="A2" s="131"/>
      <c r="B2" s="131"/>
      <c r="C2" s="131"/>
      <c r="D2" s="131"/>
      <c r="E2" s="131"/>
      <c r="F2" s="131"/>
      <c r="G2" s="131"/>
      <c r="H2" s="131"/>
      <c r="I2" s="131"/>
      <c r="J2" s="131"/>
    </row>
    <row r="3" spans="1:10">
      <c r="A3" s="131"/>
      <c r="B3" s="131"/>
      <c r="C3" s="131"/>
      <c r="D3" s="131"/>
      <c r="E3" s="131"/>
      <c r="F3" s="131"/>
      <c r="G3" s="131"/>
      <c r="H3" s="131"/>
      <c r="I3" s="131"/>
      <c r="J3" s="131"/>
    </row>
    <row r="4" spans="1:10" ht="15" customHeight="1">
      <c r="A4" s="35" t="s">
        <v>1024</v>
      </c>
      <c r="B4" s="35" t="s">
        <v>1025</v>
      </c>
      <c r="C4" s="126" t="s">
        <v>1026</v>
      </c>
      <c r="D4" s="127"/>
      <c r="E4" s="36" t="s">
        <v>1027</v>
      </c>
      <c r="F4" s="36" t="s">
        <v>1028</v>
      </c>
      <c r="G4" s="35" t="s">
        <v>1029</v>
      </c>
      <c r="H4" s="35" t="s">
        <v>1030</v>
      </c>
      <c r="I4" s="36" t="s">
        <v>1031</v>
      </c>
      <c r="J4" s="36" t="s">
        <v>1032</v>
      </c>
    </row>
    <row r="5" spans="1:10">
      <c r="A5" s="128" t="s">
        <v>1033</v>
      </c>
      <c r="B5" s="46" t="str" cm="1">
        <f t="array" ref="B5">UPPER(LEFT(INDEX($A$1:$A$103, MATCH(ROW(), ROW($A$1:$A$103)/(A$1:A$103&lt;&gt;""), 1)), 3))</f>
        <v>WOR</v>
      </c>
      <c r="C5" s="46">
        <f>COUNTIF($A$1:A5, A5)</f>
        <v>1</v>
      </c>
      <c r="D5" s="46">
        <f>IF(C5=1, 1, D4+1)</f>
        <v>1</v>
      </c>
      <c r="E5" s="46" t="str">
        <f>IF(OR('Document Implementation'!B5="", 'Document Implementation'!B5=0), "", LEFT('Document Implementation'!B5, LEN('Document Implementation'!B5)-1))</f>
        <v>120670</v>
      </c>
      <c r="F5" s="46">
        <f>Master!L7</f>
        <v>63502</v>
      </c>
      <c r="G5" s="46" t="str">
        <f>Master!L8 &amp; ""&amp;Master!B33&amp;"" &amp; 'Document Checklist'!B5</f>
        <v>MCENGWOR</v>
      </c>
      <c r="H5" s="37" t="s">
        <v>1034</v>
      </c>
      <c r="I5" s="38" t="s">
        <v>1035</v>
      </c>
      <c r="J5" s="39" t="s">
        <v>1036</v>
      </c>
    </row>
    <row r="6" spans="1:10">
      <c r="A6" s="129"/>
      <c r="B6" s="46" t="str" cm="1">
        <f t="array" ref="B6">UPPER(LEFT(INDEX($A$1:$A$103, MATCH(ROW(), ROW($A$1:$A$103)/(A$1:A$103&lt;&gt;""), 1)), 3))</f>
        <v>WOR</v>
      </c>
      <c r="C6" s="46">
        <f>COUNTIF($A$1:A6, A6)</f>
        <v>0</v>
      </c>
      <c r="D6" s="46">
        <f t="shared" ref="D6:D71" si="0">IF(C6=1, 1, D5+1)</f>
        <v>2</v>
      </c>
      <c r="E6" s="46" t="str">
        <f>IF(OR('Document Implementation'!B6="", 'Document Implementation'!B6=0), "", LEFT('Document Implementation'!B6, LEN('Document Implementation'!B6)-1))</f>
        <v>120671</v>
      </c>
      <c r="F6" s="47">
        <f>F5</f>
        <v>63502</v>
      </c>
      <c r="G6" s="47" t="str">
        <f>G5</f>
        <v>MCENGWOR</v>
      </c>
      <c r="H6" s="37" t="s">
        <v>1037</v>
      </c>
      <c r="I6" s="38" t="s">
        <v>1038</v>
      </c>
      <c r="J6" s="39" t="s">
        <v>1036</v>
      </c>
    </row>
    <row r="7" spans="1:10" ht="25.5">
      <c r="A7" s="129"/>
      <c r="B7" s="46" t="str" cm="1">
        <f t="array" ref="B7">UPPER(LEFT(INDEX($A$1:$A$103, MATCH(ROW(), ROW($A$1:$A$103)/(A$1:A$103&lt;&gt;""), 1)), 3))</f>
        <v>WOR</v>
      </c>
      <c r="C7" s="46">
        <f>COUNTIF($A$1:A7, A7)</f>
        <v>0</v>
      </c>
      <c r="D7" s="46">
        <f t="shared" si="0"/>
        <v>3</v>
      </c>
      <c r="E7" s="46" t="str">
        <f>IF(OR('Document Implementation'!B7="", 'Document Implementation'!B7=0), "", LEFT('Document Implementation'!B7, LEN('Document Implementation'!B7)-1))</f>
        <v>120672</v>
      </c>
      <c r="F7" s="47">
        <f t="shared" ref="F7:F71" si="1">F6</f>
        <v>63502</v>
      </c>
      <c r="G7" s="47" t="str">
        <f t="shared" ref="G7:G12" si="2">G6</f>
        <v>MCENGWOR</v>
      </c>
      <c r="H7" s="37" t="s">
        <v>1039</v>
      </c>
      <c r="I7" s="38" t="s">
        <v>1040</v>
      </c>
      <c r="J7" s="39" t="s">
        <v>1036</v>
      </c>
    </row>
    <row r="8" spans="1:10">
      <c r="A8" s="129"/>
      <c r="B8" s="46" t="str" cm="1">
        <f t="array" ref="B8">UPPER(LEFT(INDEX($A$1:$A$103, MATCH(ROW(), ROW($A$1:$A$103)/(A$1:A$103&lt;&gt;""), 1)), 3))</f>
        <v>WOR</v>
      </c>
      <c r="C8" s="46">
        <f>COUNTIF($A$1:A8, A8)</f>
        <v>0</v>
      </c>
      <c r="D8" s="46">
        <f t="shared" si="0"/>
        <v>4</v>
      </c>
      <c r="E8" s="46" t="str">
        <f>IF(OR('Document Implementation'!B8="", 'Document Implementation'!B8=0), "", LEFT('Document Implementation'!B8, LEN('Document Implementation'!B8)-1))</f>
        <v>120673</v>
      </c>
      <c r="F8" s="47">
        <f t="shared" si="1"/>
        <v>63502</v>
      </c>
      <c r="G8" s="47" t="str">
        <f t="shared" si="2"/>
        <v>MCENGWOR</v>
      </c>
      <c r="H8" s="37" t="s">
        <v>1041</v>
      </c>
      <c r="I8" s="38" t="s">
        <v>1042</v>
      </c>
      <c r="J8" s="39" t="s">
        <v>1036</v>
      </c>
    </row>
    <row r="9" spans="1:10">
      <c r="A9" s="129"/>
      <c r="B9" s="46" t="str" cm="1">
        <f t="array" ref="B9">UPPER(LEFT(INDEX($A$1:$A$103, MATCH(ROW(), ROW($A$1:$A$103)/(A$1:A$103&lt;&gt;""), 1)), 3))</f>
        <v>WOR</v>
      </c>
      <c r="C9" s="46">
        <f>COUNTIF($A$1:A9, A9)</f>
        <v>0</v>
      </c>
      <c r="D9" s="46">
        <f t="shared" si="0"/>
        <v>5</v>
      </c>
      <c r="E9" s="46" t="str">
        <f>IF(OR('Document Implementation'!B9="", 'Document Implementation'!B9=0), "", LEFT('Document Implementation'!B9, LEN('Document Implementation'!B9)-1))</f>
        <v>120674</v>
      </c>
      <c r="F9" s="47">
        <f t="shared" si="1"/>
        <v>63502</v>
      </c>
      <c r="G9" s="47" t="str">
        <f t="shared" si="2"/>
        <v>MCENGWOR</v>
      </c>
      <c r="H9" s="37" t="s">
        <v>1043</v>
      </c>
      <c r="I9" s="38" t="s">
        <v>1044</v>
      </c>
      <c r="J9" s="39" t="s">
        <v>1036</v>
      </c>
    </row>
    <row r="10" spans="1:10">
      <c r="A10" s="129"/>
      <c r="B10" s="46" t="str" cm="1">
        <f t="array" ref="B10">UPPER(LEFT(INDEX($A$1:$A$103, MATCH(ROW(), ROW($A$1:$A$103)/(A$1:A$103&lt;&gt;""), 1)), 3))</f>
        <v>WOR</v>
      </c>
      <c r="C10" s="46">
        <f>COUNTIF($A$1:A10, A10)</f>
        <v>0</v>
      </c>
      <c r="D10" s="46">
        <f t="shared" si="0"/>
        <v>6</v>
      </c>
      <c r="E10" s="46" t="str">
        <f>IF(OR('Document Implementation'!B10="", 'Document Implementation'!B10=0), "", LEFT('Document Implementation'!B10, LEN('Document Implementation'!B10)-1))</f>
        <v>120675</v>
      </c>
      <c r="F10" s="47">
        <f t="shared" si="1"/>
        <v>63502</v>
      </c>
      <c r="G10" s="47" t="str">
        <f t="shared" si="2"/>
        <v>MCENGWOR</v>
      </c>
      <c r="H10" s="37" t="s">
        <v>1043</v>
      </c>
      <c r="I10" s="38" t="s">
        <v>1044</v>
      </c>
      <c r="J10" s="39"/>
    </row>
    <row r="11" spans="1:10">
      <c r="A11" s="129"/>
      <c r="B11" s="46" t="str" cm="1">
        <f t="array" ref="B11">UPPER(LEFT(INDEX($A$1:$A$103, MATCH(ROW(), ROW($A$1:$A$103)/(A$1:A$103&lt;&gt;""), 1)), 3))</f>
        <v>WOR</v>
      </c>
      <c r="C11" s="46">
        <f>COUNTIF($A$1:A11, A11)</f>
        <v>0</v>
      </c>
      <c r="D11" s="46">
        <f t="shared" si="0"/>
        <v>7</v>
      </c>
      <c r="E11" s="46" t="str">
        <f>IF(OR('Document Implementation'!B11="", 'Document Implementation'!B11=0), "", LEFT('Document Implementation'!B11, LEN('Document Implementation'!B11)-1))</f>
        <v>120676</v>
      </c>
      <c r="F11" s="47">
        <f t="shared" si="1"/>
        <v>63502</v>
      </c>
      <c r="G11" s="47" t="str">
        <f t="shared" si="2"/>
        <v>MCENGWOR</v>
      </c>
      <c r="H11" s="37" t="s">
        <v>1043</v>
      </c>
      <c r="I11" s="38" t="s">
        <v>1044</v>
      </c>
      <c r="J11" s="39"/>
    </row>
    <row r="12" spans="1:10">
      <c r="A12" s="129"/>
      <c r="B12" s="46" t="str" cm="1">
        <f t="array" ref="B12">UPPER(LEFT(INDEX($A$1:$A$103, MATCH(ROW(), ROW($A$1:$A$103)/(A$1:A$103&lt;&gt;""), 1)), 3))</f>
        <v>WOR</v>
      </c>
      <c r="C12" s="46">
        <f>COUNTIF($A$1:A12, A12)</f>
        <v>0</v>
      </c>
      <c r="D12" s="46">
        <f t="shared" si="0"/>
        <v>8</v>
      </c>
      <c r="E12" s="46" t="str">
        <f>IF(OR('Document Implementation'!B12="", 'Document Implementation'!B12=0), "", LEFT('Document Implementation'!B12, LEN('Document Implementation'!B12)-1))</f>
        <v>120677</v>
      </c>
      <c r="F12" s="47">
        <f t="shared" si="1"/>
        <v>63502</v>
      </c>
      <c r="G12" s="47" t="str">
        <f t="shared" si="2"/>
        <v>MCENGWOR</v>
      </c>
      <c r="H12" s="37" t="s">
        <v>1043</v>
      </c>
      <c r="I12" s="38" t="s">
        <v>1044</v>
      </c>
      <c r="J12" s="39"/>
    </row>
    <row r="13" spans="1:10">
      <c r="A13" s="130"/>
      <c r="B13" s="46" t="str" cm="1">
        <f t="array" ref="B13">UPPER(LEFT(INDEX($A$1:$A$103, MATCH(ROW(), ROW($A$1:$A$103)/(A$1:A$103&lt;&gt;""), 1)), 3))</f>
        <v>WOR</v>
      </c>
      <c r="C13" s="46">
        <f>COUNTIF($A$1:A13, A13)</f>
        <v>0</v>
      </c>
      <c r="D13" s="46">
        <f t="shared" si="0"/>
        <v>9</v>
      </c>
      <c r="E13" s="46" t="str">
        <f>IF(OR('Document Implementation'!B13="", 'Document Implementation'!B13=0), "", LEFT('Document Implementation'!B13, LEN('Document Implementation'!B13)-1))</f>
        <v>120678</v>
      </c>
      <c r="F13" s="47">
        <f>F9</f>
        <v>63502</v>
      </c>
      <c r="G13" s="47" t="str">
        <f>G9</f>
        <v>MCENGWOR</v>
      </c>
      <c r="H13" s="37" t="s">
        <v>1045</v>
      </c>
      <c r="I13" s="38" t="s">
        <v>1046</v>
      </c>
      <c r="J13" s="39" t="s">
        <v>1036</v>
      </c>
    </row>
    <row r="14" spans="1:10" ht="25.5">
      <c r="A14" s="123" t="s">
        <v>1047</v>
      </c>
      <c r="B14" s="46" t="str" cm="1">
        <f t="array" ref="B14">UPPER(LEFT(INDEX($A$1:$A$103, MATCH(ROW(), ROW($A$1:$A$103)/(A$1:A$103&lt;&gt;""), 1)), 3))</f>
        <v>TRA</v>
      </c>
      <c r="C14" s="46">
        <f>COUNTIF($A$1:A14, A14)</f>
        <v>1</v>
      </c>
      <c r="D14" s="46">
        <f t="shared" si="0"/>
        <v>1</v>
      </c>
      <c r="E14" s="46" t="str">
        <f>IF(OR('Document Implementation'!B14="", 'Document Implementation'!B14=0), "", LEFT('Document Implementation'!B14, LEN('Document Implementation'!B14)-1))</f>
        <v>120679</v>
      </c>
      <c r="F14" s="47">
        <f t="shared" si="1"/>
        <v>63502</v>
      </c>
      <c r="G14" s="49" t="str">
        <f>Master!L8 &amp; ""&amp;Master!B33&amp;"" &amp; 'Document Checklist'!B14</f>
        <v>MCENGTRA</v>
      </c>
      <c r="H14" s="40" t="s">
        <v>1048</v>
      </c>
      <c r="I14" s="41" t="s">
        <v>1049</v>
      </c>
      <c r="J14" s="42" t="s">
        <v>1036</v>
      </c>
    </row>
    <row r="15" spans="1:10" ht="25.5">
      <c r="A15" s="124"/>
      <c r="B15" s="46" t="str" cm="1">
        <f t="array" ref="B15">UPPER(LEFT(INDEX($A$1:$A$103, MATCH(ROW(), ROW($A$1:$A$103)/(A$1:A$103&lt;&gt;""), 1)), 3))</f>
        <v>TRA</v>
      </c>
      <c r="C15" s="46">
        <f>COUNTIF($A$1:A15, A15)</f>
        <v>0</v>
      </c>
      <c r="D15" s="46">
        <f t="shared" si="0"/>
        <v>2</v>
      </c>
      <c r="E15" s="46" t="str">
        <f>IF(OR('Document Implementation'!B15="", 'Document Implementation'!B15=0), "", LEFT('Document Implementation'!B15, LEN('Document Implementation'!B15)-1))</f>
        <v>120680</v>
      </c>
      <c r="F15" s="47">
        <f t="shared" si="1"/>
        <v>63502</v>
      </c>
      <c r="G15" s="49" t="str">
        <f>G14</f>
        <v>MCENGTRA</v>
      </c>
      <c r="H15" s="40" t="s">
        <v>1050</v>
      </c>
      <c r="I15" s="41" t="s">
        <v>1051</v>
      </c>
      <c r="J15" s="42" t="s">
        <v>1036</v>
      </c>
    </row>
    <row r="16" spans="1:10">
      <c r="A16" s="124"/>
      <c r="B16" s="46" t="str" cm="1">
        <f t="array" ref="B16">UPPER(LEFT(INDEX($A$1:$A$103, MATCH(ROW(), ROW($A$1:$A$103)/(A$1:A$103&lt;&gt;""), 1)), 3))</f>
        <v>TRA</v>
      </c>
      <c r="C16" s="46">
        <f>COUNTIF($A$1:A16, A16)</f>
        <v>0</v>
      </c>
      <c r="D16" s="46">
        <f t="shared" si="0"/>
        <v>3</v>
      </c>
      <c r="E16" s="46" t="str">
        <f>IF(OR('Document Implementation'!B16="", 'Document Implementation'!B16=0), "", LEFT('Document Implementation'!B16, LEN('Document Implementation'!B16)-1))</f>
        <v>120681</v>
      </c>
      <c r="F16" s="47">
        <f t="shared" si="1"/>
        <v>63502</v>
      </c>
      <c r="G16" s="49" t="str">
        <f t="shared" ref="G16:G20" si="3">G15</f>
        <v>MCENGTRA</v>
      </c>
      <c r="H16" s="56" t="s">
        <v>1052</v>
      </c>
      <c r="I16" s="57" t="s">
        <v>1053</v>
      </c>
      <c r="J16" s="42" t="s">
        <v>1036</v>
      </c>
    </row>
    <row r="17" spans="1:10">
      <c r="A17" s="124"/>
      <c r="B17" s="46" t="str" cm="1">
        <f t="array" ref="B17">UPPER(LEFT(INDEX($A$1:$A$103, MATCH(ROW(), ROW($A$1:$A$103)/(A$1:A$103&lt;&gt;""), 1)), 3))</f>
        <v>TRA</v>
      </c>
      <c r="C17" s="46">
        <f>COUNTIF($A$1:A17, A17)</f>
        <v>0</v>
      </c>
      <c r="D17" s="46">
        <f t="shared" si="0"/>
        <v>4</v>
      </c>
      <c r="E17" s="46" t="str">
        <f>IF(OR('Document Implementation'!B17="", 'Document Implementation'!B17=0), "", LEFT('Document Implementation'!B17, LEN('Document Implementation'!B17)-1))</f>
        <v>120682</v>
      </c>
      <c r="F17" s="47">
        <f t="shared" si="1"/>
        <v>63502</v>
      </c>
      <c r="G17" s="49" t="str">
        <f t="shared" si="3"/>
        <v>MCENGTRA</v>
      </c>
      <c r="H17" s="40" t="s">
        <v>1054</v>
      </c>
      <c r="I17" s="41" t="s">
        <v>1055</v>
      </c>
      <c r="J17" s="42" t="s">
        <v>1036</v>
      </c>
    </row>
    <row r="18" spans="1:10" ht="25.5">
      <c r="A18" s="124"/>
      <c r="B18" s="46" t="str" cm="1">
        <f t="array" ref="B18">UPPER(LEFT(INDEX($A$1:$A$103, MATCH(ROW(), ROW($A$1:$A$103)/(A$1:A$103&lt;&gt;""), 1)), 3))</f>
        <v>TRA</v>
      </c>
      <c r="C18" s="46">
        <f>COUNTIF($A$1:A18, A18)</f>
        <v>0</v>
      </c>
      <c r="D18" s="46">
        <f t="shared" si="0"/>
        <v>5</v>
      </c>
      <c r="E18" s="46" t="str">
        <f>IF(OR('Document Implementation'!B18="", 'Document Implementation'!B18=0), "", LEFT('Document Implementation'!B18, LEN('Document Implementation'!B18)-1))</f>
        <v>120683</v>
      </c>
      <c r="F18" s="47">
        <f t="shared" si="1"/>
        <v>63502</v>
      </c>
      <c r="G18" s="49" t="str">
        <f t="shared" si="3"/>
        <v>MCENGTRA</v>
      </c>
      <c r="H18" s="40" t="s">
        <v>1056</v>
      </c>
      <c r="I18" s="41" t="s">
        <v>1057</v>
      </c>
      <c r="J18" s="42" t="s">
        <v>1036</v>
      </c>
    </row>
    <row r="19" spans="1:10">
      <c r="A19" s="124"/>
      <c r="B19" s="46" t="str" cm="1">
        <f t="array" ref="B19">UPPER(LEFT(INDEX($A$1:$A$103, MATCH(ROW(), ROW($A$1:$A$103)/(A$1:A$103&lt;&gt;""), 1)), 3))</f>
        <v>TRA</v>
      </c>
      <c r="C19" s="46">
        <f>COUNTIF($A$1:A19, A19)</f>
        <v>0</v>
      </c>
      <c r="D19" s="46">
        <f t="shared" si="0"/>
        <v>6</v>
      </c>
      <c r="E19" s="46" t="str">
        <f>IF(OR('Document Implementation'!B19="", 'Document Implementation'!B19=0), "", LEFT('Document Implementation'!B19, LEN('Document Implementation'!B19)-1))</f>
        <v>120684</v>
      </c>
      <c r="F19" s="47">
        <f t="shared" si="1"/>
        <v>63502</v>
      </c>
      <c r="G19" s="49" t="str">
        <f t="shared" si="3"/>
        <v>MCENGTRA</v>
      </c>
      <c r="H19" s="40" t="s">
        <v>1058</v>
      </c>
      <c r="I19" s="41" t="s">
        <v>1059</v>
      </c>
      <c r="J19" s="42" t="s">
        <v>1036</v>
      </c>
    </row>
    <row r="20" spans="1:10" ht="25.5">
      <c r="A20" s="125"/>
      <c r="B20" s="46" t="str" cm="1">
        <f t="array" ref="B20">UPPER(LEFT(INDEX($A$1:$A$103, MATCH(ROW(), ROW($A$1:$A$103)/(A$1:A$103&lt;&gt;""), 1)), 3))</f>
        <v>TRA</v>
      </c>
      <c r="C20" s="46">
        <f>COUNTIF($A$1:A20, A20)</f>
        <v>0</v>
      </c>
      <c r="D20" s="46">
        <f t="shared" si="0"/>
        <v>7</v>
      </c>
      <c r="E20" s="46" t="str">
        <f>IF(OR('Document Implementation'!B20="", 'Document Implementation'!B20=0), "", LEFT('Document Implementation'!B20, LEN('Document Implementation'!B20)-1))</f>
        <v>120685</v>
      </c>
      <c r="F20" s="47">
        <f t="shared" si="1"/>
        <v>63502</v>
      </c>
      <c r="G20" s="49" t="str">
        <f t="shared" si="3"/>
        <v>MCENGTRA</v>
      </c>
      <c r="H20" s="40" t="s">
        <v>1060</v>
      </c>
      <c r="I20" s="41" t="s">
        <v>1061</v>
      </c>
      <c r="J20" s="42" t="s">
        <v>1036</v>
      </c>
    </row>
    <row r="21" spans="1:10">
      <c r="A21" s="128" t="s">
        <v>1062</v>
      </c>
      <c r="B21" s="46" t="str" cm="1">
        <f t="array" ref="B21">UPPER(LEFT(INDEX($A$1:$A$103, MATCH(ROW(), ROW($A$1:$A$103)/(A$1:A$103&lt;&gt;""), 1)), 3))</f>
        <v>ESC</v>
      </c>
      <c r="C21" s="46">
        <f>COUNTIF($A$1:A21, A21)</f>
        <v>1</v>
      </c>
      <c r="D21" s="46">
        <f t="shared" si="0"/>
        <v>1</v>
      </c>
      <c r="E21" s="46" t="str">
        <f>IF(OR('Document Implementation'!B21="", 'Document Implementation'!B21=0), "", LEFT('Document Implementation'!B21, LEN('Document Implementation'!B21)-1))</f>
        <v>120686</v>
      </c>
      <c r="F21" s="47">
        <f t="shared" si="1"/>
        <v>63502</v>
      </c>
      <c r="G21" s="46" t="str">
        <f>Master!L8 &amp; ""&amp;Master!B33&amp;"" &amp; 'Document Checklist'!B21</f>
        <v>MCENGESC</v>
      </c>
      <c r="H21" s="37" t="s">
        <v>1063</v>
      </c>
      <c r="I21" s="37" t="s">
        <v>1064</v>
      </c>
      <c r="J21" s="43" t="s">
        <v>1036</v>
      </c>
    </row>
    <row r="22" spans="1:10">
      <c r="A22" s="130"/>
      <c r="B22" s="46" t="str" cm="1">
        <f t="array" ref="B22">UPPER(LEFT(INDEX($A$1:$A$103, MATCH(ROW(), ROW($A$1:$A$103)/(A$1:A$103&lt;&gt;""), 1)), 3))</f>
        <v>ESC</v>
      </c>
      <c r="C22" s="46">
        <f>COUNTIF($A$1:A22, A22)</f>
        <v>0</v>
      </c>
      <c r="D22" s="46">
        <f t="shared" si="0"/>
        <v>2</v>
      </c>
      <c r="E22" s="46" t="str">
        <f>IF(OR('Document Implementation'!B22="", 'Document Implementation'!B22=0), "", LEFT('Document Implementation'!B22, LEN('Document Implementation'!B22)-1))</f>
        <v>120687</v>
      </c>
      <c r="F22" s="47">
        <f t="shared" si="1"/>
        <v>63502</v>
      </c>
      <c r="G22" s="48" t="str">
        <f>G21</f>
        <v>MCENGESC</v>
      </c>
      <c r="H22" s="37" t="s">
        <v>1065</v>
      </c>
      <c r="I22" s="37" t="s">
        <v>1066</v>
      </c>
      <c r="J22" s="43" t="s">
        <v>1036</v>
      </c>
    </row>
    <row r="23" spans="1:10">
      <c r="A23" s="123" t="s">
        <v>1067</v>
      </c>
      <c r="B23" s="46" t="str" cm="1">
        <f t="array" ref="B23">UPPER(LEFT(INDEX($A$1:$A$103, MATCH(ROW(), ROW($A$1:$A$103)/(A$1:A$103&lt;&gt;""), 1)), 3))</f>
        <v>BUS</v>
      </c>
      <c r="C23" s="46">
        <f>COUNTIF($A$1:A23, A23)</f>
        <v>1</v>
      </c>
      <c r="D23" s="46">
        <f t="shared" si="0"/>
        <v>1</v>
      </c>
      <c r="E23" s="46" t="str">
        <f>IF(OR('Document Implementation'!B23="", 'Document Implementation'!B23=0), "", LEFT('Document Implementation'!B23, LEN('Document Implementation'!B23)-1))</f>
        <v>120688</v>
      </c>
      <c r="F23" s="47">
        <f t="shared" si="1"/>
        <v>63502</v>
      </c>
      <c r="G23" s="49" t="str">
        <f>Master!L8 &amp; ""&amp;Master!B33&amp;"" &amp; 'Document Checklist'!B23</f>
        <v>MCENGBUS</v>
      </c>
      <c r="H23" s="40" t="s">
        <v>1068</v>
      </c>
      <c r="I23" s="41" t="s">
        <v>1069</v>
      </c>
      <c r="J23" s="42" t="s">
        <v>1036</v>
      </c>
    </row>
    <row r="24" spans="1:10">
      <c r="A24" s="124"/>
      <c r="B24" s="46" t="str" cm="1">
        <f t="array" ref="B24">UPPER(LEFT(INDEX($A$1:$A$103, MATCH(ROW(), ROW($A$1:$A$103)/(A$1:A$103&lt;&gt;""), 1)), 3))</f>
        <v>BUS</v>
      </c>
      <c r="C24" s="46">
        <f>COUNTIF($A$1:A24, A24)</f>
        <v>0</v>
      </c>
      <c r="D24" s="46">
        <f t="shared" si="0"/>
        <v>2</v>
      </c>
      <c r="E24" s="46" t="str">
        <f>IF(OR('Document Implementation'!B24="", 'Document Implementation'!B24=0), "", LEFT('Document Implementation'!B24, LEN('Document Implementation'!B24)-1))</f>
        <v>120689</v>
      </c>
      <c r="F24" s="47">
        <f t="shared" si="1"/>
        <v>63502</v>
      </c>
      <c r="G24" s="50" t="str">
        <f>G23</f>
        <v>MCENGBUS</v>
      </c>
      <c r="H24" s="40" t="s">
        <v>1070</v>
      </c>
      <c r="I24" s="41" t="s">
        <v>1071</v>
      </c>
      <c r="J24" s="42" t="s">
        <v>1036</v>
      </c>
    </row>
    <row r="25" spans="1:10" ht="25.5">
      <c r="A25" s="125"/>
      <c r="B25" s="46" t="str" cm="1">
        <f t="array" ref="B25">UPPER(LEFT(INDEX($A$1:$A$103, MATCH(ROW(), ROW($A$1:$A$103)/(A$1:A$103&lt;&gt;""), 1)), 3))</f>
        <v>BUS</v>
      </c>
      <c r="C25" s="46">
        <f>COUNTIF($A$1:A25, A25)</f>
        <v>0</v>
      </c>
      <c r="D25" s="46">
        <f t="shared" si="0"/>
        <v>3</v>
      </c>
      <c r="E25" s="46" t="str">
        <f>IF(OR('Document Implementation'!B25="", 'Document Implementation'!B25=0), "", LEFT('Document Implementation'!B25, LEN('Document Implementation'!B25)-1))</f>
        <v>120690</v>
      </c>
      <c r="F25" s="47">
        <f t="shared" si="1"/>
        <v>63502</v>
      </c>
      <c r="G25" s="50" t="str">
        <f>G24</f>
        <v>MCENGBUS</v>
      </c>
      <c r="H25" s="40" t="s">
        <v>1072</v>
      </c>
      <c r="I25" s="41" t="s">
        <v>1073</v>
      </c>
      <c r="J25" s="42" t="s">
        <v>1036</v>
      </c>
    </row>
    <row r="26" spans="1:10">
      <c r="A26" s="128" t="s">
        <v>1074</v>
      </c>
      <c r="B26" s="46" t="str" cm="1">
        <f t="array" ref="B26">UPPER(LEFT(INDEX($A$1:$A$103, MATCH(ROW(), ROW($A$1:$A$103)/(A$1:A$103&lt;&gt;""), 1)), 3))</f>
        <v>TOU</v>
      </c>
      <c r="C26" s="46">
        <f>COUNTIF($A$1:A26, A26)</f>
        <v>1</v>
      </c>
      <c r="D26" s="46">
        <f t="shared" si="0"/>
        <v>1</v>
      </c>
      <c r="E26" s="46" t="str">
        <f>IF(OR('Document Implementation'!B26="", 'Document Implementation'!B26=0), "", LEFT('Document Implementation'!B26, LEN('Document Implementation'!B26)-1))</f>
        <v>120691</v>
      </c>
      <c r="F26" s="47">
        <f t="shared" si="1"/>
        <v>63502</v>
      </c>
      <c r="G26" s="46" t="str">
        <f>Master!L8 &amp; ""&amp;Master!B33&amp;"" &amp; 'Document Checklist'!B26</f>
        <v>MCENGTOU</v>
      </c>
      <c r="H26" s="37" t="s">
        <v>1075</v>
      </c>
      <c r="I26" s="38" t="s">
        <v>1076</v>
      </c>
      <c r="J26" s="43" t="s">
        <v>1036</v>
      </c>
    </row>
    <row r="27" spans="1:10">
      <c r="A27" s="129"/>
      <c r="B27" s="46" t="str" cm="1">
        <f t="array" ref="B27">UPPER(LEFT(INDEX($A$1:$A$103, MATCH(ROW(), ROW($A$1:$A$103)/(A$1:A$103&lt;&gt;""), 1)), 3))</f>
        <v>TOU</v>
      </c>
      <c r="C27" s="46">
        <f>COUNTIF($A$1:A27, A27)</f>
        <v>0</v>
      </c>
      <c r="D27" s="46">
        <f t="shared" si="0"/>
        <v>2</v>
      </c>
      <c r="E27" s="46" t="str">
        <f>IF(OR('Document Implementation'!B27="", 'Document Implementation'!B27=0), "", LEFT('Document Implementation'!B27, LEN('Document Implementation'!B27)-1))</f>
        <v>120692</v>
      </c>
      <c r="F27" s="47">
        <f t="shared" si="1"/>
        <v>63502</v>
      </c>
      <c r="G27" s="47" t="str">
        <f>G26</f>
        <v>MCENGTOU</v>
      </c>
      <c r="H27" s="37" t="s">
        <v>1077</v>
      </c>
      <c r="I27" s="38" t="s">
        <v>1078</v>
      </c>
      <c r="J27" s="43" t="s">
        <v>1036</v>
      </c>
    </row>
    <row r="28" spans="1:10">
      <c r="A28" s="129"/>
      <c r="B28" s="46" t="str" cm="1">
        <f t="array" ref="B28">UPPER(LEFT(INDEX($A$1:$A$103, MATCH(ROW(), ROW($A$1:$A$103)/(A$1:A$103&lt;&gt;""), 1)), 3))</f>
        <v>TOU</v>
      </c>
      <c r="C28" s="46">
        <f>COUNTIF($A$1:A28, A28)</f>
        <v>0</v>
      </c>
      <c r="D28" s="46">
        <f t="shared" si="0"/>
        <v>3</v>
      </c>
      <c r="E28" s="46" t="str">
        <f>IF(OR('Document Implementation'!B28="", 'Document Implementation'!B28=0), "", LEFT('Document Implementation'!B28, LEN('Document Implementation'!B28)-1))</f>
        <v>120693</v>
      </c>
      <c r="F28" s="47">
        <f t="shared" si="1"/>
        <v>63502</v>
      </c>
      <c r="G28" s="47" t="str">
        <f t="shared" ref="G28:G33" si="4">G27</f>
        <v>MCENGTOU</v>
      </c>
      <c r="H28" s="37" t="s">
        <v>1079</v>
      </c>
      <c r="I28" s="38" t="s">
        <v>1080</v>
      </c>
      <c r="J28" s="43" t="s">
        <v>1036</v>
      </c>
    </row>
    <row r="29" spans="1:10">
      <c r="A29" s="129"/>
      <c r="B29" s="46" t="str" cm="1">
        <f t="array" ref="B29">UPPER(LEFT(INDEX($A$1:$A$103, MATCH(ROW(), ROW($A$1:$A$103)/(A$1:A$103&lt;&gt;""), 1)), 3))</f>
        <v>TOU</v>
      </c>
      <c r="C29" s="46">
        <f>COUNTIF($A$1:A29, A29)</f>
        <v>0</v>
      </c>
      <c r="D29" s="46">
        <f t="shared" si="0"/>
        <v>4</v>
      </c>
      <c r="E29" s="46" t="str">
        <f>IF(OR('Document Implementation'!B29="", 'Document Implementation'!B29=0), "", LEFT('Document Implementation'!B29, LEN('Document Implementation'!B29)-1))</f>
        <v>120694</v>
      </c>
      <c r="F29" s="47">
        <f t="shared" si="1"/>
        <v>63502</v>
      </c>
      <c r="G29" s="47" t="str">
        <f t="shared" si="4"/>
        <v>MCENGTOU</v>
      </c>
      <c r="H29" s="37" t="s">
        <v>1081</v>
      </c>
      <c r="I29" s="38" t="s">
        <v>1081</v>
      </c>
      <c r="J29" s="43" t="s">
        <v>1036</v>
      </c>
    </row>
    <row r="30" spans="1:10">
      <c r="A30" s="129"/>
      <c r="B30" s="46" t="str" cm="1">
        <f t="array" ref="B30">UPPER(LEFT(INDEX($A$1:$A$103, MATCH(ROW(), ROW($A$1:$A$103)/(A$1:A$103&lt;&gt;""), 1)), 3))</f>
        <v>TOU</v>
      </c>
      <c r="C30" s="46">
        <f>COUNTIF($A$1:A30, A30)</f>
        <v>0</v>
      </c>
      <c r="D30" s="46">
        <f t="shared" si="0"/>
        <v>5</v>
      </c>
      <c r="E30" s="46" t="str">
        <f>IF(OR('Document Implementation'!B30="", 'Document Implementation'!B30=0), "", LEFT('Document Implementation'!B30, LEN('Document Implementation'!B30)-1))</f>
        <v>120695</v>
      </c>
      <c r="F30" s="47">
        <f t="shared" si="1"/>
        <v>63502</v>
      </c>
      <c r="G30" s="47" t="str">
        <f t="shared" si="4"/>
        <v>MCENGTOU</v>
      </c>
      <c r="H30" s="37" t="s">
        <v>1082</v>
      </c>
      <c r="I30" s="38" t="s">
        <v>1083</v>
      </c>
      <c r="J30" s="43" t="s">
        <v>1036</v>
      </c>
    </row>
    <row r="31" spans="1:10">
      <c r="A31" s="129"/>
      <c r="B31" s="46" t="str" cm="1">
        <f t="array" ref="B31">UPPER(LEFT(INDEX($A$1:$A$103, MATCH(ROW(), ROW($A$1:$A$103)/(A$1:A$103&lt;&gt;""), 1)), 3))</f>
        <v>TOU</v>
      </c>
      <c r="C31" s="46">
        <f>COUNTIF($A$1:A31, A31)</f>
        <v>0</v>
      </c>
      <c r="D31" s="46">
        <f t="shared" si="0"/>
        <v>6</v>
      </c>
      <c r="E31" s="46" t="str">
        <f>IF(OR('Document Implementation'!B31="", 'Document Implementation'!B31=0), "", LEFT('Document Implementation'!B31, LEN('Document Implementation'!B31)-1))</f>
        <v>120696</v>
      </c>
      <c r="F31" s="47">
        <f t="shared" si="1"/>
        <v>63502</v>
      </c>
      <c r="G31" s="47" t="str">
        <f t="shared" si="4"/>
        <v>MCENGTOU</v>
      </c>
      <c r="H31" s="37" t="s">
        <v>1084</v>
      </c>
      <c r="I31" s="38" t="s">
        <v>1085</v>
      </c>
      <c r="J31" s="43" t="s">
        <v>1036</v>
      </c>
    </row>
    <row r="32" spans="1:10">
      <c r="A32" s="129"/>
      <c r="B32" s="46" t="str" cm="1">
        <f t="array" ref="B32">UPPER(LEFT(INDEX($A$1:$A$103, MATCH(ROW(), ROW($A$1:$A$103)/(A$1:A$103&lt;&gt;""), 1)), 3))</f>
        <v>TOU</v>
      </c>
      <c r="C32" s="46">
        <f>COUNTIF($A$1:A32, A32)</f>
        <v>0</v>
      </c>
      <c r="D32" s="46">
        <f t="shared" si="0"/>
        <v>7</v>
      </c>
      <c r="E32" s="46" t="str">
        <f>IF(OR('Document Implementation'!B32="", 'Document Implementation'!B32=0), "", LEFT('Document Implementation'!B32, LEN('Document Implementation'!B32)-1))</f>
        <v>120697</v>
      </c>
      <c r="F32" s="47">
        <f t="shared" si="1"/>
        <v>63502</v>
      </c>
      <c r="G32" s="47" t="str">
        <f t="shared" si="4"/>
        <v>MCENGTOU</v>
      </c>
      <c r="H32" s="37" t="s">
        <v>1086</v>
      </c>
      <c r="I32" s="38" t="s">
        <v>1087</v>
      </c>
      <c r="J32" s="43" t="s">
        <v>1036</v>
      </c>
    </row>
    <row r="33" spans="1:10">
      <c r="A33" s="130"/>
      <c r="B33" s="46" t="str" cm="1">
        <f t="array" ref="B33">UPPER(LEFT(INDEX($A$1:$A$103, MATCH(ROW(), ROW($A$1:$A$103)/(A$1:A$103&lt;&gt;""), 1)), 3))</f>
        <v>TOU</v>
      </c>
      <c r="C33" s="46">
        <f>COUNTIF($A$1:A33, A33)</f>
        <v>0</v>
      </c>
      <c r="D33" s="46">
        <f t="shared" si="0"/>
        <v>8</v>
      </c>
      <c r="E33" s="46" t="str">
        <f>IF(OR('Document Implementation'!B33="", 'Document Implementation'!B33=0), "", LEFT('Document Implementation'!B33, LEN('Document Implementation'!B33)-1))</f>
        <v>120698</v>
      </c>
      <c r="F33" s="47">
        <f t="shared" si="1"/>
        <v>63502</v>
      </c>
      <c r="G33" s="47" t="str">
        <f t="shared" si="4"/>
        <v>MCENGTOU</v>
      </c>
      <c r="H33" s="37" t="s">
        <v>1088</v>
      </c>
      <c r="I33" s="38" t="s">
        <v>1089</v>
      </c>
      <c r="J33" s="43" t="s">
        <v>1036</v>
      </c>
    </row>
    <row r="34" spans="1:10">
      <c r="A34" s="123" t="s">
        <v>1090</v>
      </c>
      <c r="B34" s="46" t="str" cm="1">
        <f t="array" ref="B34">UPPER(LEFT(INDEX($A$1:$A$103, MATCH(ROW(), ROW($A$1:$A$103)/(A$1:A$103&lt;&gt;""), 1)), 3))</f>
        <v>FAM</v>
      </c>
      <c r="C34" s="46">
        <f>COUNTIF($A$1:A34, A34)</f>
        <v>1</v>
      </c>
      <c r="D34" s="46">
        <f t="shared" si="0"/>
        <v>1</v>
      </c>
      <c r="E34" s="46" t="str">
        <f>IF(OR('Document Implementation'!B34="", 'Document Implementation'!B34=0), "", LEFT('Document Implementation'!B34, LEN('Document Implementation'!B34)-1))</f>
        <v>120699</v>
      </c>
      <c r="F34" s="47">
        <f t="shared" si="1"/>
        <v>63502</v>
      </c>
      <c r="G34" s="49" t="str">
        <f>Master!L8 &amp; ""&amp;Master!B33&amp;"" &amp; 'Document Checklist'!B34</f>
        <v>MCENGFAM</v>
      </c>
      <c r="H34" s="40" t="s">
        <v>1063</v>
      </c>
      <c r="I34" s="41" t="s">
        <v>1064</v>
      </c>
      <c r="J34" s="42" t="s">
        <v>1036</v>
      </c>
    </row>
    <row r="35" spans="1:10">
      <c r="A35" s="125"/>
      <c r="B35" s="46" t="str" cm="1">
        <f t="array" ref="B35">UPPER(LEFT(INDEX($A$1:$A$103, MATCH(ROW(), ROW($A$1:$A$103)/(A$1:A$103&lt;&gt;""), 1)), 3))</f>
        <v>FAM</v>
      </c>
      <c r="C35" s="46">
        <f>COUNTIF($A$1:A35, A35)</f>
        <v>0</v>
      </c>
      <c r="D35" s="46">
        <f t="shared" si="0"/>
        <v>2</v>
      </c>
      <c r="E35" s="46" t="str">
        <f>IF(OR('Document Implementation'!B35="", 'Document Implementation'!B35=0), "", LEFT('Document Implementation'!B35, LEN('Document Implementation'!B35)-1))</f>
        <v>120700</v>
      </c>
      <c r="F35" s="47">
        <f t="shared" si="1"/>
        <v>63502</v>
      </c>
      <c r="G35" s="51" t="str">
        <f>G34</f>
        <v>MCENGFAM</v>
      </c>
      <c r="H35" s="40" t="s">
        <v>1088</v>
      </c>
      <c r="I35" s="41" t="s">
        <v>1091</v>
      </c>
      <c r="J35" s="42" t="s">
        <v>1036</v>
      </c>
    </row>
    <row r="36" spans="1:10">
      <c r="A36" s="52" t="s">
        <v>1092</v>
      </c>
      <c r="B36" s="46" t="str" cm="1">
        <f t="array" ref="B36">UPPER(LEFT(INDEX($A$1:$A$103, MATCH(ROW(), ROW($A$1:$A$103)/(A$1:A$103&lt;&gt;""), 1)), 3))</f>
        <v>MED</v>
      </c>
      <c r="C36" s="46">
        <f>COUNTIF($A$1:A36, A36)</f>
        <v>1</v>
      </c>
      <c r="D36" s="46">
        <f t="shared" si="0"/>
        <v>1</v>
      </c>
      <c r="E36" s="46" t="str">
        <f>IF(OR('Document Implementation'!B36="", 'Document Implementation'!B36=0), "", LEFT('Document Implementation'!B36, LEN('Document Implementation'!B36)-1))</f>
        <v>120701</v>
      </c>
      <c r="F36" s="47">
        <f t="shared" si="1"/>
        <v>63502</v>
      </c>
      <c r="G36" s="52" t="str">
        <f>Master!L8 &amp; ""&amp;Master!B33&amp;"" &amp; 'Document Checklist'!B36</f>
        <v>MCENGMED</v>
      </c>
      <c r="H36" s="37" t="s">
        <v>1063</v>
      </c>
      <c r="I36" s="37" t="s">
        <v>1064</v>
      </c>
      <c r="J36" s="43" t="s">
        <v>1036</v>
      </c>
    </row>
    <row r="37" spans="1:10" ht="25.5" customHeight="1">
      <c r="A37" s="123" t="s">
        <v>1093</v>
      </c>
      <c r="B37" s="46" t="str" cm="1">
        <f t="array" ref="B37">UPPER(LEFT(INDEX($A$1:$A$103, MATCH(ROW(), ROW($A$1:$A$103)/(A$1:A$103&lt;&gt;""), 1)), 3))</f>
        <v>GOV</v>
      </c>
      <c r="C37" s="46">
        <f>COUNTIF($A$1:A37, A37)</f>
        <v>1</v>
      </c>
      <c r="D37" s="46">
        <f t="shared" si="0"/>
        <v>1</v>
      </c>
      <c r="E37" s="46" t="str">
        <f>IF(OR('Document Implementation'!B37="", 'Document Implementation'!B37=0), "", LEFT('Document Implementation'!B37, LEN('Document Implementation'!B37)-1))</f>
        <v>120702</v>
      </c>
      <c r="F37" s="47">
        <f t="shared" si="1"/>
        <v>63502</v>
      </c>
      <c r="G37" s="49" t="str">
        <f>Master!L8 &amp; ""&amp;Master!B33&amp;"" &amp; 'Document Checklist'!B37</f>
        <v>MCENGGOV</v>
      </c>
      <c r="H37" s="40" t="s">
        <v>1063</v>
      </c>
      <c r="I37" s="41" t="s">
        <v>1064</v>
      </c>
      <c r="J37" s="42" t="s">
        <v>1036</v>
      </c>
    </row>
    <row r="38" spans="1:10">
      <c r="A38" s="125"/>
      <c r="B38" s="46" t="str" cm="1">
        <f t="array" ref="B38">UPPER(LEFT(INDEX($A$1:$A$103, MATCH(ROW(), ROW($A$1:$A$103)/(A$1:A$103&lt;&gt;""), 1)), 3))</f>
        <v>GOV</v>
      </c>
      <c r="C38" s="46">
        <f>COUNTIF($A$1:A38, A38)</f>
        <v>0</v>
      </c>
      <c r="D38" s="46">
        <f t="shared" si="0"/>
        <v>2</v>
      </c>
      <c r="E38" s="46" t="str">
        <f>IF(OR('Document Implementation'!B38="", 'Document Implementation'!B38=0), "", LEFT('Document Implementation'!B38, LEN('Document Implementation'!B38)-1))</f>
        <v>120703</v>
      </c>
      <c r="F38" s="47">
        <f t="shared" si="1"/>
        <v>63502</v>
      </c>
      <c r="G38" s="51" t="str">
        <f>G37</f>
        <v>MCENGGOV</v>
      </c>
      <c r="H38" s="40" t="s">
        <v>1081</v>
      </c>
      <c r="I38" s="41" t="s">
        <v>1081</v>
      </c>
      <c r="J38" s="42" t="s">
        <v>1036</v>
      </c>
    </row>
    <row r="39" spans="1:10" ht="25.5" customHeight="1">
      <c r="A39" s="128" t="s">
        <v>1094</v>
      </c>
      <c r="B39" s="46" t="str" cm="1">
        <f t="array" ref="B39">UPPER(LEFT(INDEX($A$1:$A$103, MATCH(ROW(), ROW($A$1:$A$103)/(A$1:A$103&lt;&gt;""), 1)), 3))</f>
        <v>MER</v>
      </c>
      <c r="C39" s="46">
        <f>COUNTIF($A$1:A39, A39)</f>
        <v>1</v>
      </c>
      <c r="D39" s="46">
        <f t="shared" si="0"/>
        <v>1</v>
      </c>
      <c r="E39" s="46" t="str">
        <f>IF(OR('Document Implementation'!B39="", 'Document Implementation'!B39=0), "", LEFT('Document Implementation'!B39, LEN('Document Implementation'!B39)-1))</f>
        <v>120704</v>
      </c>
      <c r="F39" s="47">
        <f t="shared" si="1"/>
        <v>63502</v>
      </c>
      <c r="G39" s="46" t="str">
        <f>Master!L8 &amp; ""&amp;Master!B33&amp;"" &amp; 'Document Checklist'!B39</f>
        <v>MCENGMER</v>
      </c>
      <c r="H39" s="37" t="s">
        <v>1095</v>
      </c>
      <c r="I39" s="37" t="s">
        <v>1096</v>
      </c>
      <c r="J39" s="43" t="s">
        <v>1036</v>
      </c>
    </row>
    <row r="40" spans="1:10">
      <c r="A40" s="129"/>
      <c r="B40" s="46" t="str" cm="1">
        <f t="array" ref="B40">UPPER(LEFT(INDEX($A$1:$A$103, MATCH(ROW(), ROW($A$1:$A$103)/(A$1:A$103&lt;&gt;""), 1)), 3))</f>
        <v>MER</v>
      </c>
      <c r="C40" s="46">
        <f>COUNTIF($A$1:A40, A40)</f>
        <v>0</v>
      </c>
      <c r="D40" s="46">
        <f t="shared" si="0"/>
        <v>2</v>
      </c>
      <c r="E40" s="46" t="str">
        <f>IF(OR('Document Implementation'!B40="", 'Document Implementation'!B40=0), "", LEFT('Document Implementation'!B40, LEN('Document Implementation'!B40)-1))</f>
        <v>120705</v>
      </c>
      <c r="F40" s="47">
        <f t="shared" si="1"/>
        <v>63502</v>
      </c>
      <c r="G40" s="46" t="str">
        <f>G39</f>
        <v>MCENGMER</v>
      </c>
      <c r="H40" s="37" t="s">
        <v>1072</v>
      </c>
      <c r="I40" s="37" t="s">
        <v>1097</v>
      </c>
      <c r="J40" s="43" t="s">
        <v>1036</v>
      </c>
    </row>
    <row r="41" spans="1:10">
      <c r="A41" s="130"/>
      <c r="B41" s="46" t="str" cm="1">
        <f t="array" ref="B41">UPPER(LEFT(INDEX($A$1:$A$103, MATCH(ROW(), ROW($A$1:$A$103)/(A$1:A$103&lt;&gt;""), 1)), 3))</f>
        <v>MER</v>
      </c>
      <c r="C41" s="46">
        <f>COUNTIF($A$1:A41, A41)</f>
        <v>0</v>
      </c>
      <c r="D41" s="46">
        <f t="shared" si="0"/>
        <v>3</v>
      </c>
      <c r="E41" s="46" t="str">
        <f>IF(OR('Document Implementation'!B41="", 'Document Implementation'!B41=0), "", LEFT('Document Implementation'!B41, LEN('Document Implementation'!B41)-1))</f>
        <v>120706</v>
      </c>
      <c r="F41" s="47">
        <f t="shared" si="1"/>
        <v>63502</v>
      </c>
      <c r="G41" s="46" t="str">
        <f>G40</f>
        <v>MCENGMER</v>
      </c>
      <c r="H41" s="37" t="s">
        <v>1098</v>
      </c>
      <c r="I41" s="37" t="s">
        <v>1099</v>
      </c>
      <c r="J41" s="43" t="s">
        <v>1036</v>
      </c>
    </row>
    <row r="42" spans="1:10">
      <c r="A42" s="53" t="s">
        <v>1100</v>
      </c>
      <c r="B42" s="46" t="str" cm="1">
        <f t="array" ref="B42">UPPER(LEFT(INDEX($A$1:$A$103, MATCH(ROW(), ROW($A$1:$A$103)/(A$1:A$103&lt;&gt;""), 1)), 3))</f>
        <v>EVE</v>
      </c>
      <c r="C42" s="46">
        <f>COUNTIF($A$1:A42, A42)</f>
        <v>1</v>
      </c>
      <c r="D42" s="46">
        <f t="shared" si="0"/>
        <v>1</v>
      </c>
      <c r="E42" s="46" t="str">
        <f>IF(OR('Document Implementation'!B42="", 'Document Implementation'!B42=0), "", LEFT('Document Implementation'!B42, LEN('Document Implementation'!B42)-1))</f>
        <v>120707</v>
      </c>
      <c r="F42" s="47">
        <f t="shared" si="1"/>
        <v>63502</v>
      </c>
      <c r="G42" s="46" t="str">
        <f>Master!L8 &amp; ""&amp;Master!B33&amp;"" &amp; 'Document Checklist'!B42</f>
        <v>MCENGEVE</v>
      </c>
      <c r="H42" s="44" t="s">
        <v>1101</v>
      </c>
      <c r="I42" s="44" t="s">
        <v>1064</v>
      </c>
      <c r="J42" s="42" t="s">
        <v>1036</v>
      </c>
    </row>
    <row r="43" spans="1:10" ht="15" customHeight="1">
      <c r="A43" s="128" t="s">
        <v>1102</v>
      </c>
      <c r="B43" s="46" t="str" cm="1">
        <f t="array" ref="B43">UPPER(LEFT(INDEX($A$1:$A$103, MATCH(ROW(), ROW($A$1:$A$103)/(A$1:A$103&lt;&gt;""), 1)), 3))</f>
        <v>EXT</v>
      </c>
      <c r="C43" s="46">
        <f>COUNTIF($A$1:A43, A43)</f>
        <v>1</v>
      </c>
      <c r="D43" s="46">
        <f t="shared" si="0"/>
        <v>1</v>
      </c>
      <c r="E43" s="46" t="str">
        <f>IF(OR('Document Implementation'!B43="", 'Document Implementation'!B43=0), "", LEFT('Document Implementation'!B43, LEN('Document Implementation'!B43)-1))</f>
        <v>120708</v>
      </c>
      <c r="F43" s="47">
        <f t="shared" si="1"/>
        <v>63502</v>
      </c>
      <c r="G43" s="46" t="str">
        <f>Master!L8 &amp; ""&amp;Master!B33&amp;"" &amp; 'Document Checklist'!B43</f>
        <v>MCENGEXT</v>
      </c>
      <c r="H43" s="55" t="s">
        <v>1103</v>
      </c>
      <c r="I43" s="55" t="s">
        <v>1053</v>
      </c>
      <c r="J43" s="43" t="s">
        <v>1036</v>
      </c>
    </row>
    <row r="44" spans="1:10">
      <c r="A44" s="129"/>
      <c r="B44" s="46" t="str" cm="1">
        <f t="array" ref="B44">UPPER(LEFT(INDEX($A$1:$A$103, MATCH(ROW(), ROW($A$1:$A$103)/(A$1:A$103&lt;&gt;""), 1)), 3))</f>
        <v>EXT</v>
      </c>
      <c r="C44" s="46">
        <f>COUNTIF($A$1:A44, A44)</f>
        <v>0</v>
      </c>
      <c r="D44" s="46">
        <f t="shared" si="0"/>
        <v>2</v>
      </c>
      <c r="E44" s="46" t="str">
        <f>IF(OR('Document Implementation'!B44="", 'Document Implementation'!B44=0), "", LEFT('Document Implementation'!B44, LEN('Document Implementation'!B44)-1))</f>
        <v>120709</v>
      </c>
      <c r="F44" s="47">
        <f t="shared" si="1"/>
        <v>63502</v>
      </c>
      <c r="G44" s="47" t="str">
        <f>G43</f>
        <v>MCENGEXT</v>
      </c>
      <c r="H44" s="37" t="s">
        <v>1104</v>
      </c>
      <c r="I44" s="38" t="s">
        <v>1105</v>
      </c>
      <c r="J44" s="43" t="s">
        <v>1036</v>
      </c>
    </row>
    <row r="45" spans="1:10">
      <c r="A45" s="129"/>
      <c r="B45" s="46" t="str" cm="1">
        <f t="array" ref="B45">UPPER(LEFT(INDEX($A$1:$A$103, MATCH(ROW(), ROW($A$1:$A$103)/(A$1:A$103&lt;&gt;""), 1)), 3))</f>
        <v>EXT</v>
      </c>
      <c r="C45" s="46">
        <f>COUNTIF($A$1:A45, A45)</f>
        <v>0</v>
      </c>
      <c r="D45" s="46">
        <f t="shared" si="0"/>
        <v>3</v>
      </c>
      <c r="E45" s="46" t="str">
        <f>IF(OR('Document Implementation'!B45="", 'Document Implementation'!B45=0), "", LEFT('Document Implementation'!B45, LEN('Document Implementation'!B45)-1))</f>
        <v>120710</v>
      </c>
      <c r="F45" s="47">
        <f t="shared" si="1"/>
        <v>63502</v>
      </c>
      <c r="G45" s="47" t="str">
        <f t="shared" ref="G45:G52" si="5">G44</f>
        <v>MCENGEXT</v>
      </c>
      <c r="H45" s="37" t="s">
        <v>1081</v>
      </c>
      <c r="I45" s="38" t="s">
        <v>1106</v>
      </c>
      <c r="J45" s="43" t="s">
        <v>1036</v>
      </c>
    </row>
    <row r="46" spans="1:10">
      <c r="A46" s="129"/>
      <c r="B46" s="46" t="str" cm="1">
        <f t="array" ref="B46">UPPER(LEFT(INDEX($A$1:$A$103, MATCH(ROW(), ROW($A$1:$A$103)/(A$1:A$103&lt;&gt;""), 1)), 3))</f>
        <v>EXT</v>
      </c>
      <c r="C46" s="46">
        <f>COUNTIF($A$1:A46, A46)</f>
        <v>0</v>
      </c>
      <c r="D46" s="46">
        <f t="shared" si="0"/>
        <v>4</v>
      </c>
      <c r="E46" s="46" t="str">
        <f>IF(OR('Document Implementation'!B46="", 'Document Implementation'!B46=0), "", LEFT('Document Implementation'!B46, LEN('Document Implementation'!B46)-1))</f>
        <v>120711</v>
      </c>
      <c r="F46" s="47">
        <f t="shared" si="1"/>
        <v>63502</v>
      </c>
      <c r="G46" s="47" t="str">
        <f t="shared" si="5"/>
        <v>MCENGEXT</v>
      </c>
      <c r="H46" s="37" t="s">
        <v>1107</v>
      </c>
      <c r="I46" s="38" t="s">
        <v>1108</v>
      </c>
      <c r="J46" s="43" t="s">
        <v>1036</v>
      </c>
    </row>
    <row r="47" spans="1:10" ht="15" customHeight="1">
      <c r="A47" s="129"/>
      <c r="B47" s="46" t="str" cm="1">
        <f t="array" ref="B47">UPPER(LEFT(INDEX($A$1:$A$103, MATCH(ROW(), ROW($A$1:$A$103)/(A$1:A$103&lt;&gt;""), 1)), 3))</f>
        <v>EXT</v>
      </c>
      <c r="C47" s="46">
        <f>COUNTIF($A$1:A47, A47)</f>
        <v>0</v>
      </c>
      <c r="D47" s="46">
        <f t="shared" si="0"/>
        <v>5</v>
      </c>
      <c r="E47" s="46" t="str">
        <f>IF(OR('Document Implementation'!B47="", 'Document Implementation'!B47=0), "", LEFT('Document Implementation'!B47, LEN('Document Implementation'!B47)-1))</f>
        <v>120712</v>
      </c>
      <c r="F47" s="47">
        <f t="shared" si="1"/>
        <v>63502</v>
      </c>
      <c r="G47" s="47" t="str">
        <f t="shared" si="5"/>
        <v>MCENGEXT</v>
      </c>
      <c r="H47" s="55" t="s">
        <v>1109</v>
      </c>
      <c r="I47" s="55" t="s">
        <v>1053</v>
      </c>
      <c r="J47" s="43" t="s">
        <v>1036</v>
      </c>
    </row>
    <row r="48" spans="1:10">
      <c r="A48" s="129"/>
      <c r="B48" s="46" t="str" cm="1">
        <f t="array" ref="B48">UPPER(LEFT(INDEX($A$1:$A$103, MATCH(ROW(), ROW($A$1:$A$103)/(A$1:A$103&lt;&gt;""), 1)), 3))</f>
        <v>EXT</v>
      </c>
      <c r="C48" s="46">
        <f>COUNTIF($A$1:A48, A48)</f>
        <v>0</v>
      </c>
      <c r="D48" s="46">
        <f t="shared" si="0"/>
        <v>6</v>
      </c>
      <c r="E48" s="46" t="str">
        <f>IF(OR('Document Implementation'!B48="", 'Document Implementation'!B48=0), "", LEFT('Document Implementation'!B48, LEN('Document Implementation'!B48)-1))</f>
        <v>120713</v>
      </c>
      <c r="F48" s="47">
        <f t="shared" si="1"/>
        <v>63502</v>
      </c>
      <c r="G48" s="47" t="str">
        <f t="shared" si="5"/>
        <v>MCENGEXT</v>
      </c>
      <c r="H48" s="37" t="s">
        <v>1110</v>
      </c>
      <c r="I48" s="38" t="s">
        <v>1111</v>
      </c>
      <c r="J48" s="43" t="s">
        <v>1036</v>
      </c>
    </row>
    <row r="49" spans="1:10" ht="25.5">
      <c r="A49" s="129"/>
      <c r="B49" s="46" t="str" cm="1">
        <f t="array" ref="B49">UPPER(LEFT(INDEX($A$1:$A$103, MATCH(ROW(), ROW($A$1:$A$103)/(A$1:A$103&lt;&gt;""), 1)), 3))</f>
        <v>EXT</v>
      </c>
      <c r="C49" s="46">
        <f>COUNTIF($A$1:A49, A49)</f>
        <v>0</v>
      </c>
      <c r="D49" s="46">
        <f t="shared" si="0"/>
        <v>7</v>
      </c>
      <c r="E49" s="46" t="str">
        <f>IF(OR('Document Implementation'!B49="", 'Document Implementation'!B49=0), "", LEFT('Document Implementation'!B49, LEN('Document Implementation'!B49)-1))</f>
        <v>120714</v>
      </c>
      <c r="F49" s="47">
        <f t="shared" si="1"/>
        <v>63502</v>
      </c>
      <c r="G49" s="47" t="str">
        <f t="shared" si="5"/>
        <v>MCENGEXT</v>
      </c>
      <c r="H49" s="37" t="s">
        <v>1112</v>
      </c>
      <c r="I49" s="38" t="s">
        <v>1113</v>
      </c>
      <c r="J49" s="43" t="s">
        <v>1036</v>
      </c>
    </row>
    <row r="50" spans="1:10" ht="15" customHeight="1">
      <c r="A50" s="129"/>
      <c r="B50" s="46" t="str" cm="1">
        <f t="array" ref="B50">UPPER(LEFT(INDEX($A$1:$A$103, MATCH(ROW(), ROW($A$1:$A$103)/(A$1:A$103&lt;&gt;""), 1)), 3))</f>
        <v>EXT</v>
      </c>
      <c r="C50" s="46">
        <f>COUNTIF($A$1:A50, A50)</f>
        <v>0</v>
      </c>
      <c r="D50" s="46">
        <f t="shared" si="0"/>
        <v>8</v>
      </c>
      <c r="E50" s="46" t="str">
        <f>IF(OR('Document Implementation'!B50="", 'Document Implementation'!B50=0), "", LEFT('Document Implementation'!B50, LEN('Document Implementation'!B50)-1))</f>
        <v>120715</v>
      </c>
      <c r="F50" s="47">
        <f t="shared" si="1"/>
        <v>63502</v>
      </c>
      <c r="G50" s="47" t="str">
        <f t="shared" si="5"/>
        <v>MCENGEXT</v>
      </c>
      <c r="H50" s="55" t="s">
        <v>1114</v>
      </c>
      <c r="I50" s="55" t="s">
        <v>1115</v>
      </c>
      <c r="J50" s="43" t="s">
        <v>1036</v>
      </c>
    </row>
    <row r="51" spans="1:10">
      <c r="A51" s="129"/>
      <c r="B51" s="46" t="str" cm="1">
        <f t="array" ref="B51">UPPER(LEFT(INDEX($A$1:$A$103, MATCH(ROW(), ROW($A$1:$A$103)/(A$1:A$103&lt;&gt;""), 1)), 3))</f>
        <v>EXT</v>
      </c>
      <c r="C51" s="46">
        <f>COUNTIF($A$1:A51, A51)</f>
        <v>0</v>
      </c>
      <c r="D51" s="46">
        <f t="shared" si="0"/>
        <v>9</v>
      </c>
      <c r="E51" s="46" t="str">
        <f>IF(OR('Document Implementation'!B51="", 'Document Implementation'!B51=0), "", LEFT('Document Implementation'!B51, LEN('Document Implementation'!B51)-1))</f>
        <v>120716</v>
      </c>
      <c r="F51" s="47">
        <f t="shared" si="1"/>
        <v>63502</v>
      </c>
      <c r="G51" s="47" t="str">
        <f t="shared" si="5"/>
        <v>MCENGEXT</v>
      </c>
      <c r="H51" s="37" t="s">
        <v>1101</v>
      </c>
      <c r="I51" s="38" t="s">
        <v>1101</v>
      </c>
      <c r="J51" s="43" t="s">
        <v>1036</v>
      </c>
    </row>
    <row r="52" spans="1:10">
      <c r="A52" s="130"/>
      <c r="B52" s="46" t="str" cm="1">
        <f t="array" ref="B52">UPPER(LEFT(INDEX($A$1:$A$103, MATCH(ROW(), ROW($A$1:$A$103)/(A$1:A$103&lt;&gt;""), 1)), 3))</f>
        <v>EXT</v>
      </c>
      <c r="C52" s="46">
        <f>COUNTIF($A$1:A52, A52)</f>
        <v>0</v>
      </c>
      <c r="D52" s="46">
        <f t="shared" si="0"/>
        <v>10</v>
      </c>
      <c r="E52" s="46" t="str">
        <f>IF(OR('Document Implementation'!B52="", 'Document Implementation'!B52=0), "", LEFT('Document Implementation'!B52, LEN('Document Implementation'!B52)-1))</f>
        <v>120717</v>
      </c>
      <c r="F52" s="47">
        <f t="shared" si="1"/>
        <v>63502</v>
      </c>
      <c r="G52" s="47" t="str">
        <f t="shared" si="5"/>
        <v>MCENGEXT</v>
      </c>
      <c r="H52" s="37" t="s">
        <v>1104</v>
      </c>
      <c r="I52" s="38" t="s">
        <v>1116</v>
      </c>
      <c r="J52" s="43" t="s">
        <v>1036</v>
      </c>
    </row>
    <row r="53" spans="1:10" ht="25.5" customHeight="1">
      <c r="A53" s="123" t="s">
        <v>1117</v>
      </c>
      <c r="B53" s="46" t="str" cm="1">
        <f t="array" ref="B53">UPPER(LEFT(INDEX($A$1:$A$103, MATCH(ROW(), ROW($A$1:$A$103)/(A$1:A$103&lt;&gt;""), 1)), 3))</f>
        <v>RES</v>
      </c>
      <c r="C53" s="46">
        <f>COUNTIF($A$1:A53, A53)</f>
        <v>1</v>
      </c>
      <c r="D53" s="46">
        <f t="shared" si="0"/>
        <v>1</v>
      </c>
      <c r="E53" s="46" t="str">
        <f>IF(OR('Document Implementation'!B53="", 'Document Implementation'!B53=0), "", LEFT('Document Implementation'!B53, LEN('Document Implementation'!B53)-1))</f>
        <v>120718</v>
      </c>
      <c r="F53" s="47">
        <f t="shared" si="1"/>
        <v>63502</v>
      </c>
      <c r="G53" s="49" t="str">
        <f>Master!L8 &amp; ""&amp;Master!B33&amp;"" &amp; 'Document Checklist'!B53</f>
        <v>MCENGRES</v>
      </c>
      <c r="H53" s="40" t="s">
        <v>1101</v>
      </c>
      <c r="I53" s="41" t="s">
        <v>1064</v>
      </c>
      <c r="J53" s="42" t="s">
        <v>1036</v>
      </c>
    </row>
    <row r="54" spans="1:10">
      <c r="A54" s="124"/>
      <c r="B54" s="46" t="str" cm="1">
        <f t="array" ref="B54">UPPER(LEFT(INDEX($A$1:$A$103, MATCH(ROW(), ROW($A$1:$A$103)/(A$1:A$103&lt;&gt;""), 1)), 3))</f>
        <v>RES</v>
      </c>
      <c r="C54" s="46">
        <f>COUNTIF($A$1:A54, A54)</f>
        <v>0</v>
      </c>
      <c r="D54" s="46">
        <f t="shared" si="0"/>
        <v>2</v>
      </c>
      <c r="E54" s="46" t="str">
        <f>IF(OR('Document Implementation'!B54="", 'Document Implementation'!B54=0), "", LEFT('Document Implementation'!B54, LEN('Document Implementation'!B54)-1))</f>
        <v>120719</v>
      </c>
      <c r="F54" s="47">
        <f t="shared" si="1"/>
        <v>63502</v>
      </c>
      <c r="G54" s="50" t="str">
        <f>G53</f>
        <v>MCENGRES</v>
      </c>
      <c r="H54" s="40" t="s">
        <v>1118</v>
      </c>
      <c r="I54" s="41" t="s">
        <v>1119</v>
      </c>
      <c r="J54" s="42" t="s">
        <v>1036</v>
      </c>
    </row>
    <row r="55" spans="1:10">
      <c r="A55" s="124"/>
      <c r="B55" s="46" t="str" cm="1">
        <f t="array" ref="B55">UPPER(LEFT(INDEX($A$1:$A$103, MATCH(ROW(), ROW($A$1:$A$103)/(A$1:A$103&lt;&gt;""), 1)), 3))</f>
        <v>RES</v>
      </c>
      <c r="C55" s="46">
        <f>COUNTIF($A$1:A55, A55)</f>
        <v>0</v>
      </c>
      <c r="D55" s="46">
        <f t="shared" si="0"/>
        <v>3</v>
      </c>
      <c r="E55" s="46" t="str">
        <f>IF(OR('Document Implementation'!B55="", 'Document Implementation'!B55=0), "", LEFT('Document Implementation'!B55, LEN('Document Implementation'!B55)-1))</f>
        <v>120720</v>
      </c>
      <c r="F55" s="47">
        <f t="shared" si="1"/>
        <v>63502</v>
      </c>
      <c r="G55" s="50" t="str">
        <f t="shared" ref="G55:G56" si="6">G54</f>
        <v>MCENGRES</v>
      </c>
      <c r="H55" s="40" t="s">
        <v>1045</v>
      </c>
      <c r="I55" s="41" t="s">
        <v>1120</v>
      </c>
      <c r="J55" s="42" t="s">
        <v>1036</v>
      </c>
    </row>
    <row r="56" spans="1:10">
      <c r="A56" s="125"/>
      <c r="B56" s="46" t="str" cm="1">
        <f t="array" ref="B56">UPPER(LEFT(INDEX($A$1:$A$103, MATCH(ROW(), ROW($A$1:$A$103)/(A$1:A$103&lt;&gt;""), 1)), 3))</f>
        <v>RES</v>
      </c>
      <c r="C56" s="46">
        <f>COUNTIF($A$1:A56, A56)</f>
        <v>0</v>
      </c>
      <c r="D56" s="46">
        <f t="shared" si="0"/>
        <v>4</v>
      </c>
      <c r="E56" s="46" t="str">
        <f>IF(OR('Document Implementation'!B56="", 'Document Implementation'!B56=0), "", LEFT('Document Implementation'!B56, LEN('Document Implementation'!B56)-1))</f>
        <v>120721</v>
      </c>
      <c r="F56" s="47">
        <f t="shared" si="1"/>
        <v>63502</v>
      </c>
      <c r="G56" s="50" t="str">
        <f t="shared" si="6"/>
        <v>MCENGRES</v>
      </c>
      <c r="H56" s="40" t="s">
        <v>1121</v>
      </c>
      <c r="I56" s="41" t="s">
        <v>1066</v>
      </c>
      <c r="J56" s="42" t="s">
        <v>1036</v>
      </c>
    </row>
    <row r="57" spans="1:10">
      <c r="A57" s="52" t="s">
        <v>1122</v>
      </c>
      <c r="B57" s="46" t="str" cm="1">
        <f t="array" ref="B57">UPPER(LEFT(INDEX($A$1:$A$103, MATCH(ROW(), ROW($A$1:$A$103)/(A$1:A$103&lt;&gt;""), 1)), 3))</f>
        <v>DIP</v>
      </c>
      <c r="C57" s="46">
        <f>COUNTIF($A$1:A57, A57)</f>
        <v>1</v>
      </c>
      <c r="D57" s="46">
        <f t="shared" si="0"/>
        <v>1</v>
      </c>
      <c r="E57" s="46" t="str">
        <f>IF(OR('Document Implementation'!B57="", 'Document Implementation'!B57=0), "", LEFT('Document Implementation'!B57, LEN('Document Implementation'!B57)-1))</f>
        <v>120722</v>
      </c>
      <c r="F57" s="47">
        <f t="shared" si="1"/>
        <v>63502</v>
      </c>
      <c r="G57" s="52" t="str">
        <f>Master!L8 &amp; ""&amp;Master!B33&amp;"" &amp; 'Document Checklist'!B57</f>
        <v>MCENGDIP</v>
      </c>
      <c r="H57" s="45" t="s">
        <v>1063</v>
      </c>
      <c r="I57" s="45" t="s">
        <v>1123</v>
      </c>
      <c r="J57" s="43" t="s">
        <v>1036</v>
      </c>
    </row>
    <row r="58" spans="1:10" ht="25.5" customHeight="1">
      <c r="A58" s="123" t="s">
        <v>1124</v>
      </c>
      <c r="B58" s="46" t="str" cm="1">
        <f t="array" ref="B58">UPPER(LEFT(INDEX($A$1:$A$103, MATCH(ROW(), ROW($A$1:$A$103)/(A$1:A$103&lt;&gt;""), 1)), 3))</f>
        <v>MIS</v>
      </c>
      <c r="C58" s="46">
        <f>COUNTIF($A$1:A58, A58)</f>
        <v>1</v>
      </c>
      <c r="D58" s="46">
        <f t="shared" si="0"/>
        <v>1</v>
      </c>
      <c r="E58" s="46" t="str">
        <f>IF(OR('Document Implementation'!B58="", 'Document Implementation'!B58=0), "", LEFT('Document Implementation'!B58, LEN('Document Implementation'!B58)-1))</f>
        <v>120723</v>
      </c>
      <c r="F58" s="47">
        <f t="shared" si="1"/>
        <v>63502</v>
      </c>
      <c r="G58" s="49" t="str">
        <f>Master!L8 &amp; ""&amp;Master!B33&amp;"" &amp; 'Document Checklist'!B58</f>
        <v>MCENGMIS</v>
      </c>
      <c r="H58" s="41" t="s">
        <v>1101</v>
      </c>
      <c r="I58" s="41" t="s">
        <v>1064</v>
      </c>
      <c r="J58" s="42" t="s">
        <v>1036</v>
      </c>
    </row>
    <row r="59" spans="1:10">
      <c r="A59" s="125"/>
      <c r="B59" s="46" t="str" cm="1">
        <f t="array" ref="B59">UPPER(LEFT(INDEX($A$1:$A$103, MATCH(ROW(), ROW($A$1:$A$103)/(A$1:A$103&lt;&gt;""), 1)), 3))</f>
        <v>MIS</v>
      </c>
      <c r="C59" s="46">
        <f>COUNTIF($A$1:A59, A59)</f>
        <v>0</v>
      </c>
      <c r="D59" s="46">
        <f t="shared" si="0"/>
        <v>2</v>
      </c>
      <c r="E59" s="46" t="str">
        <f>IF(OR('Document Implementation'!B59="", 'Document Implementation'!B59=0), "", LEFT('Document Implementation'!B59, LEN('Document Implementation'!B59)-1))</f>
        <v>120724</v>
      </c>
      <c r="F59" s="47">
        <f t="shared" si="1"/>
        <v>63502</v>
      </c>
      <c r="G59" s="51" t="str">
        <f>G58</f>
        <v>MCENGMIS</v>
      </c>
      <c r="H59" s="40" t="s">
        <v>1125</v>
      </c>
      <c r="I59" s="41" t="s">
        <v>1126</v>
      </c>
      <c r="J59" s="42" t="s">
        <v>1036</v>
      </c>
    </row>
    <row r="60" spans="1:10">
      <c r="A60" s="128" t="s">
        <v>1127</v>
      </c>
      <c r="B60" s="46" t="str" cm="1">
        <f t="array" ref="B60">UPPER(LEFT(INDEX($A$1:$A$103, MATCH(ROW(), ROW($A$1:$A$103)/(A$1:A$103&lt;&gt;""), 1)), 3))</f>
        <v>WOR</v>
      </c>
      <c r="C60" s="46">
        <f>COUNTIF($A$1:A60, A60)</f>
        <v>1</v>
      </c>
      <c r="D60" s="46">
        <f t="shared" si="0"/>
        <v>1</v>
      </c>
      <c r="E60" s="46" t="str">
        <f>IF(OR('Document Implementation'!B60="", 'Document Implementation'!B60=0), "", LEFT('Document Implementation'!B60, LEN('Document Implementation'!B60)-1))</f>
        <v>120725</v>
      </c>
      <c r="F60" s="47">
        <f t="shared" si="1"/>
        <v>63502</v>
      </c>
      <c r="G60" s="46" t="str">
        <f>Master!L8 &amp; ""&amp;Master!B33&amp;"" &amp; 'Document Checklist'!B60</f>
        <v>MCENGWOR</v>
      </c>
      <c r="H60" s="37" t="s">
        <v>1034</v>
      </c>
      <c r="I60" s="38" t="s">
        <v>1035</v>
      </c>
      <c r="J60" s="43" t="s">
        <v>1036</v>
      </c>
    </row>
    <row r="61" spans="1:10" ht="25.5">
      <c r="A61" s="129"/>
      <c r="B61" s="46" t="str" cm="1">
        <f t="array" ref="B61">UPPER(LEFT(INDEX($A$1:$A$103, MATCH(ROW(), ROW($A$1:$A$103)/(A$1:A$103&lt;&gt;""), 1)), 3))</f>
        <v>WOR</v>
      </c>
      <c r="C61" s="46">
        <f>COUNTIF($A$1:A61, A61)</f>
        <v>0</v>
      </c>
      <c r="D61" s="46">
        <f t="shared" si="0"/>
        <v>2</v>
      </c>
      <c r="E61" s="46" t="str">
        <f>IF(OR('Document Implementation'!B61="", 'Document Implementation'!B61=0), "", LEFT('Document Implementation'!B61, LEN('Document Implementation'!B61)-1))</f>
        <v>120726</v>
      </c>
      <c r="F61" s="47">
        <f t="shared" si="1"/>
        <v>63502</v>
      </c>
      <c r="G61" s="47" t="str">
        <f>G60</f>
        <v>MCENGWOR</v>
      </c>
      <c r="H61" s="37" t="s">
        <v>1128</v>
      </c>
      <c r="I61" s="38" t="s">
        <v>1129</v>
      </c>
      <c r="J61" s="43" t="s">
        <v>1036</v>
      </c>
    </row>
    <row r="62" spans="1:10">
      <c r="A62" s="129"/>
      <c r="B62" s="46" t="str" cm="1">
        <f t="array" ref="B62">UPPER(LEFT(INDEX($A$1:$A$103, MATCH(ROW(), ROW($A$1:$A$103)/(A$1:A$103&lt;&gt;""), 1)), 3))</f>
        <v>WOR</v>
      </c>
      <c r="C62" s="46">
        <f>COUNTIF($A$1:A62, A62)</f>
        <v>0</v>
      </c>
      <c r="D62" s="46">
        <f t="shared" si="0"/>
        <v>3</v>
      </c>
      <c r="E62" s="46" t="str">
        <f>IF(OR('Document Implementation'!B62="", 'Document Implementation'!B62=0), "", LEFT('Document Implementation'!B62, LEN('Document Implementation'!B62)-1))</f>
        <v>120727</v>
      </c>
      <c r="F62" s="47">
        <f t="shared" si="1"/>
        <v>63502</v>
      </c>
      <c r="G62" s="47" t="str">
        <f t="shared" ref="G62:G65" si="7">G61</f>
        <v>MCENGWOR</v>
      </c>
      <c r="H62" s="37" t="s">
        <v>1130</v>
      </c>
      <c r="I62" s="38" t="s">
        <v>1131</v>
      </c>
      <c r="J62" s="43" t="s">
        <v>1036</v>
      </c>
    </row>
    <row r="63" spans="1:10">
      <c r="A63" s="129"/>
      <c r="B63" s="46" t="str" cm="1">
        <f t="array" ref="B63">UPPER(LEFT(INDEX($A$1:$A$103, MATCH(ROW(), ROW($A$1:$A$103)/(A$1:A$103&lt;&gt;""), 1)), 3))</f>
        <v>WOR</v>
      </c>
      <c r="C63" s="46">
        <f>COUNTIF($A$1:A63, A63)</f>
        <v>0</v>
      </c>
      <c r="D63" s="46">
        <f t="shared" si="0"/>
        <v>4</v>
      </c>
      <c r="E63" s="46" t="str">
        <f>IF(OR('Document Implementation'!B63="", 'Document Implementation'!B63=0), "", LEFT('Document Implementation'!B63, LEN('Document Implementation'!B63)-1))</f>
        <v>120728</v>
      </c>
      <c r="F63" s="47">
        <f t="shared" si="1"/>
        <v>63502</v>
      </c>
      <c r="G63" s="47" t="str">
        <f t="shared" si="7"/>
        <v>MCENGWOR</v>
      </c>
      <c r="H63" s="37" t="s">
        <v>1132</v>
      </c>
      <c r="I63" s="38" t="s">
        <v>1133</v>
      </c>
      <c r="J63" s="43" t="s">
        <v>1036</v>
      </c>
    </row>
    <row r="64" spans="1:10">
      <c r="A64" s="129"/>
      <c r="B64" s="46" t="str" cm="1">
        <f t="array" ref="B64">UPPER(LEFT(INDEX($A$1:$A$103, MATCH(ROW(), ROW($A$1:$A$103)/(A$1:A$103&lt;&gt;""), 1)), 3))</f>
        <v>WOR</v>
      </c>
      <c r="C64" s="46">
        <f>COUNTIF($A$1:A64, A64)</f>
        <v>0</v>
      </c>
      <c r="D64" s="46">
        <f t="shared" si="0"/>
        <v>5</v>
      </c>
      <c r="E64" s="46" t="str">
        <f>IF(OR('Document Implementation'!B64="", 'Document Implementation'!B64=0), "", LEFT('Document Implementation'!B64, LEN('Document Implementation'!B64)-1))</f>
        <v>120729</v>
      </c>
      <c r="F64" s="47">
        <f t="shared" si="1"/>
        <v>63502</v>
      </c>
      <c r="G64" s="47" t="str">
        <f t="shared" si="7"/>
        <v>MCENGWOR</v>
      </c>
      <c r="H64" s="37" t="s">
        <v>1134</v>
      </c>
      <c r="I64" s="38" t="s">
        <v>1135</v>
      </c>
      <c r="J64" s="43" t="s">
        <v>1036</v>
      </c>
    </row>
    <row r="65" spans="1:10">
      <c r="A65" s="130"/>
      <c r="B65" s="46" t="str" cm="1">
        <f t="array" ref="B65">UPPER(LEFT(INDEX($A$1:$A$103, MATCH(ROW(), ROW($A$1:$A$103)/(A$1:A$103&lt;&gt;""), 1)), 3))</f>
        <v>WOR</v>
      </c>
      <c r="C65" s="46">
        <f>COUNTIF($A$1:A65, A65)</f>
        <v>0</v>
      </c>
      <c r="D65" s="46">
        <f t="shared" si="0"/>
        <v>6</v>
      </c>
      <c r="E65" s="46" t="str">
        <f>IF(OR('Document Implementation'!B65="", 'Document Implementation'!B65=0), "", LEFT('Document Implementation'!B65, LEN('Document Implementation'!B65)-1))</f>
        <v>120730</v>
      </c>
      <c r="F65" s="47">
        <f t="shared" si="1"/>
        <v>63502</v>
      </c>
      <c r="G65" s="47" t="str">
        <f t="shared" si="7"/>
        <v>MCENGWOR</v>
      </c>
      <c r="H65" s="37" t="s">
        <v>1130</v>
      </c>
      <c r="I65" s="38" t="s">
        <v>1136</v>
      </c>
      <c r="J65" s="43" t="s">
        <v>1036</v>
      </c>
    </row>
    <row r="66" spans="1:10">
      <c r="A66" s="123" t="s">
        <v>1137</v>
      </c>
      <c r="B66" s="46" t="str" cm="1">
        <f t="array" ref="B66">UPPER(LEFT(INDEX($A$1:$A$103, MATCH(ROW(), ROW($A$1:$A$103)/(A$1:A$103&lt;&gt;""), 1)), 3))</f>
        <v>EDU</v>
      </c>
      <c r="C66" s="46">
        <f>COUNTIF($A$1:A66, A66)</f>
        <v>1</v>
      </c>
      <c r="D66" s="46">
        <f t="shared" si="0"/>
        <v>1</v>
      </c>
      <c r="E66" s="46" t="str">
        <f>IF(OR('Document Implementation'!B66="", 'Document Implementation'!B66=0), "", LEFT('Document Implementation'!B66, LEN('Document Implementation'!B66)-1))</f>
        <v>120731</v>
      </c>
      <c r="F66" s="47">
        <f t="shared" si="1"/>
        <v>63502</v>
      </c>
      <c r="G66" s="49" t="str">
        <f>Master!L8 &amp; ""&amp;Master!B33&amp;"" &amp; 'Document Checklist'!B66</f>
        <v>MCENGEDU</v>
      </c>
      <c r="H66" s="41" t="s">
        <v>1101</v>
      </c>
      <c r="I66" s="41" t="s">
        <v>1101</v>
      </c>
      <c r="J66" s="42" t="s">
        <v>1036</v>
      </c>
    </row>
    <row r="67" spans="1:10">
      <c r="A67" s="124"/>
      <c r="B67" s="46" t="str" cm="1">
        <f t="array" ref="B67">UPPER(LEFT(INDEX($A$1:$A$103, MATCH(ROW(), ROW($A$1:$A$103)/(A$1:A$103&lt;&gt;""), 1)), 3))</f>
        <v>EDU</v>
      </c>
      <c r="C67" s="46">
        <f>COUNTIF($A$1:A67, A67)</f>
        <v>0</v>
      </c>
      <c r="D67" s="46">
        <f t="shared" si="0"/>
        <v>2</v>
      </c>
      <c r="E67" s="46" t="str">
        <f>IF(OR('Document Implementation'!B67="", 'Document Implementation'!B67=0), "", LEFT('Document Implementation'!B67, LEN('Document Implementation'!B67)-1))</f>
        <v>120732</v>
      </c>
      <c r="F67" s="47">
        <f t="shared" si="1"/>
        <v>63502</v>
      </c>
      <c r="G67" s="50" t="str">
        <f>G66</f>
        <v>MCENGEDU</v>
      </c>
      <c r="H67" s="40" t="s">
        <v>1118</v>
      </c>
      <c r="I67" s="41" t="s">
        <v>1119</v>
      </c>
      <c r="J67" s="42" t="s">
        <v>1036</v>
      </c>
    </row>
    <row r="68" spans="1:10">
      <c r="A68" s="124"/>
      <c r="B68" s="46" t="str" cm="1">
        <f t="array" ref="B68">UPPER(LEFT(INDEX($A$1:$A$103, MATCH(ROW(), ROW($A$1:$A$103)/(A$1:A$103&lt;&gt;""), 1)), 3))</f>
        <v>EDU</v>
      </c>
      <c r="C68" s="46">
        <f>COUNTIF($A$1:A68, A68)</f>
        <v>0</v>
      </c>
      <c r="D68" s="46">
        <f t="shared" si="0"/>
        <v>3</v>
      </c>
      <c r="E68" s="46" t="str">
        <f>IF(OR('Document Implementation'!B68="", 'Document Implementation'!B68=0), "", LEFT('Document Implementation'!B68, LEN('Document Implementation'!B68)-1))</f>
        <v>120733</v>
      </c>
      <c r="F68" s="47">
        <f t="shared" si="1"/>
        <v>63502</v>
      </c>
      <c r="G68" s="50" t="str">
        <f t="shared" ref="G68:G69" si="8">G67</f>
        <v>MCENGEDU</v>
      </c>
      <c r="H68" s="40" t="s">
        <v>1039</v>
      </c>
      <c r="I68" s="41" t="s">
        <v>1138</v>
      </c>
      <c r="J68" s="42" t="s">
        <v>1036</v>
      </c>
    </row>
    <row r="69" spans="1:10">
      <c r="A69" s="125"/>
      <c r="B69" s="46" t="str" cm="1">
        <f t="array" ref="B69">UPPER(LEFT(INDEX($A$1:$A$103, MATCH(ROW(), ROW($A$1:$A$103)/(A$1:A$103&lt;&gt;""), 1)), 3))</f>
        <v>EDU</v>
      </c>
      <c r="C69" s="46">
        <f>COUNTIF($A$1:A69, A69)</f>
        <v>0</v>
      </c>
      <c r="D69" s="46">
        <f t="shared" si="0"/>
        <v>4</v>
      </c>
      <c r="E69" s="46" t="str">
        <f>IF(OR('Document Implementation'!B69="", 'Document Implementation'!B69=0), "", LEFT('Document Implementation'!B69, LEN('Document Implementation'!B69)-1))</f>
        <v>120734</v>
      </c>
      <c r="F69" s="47">
        <f t="shared" si="1"/>
        <v>63502</v>
      </c>
      <c r="G69" s="50" t="str">
        <f t="shared" si="8"/>
        <v>MCENGEDU</v>
      </c>
      <c r="H69" s="40" t="s">
        <v>1045</v>
      </c>
      <c r="I69" s="41" t="s">
        <v>1120</v>
      </c>
      <c r="J69" s="42" t="s">
        <v>1036</v>
      </c>
    </row>
    <row r="70" spans="1:10">
      <c r="A70" s="52" t="s">
        <v>1139</v>
      </c>
      <c r="B70" s="46" t="str" cm="1">
        <f t="array" ref="B70">UPPER(LEFT(INDEX($A$1:$A$103, MATCH(ROW(), ROW($A$1:$A$103)/(A$1:A$103&lt;&gt;""), 1)), 3))</f>
        <v>SPE</v>
      </c>
      <c r="C70" s="46">
        <f>COUNTIF($A$1:A70, A70)</f>
        <v>1</v>
      </c>
      <c r="D70" s="46">
        <f t="shared" si="0"/>
        <v>1</v>
      </c>
      <c r="E70" s="46" t="str">
        <f>IF(OR('Document Implementation'!B70="", 'Document Implementation'!B70=0), "", LEFT('Document Implementation'!B70, LEN('Document Implementation'!B70)-1))</f>
        <v>120735</v>
      </c>
      <c r="F70" s="47">
        <f t="shared" si="1"/>
        <v>63502</v>
      </c>
      <c r="G70" s="52" t="str">
        <f>Master!L8 &amp; ""&amp;Master!B33&amp;"" &amp; 'Document Checklist'!B70</f>
        <v>MCENGSPE</v>
      </c>
      <c r="H70" s="38" t="s">
        <v>1101</v>
      </c>
      <c r="I70" s="38" t="s">
        <v>1064</v>
      </c>
      <c r="J70" s="43" t="s">
        <v>1036</v>
      </c>
    </row>
    <row r="71" spans="1:10">
      <c r="A71" s="53" t="s">
        <v>1140</v>
      </c>
      <c r="B71" s="46" t="str" cm="1">
        <f t="array" ref="B71">UPPER(LEFT(INDEX($A$1:$A$103, MATCH(ROW(), ROW($A$1:$A$103)/(A$1:A$103&lt;&gt;""), 1)), 3))</f>
        <v>PRE</v>
      </c>
      <c r="C71" s="46">
        <f>COUNTIF($A$1:A71, A71)</f>
        <v>1</v>
      </c>
      <c r="D71" s="46">
        <f t="shared" si="0"/>
        <v>1</v>
      </c>
      <c r="E71" s="46" t="str">
        <f>IF(OR('Document Implementation'!B71="", 'Document Implementation'!B71=0), "", LEFT('Document Implementation'!B71, LEN('Document Implementation'!B71)-1))</f>
        <v>120736</v>
      </c>
      <c r="F71" s="47">
        <f t="shared" si="1"/>
        <v>63502</v>
      </c>
      <c r="G71" s="53" t="str">
        <f>Master!L8 &amp; ""&amp;Master!B33&amp;"" &amp; 'Document Checklist'!B72</f>
        <v>MCENG</v>
      </c>
      <c r="H71" s="41" t="s">
        <v>1101</v>
      </c>
      <c r="I71" s="40" t="s">
        <v>1064</v>
      </c>
      <c r="J71" s="42" t="s">
        <v>1036</v>
      </c>
    </row>
  </sheetData>
  <mergeCells count="15">
    <mergeCell ref="A1:J3"/>
    <mergeCell ref="A34:A35"/>
    <mergeCell ref="A53:A56"/>
    <mergeCell ref="A58:A59"/>
    <mergeCell ref="A60:A65"/>
    <mergeCell ref="A66:A69"/>
    <mergeCell ref="C4:D4"/>
    <mergeCell ref="A37:A38"/>
    <mergeCell ref="A39:A41"/>
    <mergeCell ref="A5:A13"/>
    <mergeCell ref="A14:A20"/>
    <mergeCell ref="A21:A22"/>
    <mergeCell ref="A23:A25"/>
    <mergeCell ref="A26:A33"/>
    <mergeCell ref="A43:A5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D08C3-080C-4CEC-87B3-4BA310F79F4F}">
  <dimension ref="A1:AD114"/>
  <sheetViews>
    <sheetView workbookViewId="0">
      <selection activeCell="J5" sqref="J5"/>
    </sheetView>
  </sheetViews>
  <sheetFormatPr defaultRowHeight="15"/>
  <cols>
    <col min="1" max="1" width="74" customWidth="1"/>
    <col min="2" max="2" width="13.85546875" customWidth="1"/>
    <col min="3" max="3" width="25.140625" customWidth="1"/>
    <col min="4" max="4" width="40.7109375" customWidth="1"/>
    <col min="5" max="5" width="19.42578125" customWidth="1"/>
    <col min="6" max="6" width="13.7109375" customWidth="1"/>
    <col min="7" max="7" width="14.28515625" bestFit="1" customWidth="1"/>
  </cols>
  <sheetData>
    <row r="1" spans="1:30">
      <c r="A1" s="116" t="s">
        <v>1141</v>
      </c>
      <c r="B1" s="119"/>
      <c r="C1" s="107"/>
      <c r="D1" s="107"/>
      <c r="E1" s="107"/>
      <c r="F1" s="107"/>
      <c r="G1" s="107"/>
      <c r="H1" s="107"/>
      <c r="I1" s="107"/>
      <c r="J1" s="107"/>
      <c r="K1" s="107"/>
      <c r="L1" s="108"/>
    </row>
    <row r="2" spans="1:30">
      <c r="A2" s="109"/>
      <c r="B2" s="98"/>
      <c r="C2" s="98"/>
      <c r="D2" s="98"/>
      <c r="E2" s="98"/>
      <c r="F2" s="98"/>
      <c r="G2" s="98"/>
      <c r="H2" s="98"/>
      <c r="I2" s="98"/>
      <c r="J2" s="98"/>
      <c r="K2" s="98"/>
      <c r="L2" s="110"/>
    </row>
    <row r="3" spans="1:30">
      <c r="A3" s="111"/>
      <c r="B3" s="112"/>
      <c r="C3" s="112"/>
      <c r="D3" s="112"/>
      <c r="E3" s="112"/>
      <c r="F3" s="112"/>
      <c r="G3" s="112"/>
      <c r="H3" s="112"/>
      <c r="I3" s="112"/>
      <c r="J3" s="112"/>
      <c r="K3" s="112"/>
      <c r="L3" s="113"/>
    </row>
    <row r="4" spans="1:30">
      <c r="A4" s="132" t="s">
        <v>204</v>
      </c>
      <c r="B4" s="133"/>
      <c r="C4" s="133"/>
      <c r="D4" s="133"/>
      <c r="E4" s="133"/>
      <c r="F4" s="133"/>
      <c r="G4" s="133"/>
      <c r="H4" s="133"/>
      <c r="I4" s="62"/>
      <c r="J4" s="62" t="s">
        <v>444</v>
      </c>
      <c r="K4" s="63"/>
      <c r="L4" s="63"/>
      <c r="M4" s="63"/>
      <c r="N4" s="63"/>
      <c r="O4" s="63"/>
      <c r="P4" s="63"/>
      <c r="Q4" s="63"/>
      <c r="R4" s="63"/>
      <c r="S4" s="63"/>
      <c r="T4" s="63"/>
      <c r="U4" s="63"/>
      <c r="V4" s="63"/>
      <c r="W4" s="63"/>
      <c r="X4" s="63"/>
      <c r="Y4" s="63"/>
      <c r="Z4" s="63"/>
      <c r="AA4" s="63"/>
      <c r="AB4" s="63"/>
      <c r="AC4" s="63"/>
      <c r="AD4" s="63"/>
    </row>
    <row r="5" spans="1:30" ht="76.5">
      <c r="A5" s="15" t="s">
        <v>1142</v>
      </c>
      <c r="B5" s="15" t="str">
        <f>Master!B35&amp;","</f>
        <v>120670,</v>
      </c>
      <c r="C5" s="15" t="str">
        <f>IF(OR('Document Checklist'!H5="", 'Document Checklist'!H5=0), "", "'" &amp; 'Document Checklist'!H5 &amp; "',")</f>
        <v>'Work Permit',</v>
      </c>
      <c r="D5" s="15" t="str">
        <f>IF(OR('Document Checklist'!I5="", 'Document Checklist'!I5=0), "", "'" &amp; 'Document Checklist'!I5 &amp; "',")</f>
        <v>'Work permit issued by the competent authorities in the Kingdom.',</v>
      </c>
      <c r="E5" s="54" t="s">
        <v>1143</v>
      </c>
      <c r="F5" t="str">
        <f>"'"&amp;'Document Checklist'!G5&amp;"',"</f>
        <v>'MCENGWOR',</v>
      </c>
      <c r="G5" s="21" t="s">
        <v>1144</v>
      </c>
      <c r="H5" t="str">
        <f>Master!B34&amp;");"</f>
        <v>1);</v>
      </c>
      <c r="J5" t="str">
        <f>IF(OR(D5="", D5=0), "", CONCATENATE(A5,B5,C5,D5,E5,F5,G5,H5))</f>
        <v>INSERT INTO psaudimofa1.t_document_code
(document_id, document_name, document_description, created_by, created_date, modified_by, modified_date, code, webform_doc_applicant, webform_doc_representative, is_check_for_embassy, lang_id)
VALUES(120670,'Work Permit','Work permit issued by the competent authorities in the Kingdom.','support_script', current_date, 'support_script', current_date,'MCENGWOR','N', 'N', 'N',1);</v>
      </c>
    </row>
    <row r="6" spans="1:30" ht="76.5">
      <c r="A6" s="15" t="s">
        <v>1142</v>
      </c>
      <c r="B6" s="15" t="str">
        <f>IF(OR(D6="", D6=0), "", LEFT(B5, LEN(B5)-1)+1 &amp; ",")</f>
        <v>120671,</v>
      </c>
      <c r="C6" s="15" t="str">
        <f>IF(OR('Document Checklist'!H6="", 'Document Checklist'!H6=0), "", "'" &amp; 'Document Checklist'!H6 &amp; "',")</f>
        <v>'Medical Certificat',</v>
      </c>
      <c r="D6" s="15" t="str">
        <f>IF(OR('Document Checklist'!I6="", 'Document Checklist'!I6=0), "", "'" &amp; 'Document Checklist'!I6 &amp; "',")</f>
        <v>'Medical certificate attested by the MoFA of the host country. (According to the official form).',</v>
      </c>
      <c r="E6" s="54" t="s">
        <v>1143</v>
      </c>
      <c r="F6" t="str">
        <f>"'"&amp;'Document Checklist'!G6&amp;"',"</f>
        <v>'MCENGWOR',</v>
      </c>
      <c r="G6" s="21" t="s">
        <v>1144</v>
      </c>
      <c r="H6" t="str">
        <f>H5</f>
        <v>1);</v>
      </c>
      <c r="J6" t="str">
        <f t="shared" ref="J6:J69" si="0">IF(OR(D6="", D6=0), "", CONCATENATE(A6,B6,C6,D6,E6,F6,G6,H6))</f>
        <v>INSERT INTO psaudimofa1.t_document_code
(document_id, document_name, document_description, created_by, created_date, modified_by, modified_date, code, webform_doc_applicant, webform_doc_representative, is_check_for_embassy, lang_id)
VALUES(120671,'Medical Certificat','Medical certificate attested by the MoFA of the host country. (According to the official form).','support_script', current_date, 'support_script', current_date,'MCENGWOR','N', 'N', 'N',1);</v>
      </c>
    </row>
    <row r="7" spans="1:30" ht="76.5">
      <c r="A7" s="15" t="s">
        <v>1142</v>
      </c>
      <c r="B7" s="15" t="str">
        <f t="shared" ref="B7:B70" si="1">IF(OR(D7="", D7=0), "", LEFT(B6, LEN(B6)-1)+1 &amp; ",")</f>
        <v>120672,</v>
      </c>
      <c r="C7" s="15" t="str">
        <f>IF(OR('Document Checklist'!H7="", 'Document Checklist'!H7=0), "", "'" &amp; 'Document Checklist'!H7 &amp; "',")</f>
        <v>'Educational Certificate',</v>
      </c>
      <c r="D7" s="15" t="str">
        <f>IF(OR('Document Checklist'!I7="", 'Document Checklist'!I7=0), "", "'" &amp; 'Document Checklist'!I7 &amp; "',")</f>
        <v>'A copy of Educational certificate attested by the MoFA of the host country and the Saudi Arabia culture attaché, along with the original to match.',</v>
      </c>
      <c r="E7" s="54" t="s">
        <v>1143</v>
      </c>
      <c r="F7" t="str">
        <f>"'"&amp;'Document Checklist'!G7&amp;"',"</f>
        <v>'MCENGWOR',</v>
      </c>
      <c r="G7" s="21" t="s">
        <v>1144</v>
      </c>
      <c r="H7" t="str">
        <f t="shared" ref="H7:H70" si="2">H6</f>
        <v>1);</v>
      </c>
      <c r="J7" t="str">
        <f t="shared" si="0"/>
        <v>INSERT INTO psaudimofa1.t_document_code
(document_id, document_name, document_description, created_by, created_date, modified_by, modified_date, code, webform_doc_applicant, webform_doc_representative, is_check_for_embassy, lang_id)
VALUES(120672,'Educational Certificate','A copy of Educational certificate attested by the MoFA of the host country and the Saudi Arabia culture attaché, along with the original to match.','support_script', current_date, 'support_script', current_date,'MCENGWOR','N', 'N', 'N',1);</v>
      </c>
    </row>
    <row r="8" spans="1:30" ht="76.5">
      <c r="A8" s="15" t="s">
        <v>1142</v>
      </c>
      <c r="B8" s="15" t="str">
        <f t="shared" si="1"/>
        <v>120673,</v>
      </c>
      <c r="C8" s="15" t="str">
        <f>IF(OR('Document Checklist'!H8="", 'Document Checklist'!H8=0), "", "'" &amp; 'Document Checklist'!H8 &amp; "',")</f>
        <v>'Experience Letter',</v>
      </c>
      <c r="D8" s="15" t="str">
        <f>IF(OR('Document Checklist'!I8="", 'Document Checklist'!I8=0), "", "'" &amp; 'Document Checklist'!I8 &amp; "',")</f>
        <v>'Original experience letter attested by the MoFA of the host country.',</v>
      </c>
      <c r="E8" s="54" t="s">
        <v>1143</v>
      </c>
      <c r="F8" t="str">
        <f>"'"&amp;'Document Checklist'!G8&amp;"',"</f>
        <v>'MCENGWOR',</v>
      </c>
      <c r="G8" s="21" t="s">
        <v>1144</v>
      </c>
      <c r="H8" t="str">
        <f t="shared" si="2"/>
        <v>1);</v>
      </c>
      <c r="J8" t="str">
        <f t="shared" si="0"/>
        <v>INSERT INTO psaudimofa1.t_document_code
(document_id, document_name, document_description, created_by, created_date, modified_by, modified_date, code, webform_doc_applicant, webform_doc_representative, is_check_for_embassy, lang_id)
VALUES(120673,'Experience Letter','Original experience letter attested by the MoFA of the host country.','support_script', current_date, 'support_script', current_date,'MCENGWOR','N', 'N', 'N',1);</v>
      </c>
    </row>
    <row r="9" spans="1:30" ht="76.5">
      <c r="A9" s="15" t="s">
        <v>1142</v>
      </c>
      <c r="B9" s="15" t="str">
        <f t="shared" si="1"/>
        <v>120674,</v>
      </c>
      <c r="C9" s="15" t="str">
        <f>IF(OR('Document Checklist'!H9="", 'Document Checklist'!H9=0), "", "'" &amp; 'Document Checklist'!H9 &amp; "',")</f>
        <v>'Employment Contract',</v>
      </c>
      <c r="D9" s="15" t="str">
        <f>IF(OR('Document Checklist'!I9="", 'Document Checklist'!I9=0), "", "'" &amp; 'Document Checklist'!I9 &amp; "',")</f>
        <v>'A copy of employment contract attested by the MoFA of Saudi Arabia.',</v>
      </c>
      <c r="E9" s="54" t="s">
        <v>1143</v>
      </c>
      <c r="F9" t="str">
        <f>"'"&amp;'Document Checklist'!G9&amp;"',"</f>
        <v>'MCENGWOR',</v>
      </c>
      <c r="G9" s="21" t="s">
        <v>1144</v>
      </c>
      <c r="H9" t="str">
        <f t="shared" si="2"/>
        <v>1);</v>
      </c>
      <c r="J9" t="str">
        <f t="shared" si="0"/>
        <v>INSERT INTO psaudimofa1.t_document_code
(document_id, document_name, document_description, created_by, created_date, modified_by, modified_date, code, webform_doc_applicant, webform_doc_representative, is_check_for_embassy, lang_id)
VALUES(120674,'Employment Contract','A copy of employment contract attested by the MoFA of Saudi Arabia.','support_script', current_date, 'support_script', current_date,'MCENGWOR','N', 'N', 'N',1);</v>
      </c>
    </row>
    <row r="10" spans="1:30" ht="76.5">
      <c r="A10" s="15" t="s">
        <v>1142</v>
      </c>
      <c r="B10" s="15" t="str">
        <f t="shared" si="1"/>
        <v>120675,</v>
      </c>
      <c r="C10" s="15" t="str">
        <f>IF(OR('Document Checklist'!H10="", 'Document Checklist'!H10=0), "", "'" &amp; 'Document Checklist'!H10 &amp; "',")</f>
        <v>'Employment Contract',</v>
      </c>
      <c r="D10" s="15" t="str">
        <f>IF(OR('Document Checklist'!I10="", 'Document Checklist'!I10=0), "", "'" &amp; 'Document Checklist'!I10 &amp; "',")</f>
        <v>'A copy of employment contract attested by the MoFA of Saudi Arabia.',</v>
      </c>
      <c r="E10" s="54" t="s">
        <v>1143</v>
      </c>
      <c r="F10" t="str">
        <f>"'"&amp;'Document Checklist'!G13&amp;"',"</f>
        <v>'MCENGWOR',</v>
      </c>
      <c r="G10" s="21" t="s">
        <v>1144</v>
      </c>
      <c r="H10" t="str">
        <f t="shared" si="2"/>
        <v>1);</v>
      </c>
      <c r="J10" t="str">
        <f t="shared" si="0"/>
        <v>INSERT INTO psaudimofa1.t_document_code
(document_id, document_name, document_description, created_by, created_date, modified_by, modified_date, code, webform_doc_applicant, webform_doc_representative, is_check_for_embassy, lang_id)
VALUES(120675,'Employment Contract','A copy of employment contract attested by the MoFA of Saudi Arabia.','support_script', current_date, 'support_script', current_date,'MCENGWOR','N', 'N', 'N',1);</v>
      </c>
    </row>
    <row r="11" spans="1:30" ht="76.5">
      <c r="A11" s="15" t="s">
        <v>1142</v>
      </c>
      <c r="B11" s="15" t="str">
        <f t="shared" si="1"/>
        <v>120676,</v>
      </c>
      <c r="C11" s="15" t="str">
        <f>IF(OR('Document Checklist'!H11="", 'Document Checklist'!H11=0), "", "'" &amp; 'Document Checklist'!H11 &amp; "',")</f>
        <v>'Employment Contract',</v>
      </c>
      <c r="D11" s="15" t="str">
        <f>IF(OR('Document Checklist'!I11="", 'Document Checklist'!I11=0), "", "'" &amp; 'Document Checklist'!I11 &amp; "',")</f>
        <v>'A copy of employment contract attested by the MoFA of Saudi Arabia.',</v>
      </c>
      <c r="E11" s="54" t="s">
        <v>1143</v>
      </c>
      <c r="F11" t="str">
        <f>"'"&amp;'Document Checklist'!G14&amp;"',"</f>
        <v>'MCENGTRA',</v>
      </c>
      <c r="G11" s="21" t="s">
        <v>1144</v>
      </c>
      <c r="H11" t="str">
        <f t="shared" si="2"/>
        <v>1);</v>
      </c>
      <c r="J11" t="str">
        <f t="shared" si="0"/>
        <v>INSERT INTO psaudimofa1.t_document_code
(document_id, document_name, document_description, created_by, created_date, modified_by, modified_date, code, webform_doc_applicant, webform_doc_representative, is_check_for_embassy, lang_id)
VALUES(120676,'Employment Contract','A copy of employment contract attested by the MoFA of Saudi Arabia.','support_script', current_date, 'support_script', current_date,'MCENGTRA','N', 'N', 'N',1);</v>
      </c>
    </row>
    <row r="12" spans="1:30" ht="76.5">
      <c r="A12" s="15" t="s">
        <v>1142</v>
      </c>
      <c r="B12" s="15" t="str">
        <f t="shared" si="1"/>
        <v>120677,</v>
      </c>
      <c r="C12" s="15" t="str">
        <f>IF(OR('Document Checklist'!H12="", 'Document Checklist'!H12=0), "", "'" &amp; 'Document Checklist'!H12 &amp; "',")</f>
        <v>'Employment Contract',</v>
      </c>
      <c r="D12" s="15" t="str">
        <f>IF(OR('Document Checklist'!I12="", 'Document Checklist'!I12=0), "", "'" &amp; 'Document Checklist'!I12 &amp; "',")</f>
        <v>'A copy of employment contract attested by the MoFA of Saudi Arabia.',</v>
      </c>
      <c r="E12" s="54" t="s">
        <v>1143</v>
      </c>
      <c r="F12" t="str">
        <f>"'"&amp;'Document Checklist'!G15&amp;"',"</f>
        <v>'MCENGTRA',</v>
      </c>
      <c r="G12" s="21" t="s">
        <v>1144</v>
      </c>
      <c r="H12" t="str">
        <f t="shared" si="2"/>
        <v>1);</v>
      </c>
      <c r="J12" t="str">
        <f t="shared" si="0"/>
        <v>INSERT INTO psaudimofa1.t_document_code
(document_id, document_name, document_description, created_by, created_date, modified_by, modified_date, code, webform_doc_applicant, webform_doc_representative, is_check_for_embassy, lang_id)
VALUES(120677,'Employment Contract','A copy of employment contract attested by the MoFA of Saudi Arabia.','support_script', current_date, 'support_script', current_date,'MCENGTRA','N', 'N', 'N',1);</v>
      </c>
    </row>
    <row r="13" spans="1:30" ht="76.5">
      <c r="A13" s="15" t="s">
        <v>1142</v>
      </c>
      <c r="B13" s="15" t="str">
        <f t="shared" si="1"/>
        <v>120678,</v>
      </c>
      <c r="C13" s="15" t="str">
        <f>IF(OR('Document Checklist'!H13="", 'Document Checklist'!H13=0), "", "'" &amp; 'Document Checklist'!H13 &amp; "',")</f>
        <v>'Police Clearance',</v>
      </c>
      <c r="D13" s="15" t="str">
        <f>IF(OR('Document Checklist'!I13="", 'Document Checklist'!I13=0), "", "'" &amp; 'Document Checklist'!I13 &amp; "',")</f>
        <v>'Police clearance certificate attested by the host country.',</v>
      </c>
      <c r="E13" s="54" t="s">
        <v>1143</v>
      </c>
      <c r="F13" t="str">
        <f>"'"&amp;'Document Checklist'!G16&amp;"',"</f>
        <v>'MCENGTRA',</v>
      </c>
      <c r="G13" s="21" t="s">
        <v>1144</v>
      </c>
      <c r="H13" t="str">
        <f t="shared" si="2"/>
        <v>1);</v>
      </c>
      <c r="J13" t="str">
        <f t="shared" si="0"/>
        <v>INSERT INTO psaudimofa1.t_document_code
(document_id, document_name, document_description, created_by, created_date, modified_by, modified_date, code, webform_doc_applicant, webform_doc_representative, is_check_for_embassy, lang_id)
VALUES(120678,'Police Clearance','Police clearance certificate attested by the host country.','support_script', current_date, 'support_script', current_date,'MCENGTRA','N', 'N', 'N',1);</v>
      </c>
    </row>
    <row r="14" spans="1:30" ht="76.5">
      <c r="A14" s="15" t="s">
        <v>1142</v>
      </c>
      <c r="B14" s="15" t="str">
        <f t="shared" si="1"/>
        <v>120679,</v>
      </c>
      <c r="C14" s="15" t="str">
        <f>IF(OR('Document Checklist'!H14="", 'Document Checklist'!H14=0), "", "'" &amp; 'Document Checklist'!H14 &amp; "',")</f>
        <v>'Travel Ticket',</v>
      </c>
      <c r="D14" s="15" t="str">
        <f>IF(OR('Document Checklist'!I14="", 'Document Checklist'!I14=0), "", "'" &amp; 'Document Checklist'!I14 &amp; "',")</f>
        <v>'A travel ticket to the destination country through the Kingdom with transit time is not less than 12 hours and no more than 72 hours.',</v>
      </c>
      <c r="E14" s="54" t="s">
        <v>1143</v>
      </c>
      <c r="F14" t="str">
        <f>"'"&amp;'Document Checklist'!G17&amp;"',"</f>
        <v>'MCENGTRA',</v>
      </c>
      <c r="G14" s="21" t="s">
        <v>1144</v>
      </c>
      <c r="H14" t="str">
        <f t="shared" si="2"/>
        <v>1);</v>
      </c>
      <c r="J14" t="str">
        <f t="shared" si="0"/>
        <v>INSERT INTO psaudimofa1.t_document_code
(document_id, document_name, document_description, created_by, created_date, modified_by, modified_date, code, webform_doc_applicant, webform_doc_representative, is_check_for_embassy, lang_id)
VALUES(120679,'Travel Ticket','A travel ticket to the destination country through the Kingdom with transit time is not less than 12 hours and no more than 72 hours.','support_script', current_date, 'support_script', current_date,'MCENGTRA','N', 'N', 'N',1);</v>
      </c>
    </row>
    <row r="15" spans="1:30" ht="76.5">
      <c r="A15" s="15" t="s">
        <v>1142</v>
      </c>
      <c r="B15" s="15" t="str">
        <f t="shared" si="1"/>
        <v>120680,</v>
      </c>
      <c r="C15" s="15" t="str">
        <f>IF(OR('Document Checklist'!H15="", 'Document Checklist'!H15=0), "", "'" &amp; 'Document Checklist'!H15 &amp; "',")</f>
        <v>'Entry or Residence Visa',</v>
      </c>
      <c r="D15" s="15" t="str">
        <f>IF(OR('Document Checklist'!I15="", 'Document Checklist'!I15=0), "", "'" &amp; 'Document Checklist'!I15 &amp; "',")</f>
        <v>'The visa applicant must have an entry or residence visa in the destination country, unless looking to pass to the country of origin',</v>
      </c>
      <c r="E15" s="54" t="s">
        <v>1143</v>
      </c>
      <c r="F15" t="str">
        <f>"'"&amp;'Document Checklist'!G18&amp;"',"</f>
        <v>'MCENGTRA',</v>
      </c>
      <c r="G15" s="21" t="s">
        <v>1144</v>
      </c>
      <c r="H15" t="str">
        <f t="shared" si="2"/>
        <v>1);</v>
      </c>
      <c r="J15" t="str">
        <f t="shared" si="0"/>
        <v>INSERT INTO psaudimofa1.t_document_code
(document_id, document_name, document_description, created_by, created_date, modified_by, modified_date, code, webform_doc_applicant, webform_doc_representative, is_check_for_embassy, lang_id)
VALUES(120680,'Entry or Residence Visa','The visa applicant must have an entry or residence visa in the destination country, unless looking to pass to the country of origin','support_script', current_date, 'support_script', current_date,'MCENGTRA','N', 'N', 'N',1);</v>
      </c>
    </row>
    <row r="16" spans="1:30" ht="76.5">
      <c r="A16" s="15" t="s">
        <v>1142</v>
      </c>
      <c r="B16" s="15" t="str">
        <f t="shared" si="1"/>
        <v>120681,</v>
      </c>
      <c r="C16" s="15" t="str">
        <f>IF(OR('Document Checklist'!H16="", 'Document Checklist'!H16=0), "", "'" &amp; 'Document Checklist'!H16 &amp; "',")</f>
        <v>'Transit (By Land):',</v>
      </c>
      <c r="D16" s="15" t="str">
        <f>IF(OR('Document Checklist'!I16="", 'Document Checklist'!I16=0), "", "'" &amp; 'Document Checklist'!I16 &amp; "',")</f>
        <v>'ZA',</v>
      </c>
      <c r="E16" s="54" t="s">
        <v>1143</v>
      </c>
      <c r="F16" t="str">
        <f>"'"&amp;'Document Checklist'!G19&amp;"',"</f>
        <v>'MCENGTRA',</v>
      </c>
      <c r="G16" s="21" t="s">
        <v>1144</v>
      </c>
      <c r="H16" t="str">
        <f t="shared" si="2"/>
        <v>1);</v>
      </c>
      <c r="J16" t="str">
        <f t="shared" si="0"/>
        <v>INSERT INTO psaudimofa1.t_document_code
(document_id, document_name, document_description, created_by, created_date, modified_by, modified_date, code, webform_doc_applicant, webform_doc_representative, is_check_for_embassy, lang_id)
VALUES(120681,'Transit (By Land):','ZA','support_script', current_date, 'support_script', current_date,'MCENGTRA','N', 'N', 'N',1);</v>
      </c>
    </row>
    <row r="17" spans="1:10" ht="76.5">
      <c r="A17" s="15" t="s">
        <v>1142</v>
      </c>
      <c r="B17" s="15" t="str">
        <f t="shared" si="1"/>
        <v>120682,</v>
      </c>
      <c r="C17" s="15" t="str">
        <f>IF(OR('Document Checklist'!H17="", 'Document Checklist'!H17=0), "", "'" &amp; 'Document Checklist'!H17 &amp; "',")</f>
        <v>'Regular Residency ',</v>
      </c>
      <c r="D17" s="15" t="str">
        <f>IF(OR('Document Checklist'!I17="", 'Document Checklist'!I17=0), "", "'" &amp; 'Document Checklist'!I17 &amp; "',")</f>
        <v>'To have a regular residency in the host country',</v>
      </c>
      <c r="E17" s="54" t="s">
        <v>1143</v>
      </c>
      <c r="F17" t="str">
        <f>"'"&amp;'Document Checklist'!G20&amp;"',"</f>
        <v>'MCENGTRA',</v>
      </c>
      <c r="G17" s="21" t="s">
        <v>1144</v>
      </c>
      <c r="H17" t="str">
        <f t="shared" si="2"/>
        <v>1);</v>
      </c>
      <c r="J17" t="str">
        <f t="shared" si="0"/>
        <v>INSERT INTO psaudimofa1.t_document_code
(document_id, document_name, document_description, created_by, created_date, modified_by, modified_date, code, webform_doc_applicant, webform_doc_representative, is_check_for_embassy, lang_id)
VALUES(120682,'Regular Residency ','To have a regular residency in the host country','support_script', current_date, 'support_script', current_date,'MCENGTRA','N', 'N', 'N',1);</v>
      </c>
    </row>
    <row r="18" spans="1:10" ht="76.5">
      <c r="A18" s="15" t="s">
        <v>1142</v>
      </c>
      <c r="B18" s="15" t="str">
        <f t="shared" si="1"/>
        <v>120683,</v>
      </c>
      <c r="C18" s="15" t="str">
        <f>IF(OR('Document Checklist'!H18="", 'Document Checklist'!H18=0), "", "'" &amp; 'Document Checklist'!H18 &amp; "',")</f>
        <v>'Entry or Residence visa',</v>
      </c>
      <c r="D18" s="15" t="str">
        <f>IF(OR('Document Checklist'!I18="", 'Document Checklist'!I18=0), "", "'" &amp; 'Document Checklist'!I18 &amp; "',")</f>
        <v>'The visa applicant must have an entry or residence visa in the destination country, unless looking to pass to the country of origin. A copy of the driver's license.',</v>
      </c>
      <c r="E18" s="54" t="s">
        <v>1143</v>
      </c>
      <c r="F18" t="str">
        <f>"'"&amp;'Document Checklist'!G21&amp;"',"</f>
        <v>'MCENGESC',</v>
      </c>
      <c r="G18" s="21" t="s">
        <v>1144</v>
      </c>
      <c r="H18" t="str">
        <f t="shared" si="2"/>
        <v>1);</v>
      </c>
      <c r="J18" t="str">
        <f t="shared" si="0"/>
        <v>INSERT INTO psaudimofa1.t_document_code
(document_id, document_name, document_description, created_by, created_date, modified_by, modified_date, code, webform_doc_applicant, webform_doc_representative, is_check_for_embassy, lang_id)
VALUES(120683,'Entry or Residence visa','The visa applicant must have an entry or residence visa in the destination country, unless looking to pass to the country of origin. A copy of the driver's license.','support_script', current_date, 'support_script', current_date,'MCENGESC','N', 'N', 'N',1);</v>
      </c>
    </row>
    <row r="19" spans="1:10" ht="76.5">
      <c r="A19" s="15" t="s">
        <v>1142</v>
      </c>
      <c r="B19" s="15" t="str">
        <f t="shared" si="1"/>
        <v>120684,</v>
      </c>
      <c r="C19" s="15" t="str">
        <f>IF(OR('Document Checklist'!H19="", 'Document Checklist'!H19=0), "", "'" &amp; 'Document Checklist'!H19 &amp; "',")</f>
        <v>'Vehicle Registration',</v>
      </c>
      <c r="D19" s="15" t="str">
        <f>IF(OR('Document Checklist'!I19="", 'Document Checklist'!I19=0), "", "'" &amp; 'Document Checklist'!I19 &amp; "',")</f>
        <v>'A copy of the vehicle registration certificate.',</v>
      </c>
      <c r="E19" s="54" t="s">
        <v>1143</v>
      </c>
      <c r="F19" t="str">
        <f>"'"&amp;'Document Checklist'!G22&amp;"',"</f>
        <v>'MCENGESC',</v>
      </c>
      <c r="G19" s="21" t="s">
        <v>1144</v>
      </c>
      <c r="H19" t="str">
        <f t="shared" si="2"/>
        <v>1);</v>
      </c>
      <c r="J19" t="str">
        <f t="shared" si="0"/>
        <v>INSERT INTO psaudimofa1.t_document_code
(document_id, document_name, document_description, created_by, created_date, modified_by, modified_date, code, webform_doc_applicant, webform_doc_representative, is_check_for_embassy, lang_id)
VALUES(120684,'Vehicle Registration','A copy of the vehicle registration certificate.','support_script', current_date, 'support_script', current_date,'MCENGESC','N', 'N', 'N',1);</v>
      </c>
    </row>
    <row r="20" spans="1:10" ht="76.5">
      <c r="A20" s="15" t="s">
        <v>1142</v>
      </c>
      <c r="B20" s="15" t="str">
        <f t="shared" si="1"/>
        <v>120685,</v>
      </c>
      <c r="C20" s="15" t="str">
        <f>IF(OR('Document Checklist'!H20="", 'Document Checklist'!H20=0), "", "'" &amp; 'Document Checklist'!H20 &amp; "',")</f>
        <v>'Tourist Travel',</v>
      </c>
      <c r="D20" s="15" t="str">
        <f>IF(OR('Document Checklist'!I20="", 'Document Checklist'!I20=0), "", "'" &amp; 'Document Checklist'!I20 &amp; "',")</f>
        <v>'A copy of the tourist travel for travelers with their own vehicles issued by the Department of Traffic or a letter from the carrier for those who wish to travel by public buses',</v>
      </c>
      <c r="E20" s="54" t="s">
        <v>1143</v>
      </c>
      <c r="F20" t="str">
        <f>"'"&amp;'Document Checklist'!G23&amp;"',"</f>
        <v>'MCENGBUS',</v>
      </c>
      <c r="G20" s="21" t="s">
        <v>1144</v>
      </c>
      <c r="H20" t="str">
        <f t="shared" si="2"/>
        <v>1);</v>
      </c>
      <c r="J20" t="str">
        <f t="shared" si="0"/>
        <v>INSERT INTO psaudimofa1.t_document_code
(document_id, document_name, document_description, created_by, created_date, modified_by, modified_date, code, webform_doc_applicant, webform_doc_representative, is_check_for_embassy, lang_id)
VALUES(120685,'Tourist Travel','A copy of the tourist travel for travelers with their own vehicles issued by the Department of Traffic or a letter from the carrier for those who wish to travel by public buses','support_script', current_date, 'support_script', current_date,'MCENGBUS','N', 'N', 'N',1);</v>
      </c>
    </row>
    <row r="21" spans="1:10" ht="76.5">
      <c r="A21" s="15" t="s">
        <v>1142</v>
      </c>
      <c r="B21" s="15" t="str">
        <f t="shared" si="1"/>
        <v>120686,</v>
      </c>
      <c r="C21" s="15" t="str">
        <f>IF(OR('Document Checklist'!H21="", 'Document Checklist'!H21=0), "", "'" &amp; 'Document Checklist'!H21 &amp; "',")</f>
        <v>'Pre-approval Letter',</v>
      </c>
      <c r="D21" s="15" t="str">
        <f>IF(OR('Document Checklist'!I21="", 'Document Checklist'!I21=0), "", "'" &amp; 'Document Checklist'!I21 &amp; "',")</f>
        <v>'Pre-approval letter.',</v>
      </c>
      <c r="E21" s="54" t="s">
        <v>1143</v>
      </c>
      <c r="F21" t="str">
        <f>"'"&amp;'Document Checklist'!G24&amp;"',"</f>
        <v>'MCENGBUS',</v>
      </c>
      <c r="G21" s="21" t="s">
        <v>1144</v>
      </c>
      <c r="H21" t="str">
        <f t="shared" si="2"/>
        <v>1);</v>
      </c>
      <c r="J21" t="str">
        <f t="shared" si="0"/>
        <v>INSERT INTO psaudimofa1.t_document_code
(document_id, document_name, document_description, created_by, created_date, modified_by, modified_date, code, webform_doc_applicant, webform_doc_representative, is_check_for_embassy, lang_id)
VALUES(120686,'Pre-approval Letter','Pre-approval letter.','support_script', current_date, 'support_script', current_date,'MCENGBUS','N', 'N', 'N',1);</v>
      </c>
    </row>
    <row r="22" spans="1:10" ht="76.5">
      <c r="A22" s="15" t="s">
        <v>1142</v>
      </c>
      <c r="B22" s="15" t="str">
        <f t="shared" si="1"/>
        <v>120687,</v>
      </c>
      <c r="C22" s="15" t="str">
        <f>IF(OR('Document Checklist'!H22="", 'Document Checklist'!H22=0), "", "'" &amp; 'Document Checklist'!H22 &amp; "',")</f>
        <v>'Relationship Proof',</v>
      </c>
      <c r="D22" s="15" t="str">
        <f>IF(OR('Document Checklist'!I22="", 'Document Checklist'!I22=0), "", "'" &amp; 'Document Checklist'!I22 &amp; "',")</f>
        <v>'Relationship proof document attested in the host country',</v>
      </c>
      <c r="E22" s="54" t="s">
        <v>1143</v>
      </c>
      <c r="F22" t="str">
        <f>"'"&amp;'Document Checklist'!G25&amp;"',"</f>
        <v>'MCENGBUS',</v>
      </c>
      <c r="G22" s="21" t="s">
        <v>1144</v>
      </c>
      <c r="H22" t="str">
        <f t="shared" si="2"/>
        <v>1);</v>
      </c>
      <c r="J22" t="str">
        <f t="shared" si="0"/>
        <v>INSERT INTO psaudimofa1.t_document_code
(document_id, document_name, document_description, created_by, created_date, modified_by, modified_date, code, webform_doc_applicant, webform_doc_representative, is_check_for_embassy, lang_id)
VALUES(120687,'Relationship Proof','Relationship proof document attested in the host country','support_script', current_date, 'support_script', current_date,'MCENGBUS','N', 'N', 'N',1);</v>
      </c>
    </row>
    <row r="23" spans="1:10" ht="76.5">
      <c r="A23" s="15" t="s">
        <v>1142</v>
      </c>
      <c r="B23" s="15" t="str">
        <f t="shared" si="1"/>
        <v>120688,</v>
      </c>
      <c r="C23" s="15" t="str">
        <f>IF(OR('Document Checklist'!H23="", 'Document Checklist'!H23=0), "", "'" &amp; 'Document Checklist'!H23 &amp; "',")</f>
        <v>'Invitation',</v>
      </c>
      <c r="D23" s="15" t="str">
        <f>IF(OR('Document Checklist'!I23="", 'Document Checklist'!I23=0), "", "'" &amp; 'Document Checklist'!I23 &amp; "',")</f>
        <v>' Invitation/Pre-approval Letter',</v>
      </c>
      <c r="E23" s="54" t="s">
        <v>1143</v>
      </c>
      <c r="F23" t="str">
        <f>"'"&amp;'Document Checklist'!G26&amp;"',"</f>
        <v>'MCENGTOU',</v>
      </c>
      <c r="G23" s="21" t="s">
        <v>1144</v>
      </c>
      <c r="H23" t="str">
        <f t="shared" si="2"/>
        <v>1);</v>
      </c>
      <c r="J23" t="str">
        <f t="shared" si="0"/>
        <v>INSERT INTO psaudimofa1.t_document_code
(document_id, document_name, document_description, created_by, created_date, modified_by, modified_date, code, webform_doc_applicant, webform_doc_representative, is_check_for_embassy, lang_id)
VALUES(120688,'Invitation',' Invitation/Pre-approval Letter','support_script', current_date, 'support_script', current_date,'MCENGTOU','N', 'N', 'N',1);</v>
      </c>
    </row>
    <row r="24" spans="1:10" ht="76.5">
      <c r="A24" s="15" t="s">
        <v>1142</v>
      </c>
      <c r="B24" s="15" t="str">
        <f t="shared" si="1"/>
        <v>120689,</v>
      </c>
      <c r="C24" s="15" t="str">
        <f>IF(OR('Document Checklist'!H24="", 'Document Checklist'!H24=0), "", "'" &amp; 'Document Checklist'!H24 &amp; "',")</f>
        <v>'MCI Certificate',</v>
      </c>
      <c r="D24" s="15" t="str">
        <f>IF(OR('Document Checklist'!I24="", 'Document Checklist'!I24=0), "", "'" &amp; 'Document Checklist'!I24 &amp; "',")</f>
        <v>'Certificate of registration for the Saudi company from the Ministry of Commerce and Investment.',</v>
      </c>
      <c r="E24" s="54" t="s">
        <v>1143</v>
      </c>
      <c r="F24" t="str">
        <f>"'"&amp;'Document Checklist'!G27&amp;"',"</f>
        <v>'MCENGTOU',</v>
      </c>
      <c r="G24" s="21" t="s">
        <v>1144</v>
      </c>
      <c r="H24" t="str">
        <f t="shared" si="2"/>
        <v>1);</v>
      </c>
      <c r="J24" t="str">
        <f t="shared" si="0"/>
        <v>INSERT INTO psaudimofa1.t_document_code
(document_id, document_name, document_description, created_by, created_date, modified_by, modified_date, code, webform_doc_applicant, webform_doc_representative, is_check_for_embassy, lang_id)
VALUES(120689,'MCI Certificate','Certificate of registration for the Saudi company from the Ministry of Commerce and Investment.','support_script', current_date, 'support_script', current_date,'MCENGTOU','N', 'N', 'N',1);</v>
      </c>
    </row>
    <row r="25" spans="1:10" ht="76.5">
      <c r="A25" s="15" t="s">
        <v>1142</v>
      </c>
      <c r="B25" s="15" t="str">
        <f t="shared" si="1"/>
        <v>120690,</v>
      </c>
      <c r="C25" s="15" t="str">
        <f>IF(OR('Document Checklist'!H25="", 'Document Checklist'!H25=0), "", "'" &amp; 'Document Checklist'!H25 &amp; "',")</f>
        <v>'Country Company Letter ',</v>
      </c>
      <c r="D25" s="15" t="str">
        <f>IF(OR('Document Checklist'!I25="", 'Document Checklist'!I25=0), "", "'" &amp; 'Document Checklist'!I25 &amp; "',")</f>
        <v>'Letter from the host country company which you work, stating the professional status and purpose of the visit to the Kingdom, along with the commercial license and signature approval for the company',</v>
      </c>
      <c r="E25" s="54" t="s">
        <v>1143</v>
      </c>
      <c r="F25" t="str">
        <f>"'"&amp;'Document Checklist'!G28&amp;"',"</f>
        <v>'MCENGTOU',</v>
      </c>
      <c r="G25" s="21" t="s">
        <v>1144</v>
      </c>
      <c r="H25" t="str">
        <f t="shared" si="2"/>
        <v>1);</v>
      </c>
      <c r="J25" t="str">
        <f t="shared" si="0"/>
        <v>INSERT INTO psaudimofa1.t_document_code
(document_id, document_name, document_description, created_by, created_date, modified_by, modified_date, code, webform_doc_applicant, webform_doc_representative, is_check_for_embassy, lang_id)
VALUES(120690,'Country Company Letter ','Letter from the host country company which you work, stating the professional status and purpose of the visit to the Kingdom, along with the commercial license and signature approval for the company','support_script', current_date, 'support_script', current_date,'MCENGTOU','N', 'N', 'N',1);</v>
      </c>
    </row>
    <row r="26" spans="1:10" ht="76.5">
      <c r="A26" s="15" t="s">
        <v>1142</v>
      </c>
      <c r="B26" s="15" t="str">
        <f t="shared" si="1"/>
        <v>120691,</v>
      </c>
      <c r="C26" s="15" t="str">
        <f>IF(OR('Document Checklist'!H26="", 'Document Checklist'!H26=0), "", "'" &amp; 'Document Checklist'!H26 &amp; "',")</f>
        <v>'Age',</v>
      </c>
      <c r="D26" s="15" t="str">
        <f>IF(OR('Document Checklist'!I26="", 'Document Checklist'!I26=0), "", "'" &amp; 'Document Checklist'!I26 &amp; "',")</f>
        <v>'The age of the tourist shall not be less than (18) years, unless accompanied by his/her guardians.',</v>
      </c>
      <c r="E26" s="54" t="s">
        <v>1143</v>
      </c>
      <c r="F26" t="str">
        <f>"'"&amp;'Document Checklist'!G29&amp;"',"</f>
        <v>'MCENGTOU',</v>
      </c>
      <c r="G26" s="21" t="s">
        <v>1144</v>
      </c>
      <c r="H26" t="str">
        <f t="shared" si="2"/>
        <v>1);</v>
      </c>
      <c r="J26" t="str">
        <f t="shared" si="0"/>
        <v>INSERT INTO psaudimofa1.t_document_code
(document_id, document_name, document_description, created_by, created_date, modified_by, modified_date, code, webform_doc_applicant, webform_doc_representative, is_check_for_embassy, lang_id)
VALUES(120691,'Age','The age of the tourist shall not be less than (18) years, unless accompanied by his/her guardians.','support_script', current_date, 'support_script', current_date,'MCENGTOU','N', 'N', 'N',1);</v>
      </c>
    </row>
    <row r="27" spans="1:10" ht="76.5">
      <c r="A27" s="15" t="s">
        <v>1142</v>
      </c>
      <c r="B27" s="15" t="str">
        <f t="shared" si="1"/>
        <v>120692,</v>
      </c>
      <c r="C27" s="15" t="str">
        <f>IF(OR('Document Checklist'!H27="", 'Document Checklist'!H27=0), "", "'" &amp; 'Document Checklist'!H27 &amp; "',")</f>
        <v>'Flight Ticket',</v>
      </c>
      <c r="D27" s="15" t="str">
        <f>IF(OR('Document Checklist'!I27="", 'Document Checklist'!I27=0), "", "'" &amp; 'Document Checklist'!I27 &amp; "',")</f>
        <v>'A return flight ticket.',</v>
      </c>
      <c r="E27" s="54" t="s">
        <v>1143</v>
      </c>
      <c r="F27" t="str">
        <f>"'"&amp;'Document Checklist'!G30&amp;"',"</f>
        <v>'MCENGTOU',</v>
      </c>
      <c r="G27" s="21" t="s">
        <v>1144</v>
      </c>
      <c r="H27" t="str">
        <f t="shared" si="2"/>
        <v>1);</v>
      </c>
      <c r="J27" t="str">
        <f t="shared" si="0"/>
        <v>INSERT INTO psaudimofa1.t_document_code
(document_id, document_name, document_description, created_by, created_date, modified_by, modified_date, code, webform_doc_applicant, webform_doc_representative, is_check_for_embassy, lang_id)
VALUES(120692,'Flight Ticket','A return flight ticket.','support_script', current_date, 'support_script', current_date,'MCENGTOU','N', 'N', 'N',1);</v>
      </c>
    </row>
    <row r="28" spans="1:10" ht="76.5">
      <c r="A28" s="15" t="s">
        <v>1142</v>
      </c>
      <c r="B28" s="15" t="str">
        <f t="shared" si="1"/>
        <v>120693,</v>
      </c>
      <c r="C28" s="15" t="str">
        <f>IF(OR('Document Checklist'!H28="", 'Document Checklist'!H28=0), "", "'" &amp; 'Document Checklist'!H28 &amp; "',")</f>
        <v>'Residence Reservation',</v>
      </c>
      <c r="D28" s="15" t="str">
        <f>IF(OR('Document Checklist'!I28="", 'Document Checklist'!I28=0), "", "'" &amp; 'Document Checklist'!I28 &amp; "',")</f>
        <v>'A residence reservation inside the Kingdom.',</v>
      </c>
      <c r="E28" s="54" t="s">
        <v>1143</v>
      </c>
      <c r="F28" t="str">
        <f>"'"&amp;'Document Checklist'!G31&amp;"',"</f>
        <v>'MCENGTOU',</v>
      </c>
      <c r="G28" s="21" t="s">
        <v>1144</v>
      </c>
      <c r="H28" t="str">
        <f t="shared" si="2"/>
        <v>1);</v>
      </c>
      <c r="J28" t="str">
        <f t="shared" si="0"/>
        <v>INSERT INTO psaudimofa1.t_document_code
(document_id, document_name, document_description, created_by, created_date, modified_by, modified_date, code, webform_doc_applicant, webform_doc_representative, is_check_for_embassy, lang_id)
VALUES(120693,'Residence Reservation','A residence reservation inside the Kingdom.','support_script', current_date, 'support_script', current_date,'MCENGTOU','N', 'N', 'N',1);</v>
      </c>
    </row>
    <row r="29" spans="1:10" ht="76.5">
      <c r="A29" s="15" t="s">
        <v>1142</v>
      </c>
      <c r="B29" s="15" t="str">
        <f t="shared" si="1"/>
        <v>120694,</v>
      </c>
      <c r="C29" s="15" t="str">
        <f>IF(OR('Document Checklist'!H29="", 'Document Checklist'!H29=0), "", "'" &amp; 'Document Checklist'!H29 &amp; "',")</f>
        <v>'HR Letter',</v>
      </c>
      <c r="D29" s="15" t="str">
        <f>IF(OR('Document Checklist'!I29="", 'Document Checklist'!I29=0), "", "'" &amp; 'Document Checklist'!I29 &amp; "',")</f>
        <v>'HR Letter',</v>
      </c>
      <c r="E29" s="54" t="s">
        <v>1143</v>
      </c>
      <c r="F29" t="str">
        <f>"'"&amp;'Document Checklist'!G32&amp;"',"</f>
        <v>'MCENGTOU',</v>
      </c>
      <c r="G29" s="21" t="s">
        <v>1144</v>
      </c>
      <c r="H29" t="str">
        <f t="shared" si="2"/>
        <v>1);</v>
      </c>
      <c r="J29" t="str">
        <f t="shared" si="0"/>
        <v>INSERT INTO psaudimofa1.t_document_code
(document_id, document_name, document_description, created_by, created_date, modified_by, modified_date, code, webform_doc_applicant, webform_doc_representative, is_check_for_embassy, lang_id)
VALUES(120694,'HR Letter','HR Letter','support_script', current_date, 'support_script', current_date,'MCENGTOU','N', 'N', 'N',1);</v>
      </c>
    </row>
    <row r="30" spans="1:10" ht="76.5">
      <c r="A30" s="15" t="s">
        <v>1142</v>
      </c>
      <c r="B30" s="15" t="str">
        <f t="shared" si="1"/>
        <v>120695,</v>
      </c>
      <c r="C30" s="15" t="str">
        <f>IF(OR('Document Checklist'!H30="", 'Document Checklist'!H30=0), "", "'" &amp; 'Document Checklist'!H30 &amp; "',")</f>
        <v>'Proof of Solvency',</v>
      </c>
      <c r="D30" s="15" t="str">
        <f>IF(OR('Document Checklist'!I30="", 'Document Checklist'!I30=0), "", "'" &amp; 'Document Checklist'!I30 &amp; "',")</f>
        <v>'Proof of solvency.',</v>
      </c>
      <c r="E30" s="54" t="s">
        <v>1143</v>
      </c>
      <c r="F30" t="str">
        <f>"'"&amp;'Document Checklist'!G33&amp;"',"</f>
        <v>'MCENGTOU',</v>
      </c>
      <c r="G30" s="21" t="s">
        <v>1144</v>
      </c>
      <c r="H30" t="str">
        <f t="shared" si="2"/>
        <v>1);</v>
      </c>
      <c r="J30" t="str">
        <f t="shared" si="0"/>
        <v>INSERT INTO psaudimofa1.t_document_code
(document_id, document_name, document_description, created_by, created_date, modified_by, modified_date, code, webform_doc_applicant, webform_doc_representative, is_check_for_embassy, lang_id)
VALUES(120695,'Proof of Solvency','Proof of solvency.','support_script', current_date, 'support_script', current_date,'MCENGTOU','N', 'N', 'N',1);</v>
      </c>
    </row>
    <row r="31" spans="1:10" ht="76.5">
      <c r="A31" s="15" t="s">
        <v>1142</v>
      </c>
      <c r="B31" s="15" t="str">
        <f t="shared" si="1"/>
        <v>120696,</v>
      </c>
      <c r="C31" s="15" t="str">
        <f>IF(OR('Document Checklist'!H31="", 'Document Checklist'!H31=0), "", "'" &amp; 'Document Checklist'!H31 &amp; "',")</f>
        <v>'Tour Itinerary',</v>
      </c>
      <c r="D31" s="15" t="str">
        <f>IF(OR('Document Checklist'!I31="", 'Document Checklist'!I31=0), "", "'" &amp; 'Document Checklist'!I31 &amp; "',")</f>
        <v>'A tour itinerary.',</v>
      </c>
      <c r="E31" s="54" t="s">
        <v>1143</v>
      </c>
      <c r="F31" t="str">
        <f>"'"&amp;'Document Checklist'!G34&amp;"',"</f>
        <v>'MCENGFAM',</v>
      </c>
      <c r="G31" s="21" t="s">
        <v>1144</v>
      </c>
      <c r="H31" t="str">
        <f t="shared" si="2"/>
        <v>1);</v>
      </c>
      <c r="J31" t="str">
        <f t="shared" si="0"/>
        <v>INSERT INTO psaudimofa1.t_document_code
(document_id, document_name, document_description, created_by, created_date, modified_by, modified_date, code, webform_doc_applicant, webform_doc_representative, is_check_for_embassy, lang_id)
VALUES(120696,'Tour Itinerary','A tour itinerary.','support_script', current_date, 'support_script', current_date,'MCENGFAM','N', 'N', 'N',1);</v>
      </c>
    </row>
    <row r="32" spans="1:10" ht="76.5">
      <c r="A32" s="15" t="s">
        <v>1142</v>
      </c>
      <c r="B32" s="15" t="str">
        <f t="shared" si="1"/>
        <v>120697,</v>
      </c>
      <c r="C32" s="15" t="str">
        <f>IF(OR('Document Checklist'!H32="", 'Document Checklist'!H32=0), "", "'" &amp; 'Document Checklist'!H32 &amp; "',")</f>
        <v>'Personal Information',</v>
      </c>
      <c r="D32" s="15" t="str">
        <f>IF(OR('Document Checklist'!I32="", 'Document Checklist'!I32=0), "", "'" &amp; 'Document Checklist'!I32 &amp; "',")</f>
        <v>'All personal information, including the address of his country of residence.',</v>
      </c>
      <c r="E32" s="54" t="s">
        <v>1143</v>
      </c>
      <c r="F32" t="str">
        <f>"'"&amp;'Document Checklist'!G35&amp;"',"</f>
        <v>'MCENGFAM',</v>
      </c>
      <c r="G32" s="21" t="s">
        <v>1144</v>
      </c>
      <c r="H32" t="str">
        <f t="shared" si="2"/>
        <v>1);</v>
      </c>
      <c r="J32" t="str">
        <f t="shared" si="0"/>
        <v>INSERT INTO psaudimofa1.t_document_code
(document_id, document_name, document_description, created_by, created_date, modified_by, modified_date, code, webform_doc_applicant, webform_doc_representative, is_check_for_embassy, lang_id)
VALUES(120697,'Personal Information','All personal information, including the address of his country of residence.','support_script', current_date, 'support_script', current_date,'MCENGFAM','N', 'N', 'N',1);</v>
      </c>
    </row>
    <row r="33" spans="1:10" ht="76.5">
      <c r="A33" s="15" t="s">
        <v>1142</v>
      </c>
      <c r="B33" s="15" t="str">
        <f t="shared" si="1"/>
        <v>120698,</v>
      </c>
      <c r="C33" s="15" t="str">
        <f>IF(OR('Document Checklist'!H33="", 'Document Checklist'!H33=0), "", "'" &amp; 'Document Checklist'!H33 &amp; "',")</f>
        <v>'Relationship Proof ',</v>
      </c>
      <c r="D33" s="15" t="str">
        <f>IF(OR('Document Checklist'!I33="", 'Document Checklist'!I33=0), "", "'" &amp; 'Document Checklist'!I33 &amp; "',")</f>
        <v>'Relationship proof document attested in the host country',</v>
      </c>
      <c r="E33" s="54" t="s">
        <v>1143</v>
      </c>
      <c r="F33" t="str">
        <f>"'"&amp;'Document Checklist'!G36&amp;"',"</f>
        <v>'MCENGMED',</v>
      </c>
      <c r="G33" s="21" t="s">
        <v>1144</v>
      </c>
      <c r="H33" t="str">
        <f t="shared" si="2"/>
        <v>1);</v>
      </c>
      <c r="J33" t="str">
        <f t="shared" si="0"/>
        <v>INSERT INTO psaudimofa1.t_document_code
(document_id, document_name, document_description, created_by, created_date, modified_by, modified_date, code, webform_doc_applicant, webform_doc_representative, is_check_for_embassy, lang_id)
VALUES(120698,'Relationship Proof ','Relationship proof document attested in the host country','support_script', current_date, 'support_script', current_date,'MCENGMED','N', 'N', 'N',1);</v>
      </c>
    </row>
    <row r="34" spans="1:10" ht="76.5">
      <c r="A34" s="15" t="s">
        <v>1142</v>
      </c>
      <c r="B34" s="15" t="str">
        <f t="shared" si="1"/>
        <v>120699,</v>
      </c>
      <c r="C34" s="15" t="str">
        <f>IF(OR('Document Checklist'!H34="", 'Document Checklist'!H34=0), "", "'" &amp; 'Document Checklist'!H34 &amp; "',")</f>
        <v>'Pre-approval Letter',</v>
      </c>
      <c r="D34" s="15" t="str">
        <f>IF(OR('Document Checklist'!I34="", 'Document Checklist'!I34=0), "", "'" &amp; 'Document Checklist'!I34 &amp; "',")</f>
        <v>'Pre-approval letter.',</v>
      </c>
      <c r="E34" s="54" t="s">
        <v>1143</v>
      </c>
      <c r="F34" t="str">
        <f>"'"&amp;'Document Checklist'!G37&amp;"',"</f>
        <v>'MCENGGOV',</v>
      </c>
      <c r="G34" s="21" t="s">
        <v>1144</v>
      </c>
      <c r="H34" t="str">
        <f t="shared" si="2"/>
        <v>1);</v>
      </c>
      <c r="J34" t="str">
        <f t="shared" si="0"/>
        <v>INSERT INTO psaudimofa1.t_document_code
(document_id, document_name, document_description, created_by, created_date, modified_by, modified_date, code, webform_doc_applicant, webform_doc_representative, is_check_for_embassy, lang_id)
VALUES(120699,'Pre-approval Letter','Pre-approval letter.','support_script', current_date, 'support_script', current_date,'MCENGGOV','N', 'N', 'N',1);</v>
      </c>
    </row>
    <row r="35" spans="1:10" ht="76.5">
      <c r="A35" s="15" t="s">
        <v>1142</v>
      </c>
      <c r="B35" s="15" t="str">
        <f t="shared" si="1"/>
        <v>120700,</v>
      </c>
      <c r="C35" s="15" t="str">
        <f>IF(OR('Document Checklist'!H35="", 'Document Checklist'!H35=0), "", "'" &amp; 'Document Checklist'!H35 &amp; "',")</f>
        <v>'Relationship Proof ',</v>
      </c>
      <c r="D35" s="15" t="str">
        <f>IF(OR('Document Checklist'!I35="", 'Document Checklist'!I35=0), "", "'" &amp; 'Document Checklist'!I35 &amp; "',")</f>
        <v>'Relationship proof document attested in the host country.',</v>
      </c>
      <c r="E35" s="54" t="s">
        <v>1143</v>
      </c>
      <c r="F35" t="str">
        <f>"'"&amp;'Document Checklist'!G38&amp;"',"</f>
        <v>'MCENGGOV',</v>
      </c>
      <c r="G35" s="21" t="s">
        <v>1144</v>
      </c>
      <c r="H35" t="str">
        <f t="shared" si="2"/>
        <v>1);</v>
      </c>
      <c r="J35" t="str">
        <f t="shared" si="0"/>
        <v>INSERT INTO psaudimofa1.t_document_code
(document_id, document_name, document_description, created_by, created_date, modified_by, modified_date, code, webform_doc_applicant, webform_doc_representative, is_check_for_embassy, lang_id)
VALUES(120700,'Relationship Proof ','Relationship proof document attested in the host country.','support_script', current_date, 'support_script', current_date,'MCENGGOV','N', 'N', 'N',1);</v>
      </c>
    </row>
    <row r="36" spans="1:10" ht="76.5">
      <c r="A36" s="15" t="s">
        <v>1142</v>
      </c>
      <c r="B36" s="15" t="str">
        <f t="shared" si="1"/>
        <v>120701,</v>
      </c>
      <c r="C36" s="15" t="str">
        <f>IF(OR('Document Checklist'!H36="", 'Document Checklist'!H36=0), "", "'" &amp; 'Document Checklist'!H36 &amp; "',")</f>
        <v>'Pre-approval Letter',</v>
      </c>
      <c r="D36" s="15" t="str">
        <f>IF(OR('Document Checklist'!I36="", 'Document Checklist'!I36=0), "", "'" &amp; 'Document Checklist'!I36 &amp; "',")</f>
        <v>'Pre-approval letter.',</v>
      </c>
      <c r="E36" s="54" t="s">
        <v>1143</v>
      </c>
      <c r="F36" t="str">
        <f>"'"&amp;'Document Checklist'!G39&amp;"',"</f>
        <v>'MCENGMER',</v>
      </c>
      <c r="G36" s="21" t="s">
        <v>1144</v>
      </c>
      <c r="H36" t="str">
        <f t="shared" si="2"/>
        <v>1);</v>
      </c>
      <c r="J36" t="str">
        <f t="shared" si="0"/>
        <v>INSERT INTO psaudimofa1.t_document_code
(document_id, document_name, document_description, created_by, created_date, modified_by, modified_date, code, webform_doc_applicant, webform_doc_representative, is_check_for_embassy, lang_id)
VALUES(120701,'Pre-approval Letter','Pre-approval letter.','support_script', current_date, 'support_script', current_date,'MCENGMER','N', 'N', 'N',1);</v>
      </c>
    </row>
    <row r="37" spans="1:10" ht="76.5">
      <c r="A37" s="15" t="s">
        <v>1142</v>
      </c>
      <c r="B37" s="15" t="str">
        <f t="shared" si="1"/>
        <v>120702,</v>
      </c>
      <c r="C37" s="15" t="str">
        <f>IF(OR('Document Checklist'!H37="", 'Document Checklist'!H37=0), "", "'" &amp; 'Document Checklist'!H37 &amp; "',")</f>
        <v>'Pre-approval Letter',</v>
      </c>
      <c r="D37" s="15" t="str">
        <f>IF(OR('Document Checklist'!I37="", 'Document Checklist'!I37=0), "", "'" &amp; 'Document Checklist'!I37 &amp; "',")</f>
        <v>'Pre-approval letter.',</v>
      </c>
      <c r="E37" s="54" t="s">
        <v>1143</v>
      </c>
      <c r="F37" t="str">
        <f>"'"&amp;'Document Checklist'!G40&amp;"',"</f>
        <v>'MCENGMER',</v>
      </c>
      <c r="G37" s="21" t="s">
        <v>1144</v>
      </c>
      <c r="H37" t="str">
        <f t="shared" si="2"/>
        <v>1);</v>
      </c>
      <c r="J37" t="str">
        <f t="shared" si="0"/>
        <v>INSERT INTO psaudimofa1.t_document_code
(document_id, document_name, document_description, created_by, created_date, modified_by, modified_date, code, webform_doc_applicant, webform_doc_representative, is_check_for_embassy, lang_id)
VALUES(120702,'Pre-approval Letter','Pre-approval letter.','support_script', current_date, 'support_script', current_date,'MCENGMER','N', 'N', 'N',1);</v>
      </c>
    </row>
    <row r="38" spans="1:10" ht="76.5">
      <c r="A38" s="15" t="s">
        <v>1142</v>
      </c>
      <c r="B38" s="15" t="str">
        <f t="shared" si="1"/>
        <v>120703,</v>
      </c>
      <c r="C38" s="15" t="str">
        <f>IF(OR('Document Checklist'!H38="", 'Document Checklist'!H38=0), "", "'" &amp; 'Document Checklist'!H38 &amp; "',")</f>
        <v>'HR Letter',</v>
      </c>
      <c r="D38" s="15" t="str">
        <f>IF(OR('Document Checklist'!I38="", 'Document Checklist'!I38=0), "", "'" &amp; 'Document Checklist'!I38 &amp; "',")</f>
        <v>'HR Letter',</v>
      </c>
      <c r="E38" s="54" t="s">
        <v>1143</v>
      </c>
      <c r="F38" t="str">
        <f>"'"&amp;'Document Checklist'!G41&amp;"',"</f>
        <v>'MCENGMER',</v>
      </c>
      <c r="G38" s="21" t="s">
        <v>1144</v>
      </c>
      <c r="H38" t="str">
        <f t="shared" si="2"/>
        <v>1);</v>
      </c>
      <c r="J38" t="str">
        <f t="shared" si="0"/>
        <v>INSERT INTO psaudimofa1.t_document_code
(document_id, document_name, document_description, created_by, created_date, modified_by, modified_date, code, webform_doc_applicant, webform_doc_representative, is_check_for_embassy, lang_id)
VALUES(120703,'HR Letter','HR Letter','support_script', current_date, 'support_script', current_date,'MCENGMER','N', 'N', 'N',1);</v>
      </c>
    </row>
    <row r="39" spans="1:10" ht="76.5">
      <c r="A39" s="15" t="s">
        <v>1142</v>
      </c>
      <c r="B39" s="15" t="str">
        <f t="shared" si="1"/>
        <v>120704,</v>
      </c>
      <c r="C39" s="15" t="str">
        <f>IF(OR('Document Checklist'!H39="", 'Document Checklist'!H39=0), "", "'" &amp; 'Document Checklist'!H39 &amp; "',")</f>
        <v>'Bill of Lading',</v>
      </c>
      <c r="D39" s="15" t="str">
        <f>IF(OR('Document Checklist'!I39="", 'Document Checklist'!I39=0), "", "'" &amp; 'Document Checklist'!I39 &amp; "',")</f>
        <v>'Bill of lading attested by MoFA of the host country.',</v>
      </c>
      <c r="E39" s="54" t="s">
        <v>1143</v>
      </c>
      <c r="F39" t="str">
        <f>"'"&amp;'Document Checklist'!G42&amp;"',"</f>
        <v>'MCENGEVE',</v>
      </c>
      <c r="G39" s="21" t="s">
        <v>1144</v>
      </c>
      <c r="H39" t="str">
        <f t="shared" si="2"/>
        <v>1);</v>
      </c>
      <c r="J39" t="str">
        <f t="shared" si="0"/>
        <v>INSERT INTO psaudimofa1.t_document_code
(document_id, document_name, document_description, created_by, created_date, modified_by, modified_date, code, webform_doc_applicant, webform_doc_representative, is_check_for_embassy, lang_id)
VALUES(120704,'Bill of Lading','Bill of lading attested by MoFA of the host country.','support_script', current_date, 'support_script', current_date,'MCENGEVE','N', 'N', 'N',1);</v>
      </c>
    </row>
    <row r="40" spans="1:10" ht="76.5">
      <c r="A40" s="15" t="s">
        <v>1142</v>
      </c>
      <c r="B40" s="15" t="str">
        <f t="shared" si="1"/>
        <v>120705,</v>
      </c>
      <c r="C40" s="15" t="str">
        <f>IF(OR('Document Checklist'!H40="", 'Document Checklist'!H40=0), "", "'" &amp; 'Document Checklist'!H40 &amp; "',")</f>
        <v>'Country Company Letter ',</v>
      </c>
      <c r="D40" s="15" t="str">
        <f>IF(OR('Document Checklist'!I40="", 'Document Checklist'!I40=0), "", "'" &amp; 'Document Checklist'!I40 &amp; "',")</f>
        <v>'A letter from the company in the host country requesting to grant a visa to deliver goods.',</v>
      </c>
      <c r="E40" s="54" t="s">
        <v>1143</v>
      </c>
      <c r="F40" t="str">
        <f>"'"&amp;'Document Checklist'!G43&amp;"',"</f>
        <v>'MCENGEXT',</v>
      </c>
      <c r="G40" s="21" t="s">
        <v>1144</v>
      </c>
      <c r="H40" t="str">
        <f t="shared" si="2"/>
        <v>1);</v>
      </c>
      <c r="J40" t="str">
        <f t="shared" si="0"/>
        <v>INSERT INTO psaudimofa1.t_document_code
(document_id, document_name, document_description, created_by, created_date, modified_by, modified_date, code, webform_doc_applicant, webform_doc_representative, is_check_for_embassy, lang_id)
VALUES(120705,'Country Company Letter ','A letter from the company in the host country requesting to grant a visa to deliver goods.','support_script', current_date, 'support_script', current_date,'MCENGEXT','N', 'N', 'N',1);</v>
      </c>
    </row>
    <row r="41" spans="1:10" ht="76.5">
      <c r="A41" s="15" t="s">
        <v>1142</v>
      </c>
      <c r="B41" s="15" t="str">
        <f t="shared" si="1"/>
        <v>120706,</v>
      </c>
      <c r="C41" s="15" t="str">
        <f>IF(OR('Document Checklist'!H41="", 'Document Checklist'!H41=0), "", "'" &amp; 'Document Checklist'!H41 &amp; "',")</f>
        <v>'License &amp; Vehicle Document',</v>
      </c>
      <c r="D41" s="15" t="str">
        <f>IF(OR('Document Checklist'!I41="", 'Document Checklist'!I41=0), "", "'" &amp; 'Document Checklist'!I41 &amp; "',")</f>
        <v>'A copy of the driver's license., vehicle Registration and vehicle power of attorney.',</v>
      </c>
      <c r="E41" s="54" t="s">
        <v>1143</v>
      </c>
      <c r="F41" t="str">
        <f>"'"&amp;'Document Checklist'!G44&amp;"',"</f>
        <v>'MCENGEXT',</v>
      </c>
      <c r="G41" s="21" t="s">
        <v>1144</v>
      </c>
      <c r="H41" t="str">
        <f t="shared" si="2"/>
        <v>1);</v>
      </c>
      <c r="J41" t="str">
        <f t="shared" si="0"/>
        <v>INSERT INTO psaudimofa1.t_document_code
(document_id, document_name, document_description, created_by, created_date, modified_by, modified_date, code, webform_doc_applicant, webform_doc_representative, is_check_for_embassy, lang_id)
VALUES(120706,'License &amp; Vehicle Document','A copy of the driver's license., vehicle Registration and vehicle power of attorney.','support_script', current_date, 'support_script', current_date,'MCENGEXT','N', 'N', 'N',1);</v>
      </c>
    </row>
    <row r="42" spans="1:10" ht="76.5">
      <c r="A42" s="15" t="s">
        <v>1142</v>
      </c>
      <c r="B42" s="15" t="str">
        <f t="shared" si="1"/>
        <v>120707,</v>
      </c>
      <c r="C42" s="15" t="str">
        <f>IF(OR('Document Checklist'!H42="", 'Document Checklist'!H42=0), "", "'" &amp; 'Document Checklist'!H42 &amp; "',")</f>
        <v>'Pre-approval Letter.',</v>
      </c>
      <c r="D42" s="15" t="str">
        <f>IF(OR('Document Checklist'!I42="", 'Document Checklist'!I42=0), "", "'" &amp; 'Document Checklist'!I42 &amp; "',")</f>
        <v>'Pre-approval letter.',</v>
      </c>
      <c r="E42" s="54" t="s">
        <v>1143</v>
      </c>
      <c r="F42" t="str">
        <f>"'"&amp;'Document Checklist'!G45&amp;"',"</f>
        <v>'MCENGEXT',</v>
      </c>
      <c r="G42" s="21" t="s">
        <v>1144</v>
      </c>
      <c r="H42" t="str">
        <f t="shared" si="2"/>
        <v>1);</v>
      </c>
      <c r="J42" t="str">
        <f t="shared" si="0"/>
        <v>INSERT INTO psaudimofa1.t_document_code
(document_id, document_name, document_description, created_by, created_date, modified_by, modified_date, code, webform_doc_applicant, webform_doc_representative, is_check_for_embassy, lang_id)
VALUES(120707,'Pre-approval Letter.','Pre-approval letter.','support_script', current_date, 'support_script', current_date,'MCENGEXT','N', 'N', 'N',1);</v>
      </c>
    </row>
    <row r="43" spans="1:10" ht="76.5">
      <c r="A43" s="15" t="s">
        <v>1142</v>
      </c>
      <c r="B43" s="15" t="str">
        <f t="shared" si="1"/>
        <v>120708,</v>
      </c>
      <c r="C43" s="15" t="str">
        <f>IF(OR('Document Checklist'!H43="", 'Document Checklist'!H43=0), "", "'" &amp; 'Document Checklist'!H43 &amp; "',")</f>
        <v>'Requirements for the extension of the return visa for workers in the Kingdom (without pre-approval Number)',</v>
      </c>
      <c r="D43" s="15" t="str">
        <f>IF(OR('Document Checklist'!I43="", 'Document Checklist'!I43=0), "", "'" &amp; 'Document Checklist'!I43 &amp; "',")</f>
        <v>'ZA',</v>
      </c>
      <c r="E43" s="54" t="s">
        <v>1143</v>
      </c>
      <c r="F43" t="str">
        <f>"'"&amp;'Document Checklist'!G46&amp;"',"</f>
        <v>'MCENGEXT',</v>
      </c>
      <c r="G43" s="21" t="s">
        <v>1144</v>
      </c>
      <c r="H43" t="str">
        <f t="shared" si="2"/>
        <v>1);</v>
      </c>
      <c r="J43" t="str">
        <f t="shared" si="0"/>
        <v>INSERT INTO psaudimofa1.t_document_code
(document_id, document_name, document_description, created_by, created_date, modified_by, modified_date, code, webform_doc_applicant, webform_doc_representative, is_check_for_embassy, lang_id)
VALUES(120708,'Requirements for the extension of the return visa for workers in the Kingdom (without pre-approval Number)','ZA','support_script', current_date, 'support_script', current_date,'MCENGEXT','N', 'N', 'N',1);</v>
      </c>
    </row>
    <row r="44" spans="1:10" ht="76.5">
      <c r="A44" s="15" t="s">
        <v>1142</v>
      </c>
      <c r="B44" s="15" t="str">
        <f t="shared" si="1"/>
        <v>120709,</v>
      </c>
      <c r="C44" s="15" t="str">
        <f>IF(OR('Document Checklist'!H44="", 'Document Checklist'!H44=0), "", "'" &amp; 'Document Checklist'!H44 &amp; "',")</f>
        <v>'Valid Residence Visa',</v>
      </c>
      <c r="D44" s="15" t="str">
        <f>IF(OR('Document Checklist'!I44="", 'Document Checklist'!I44=0), "", "'" &amp; 'Document Checklist'!I44 &amp; "',")</f>
        <v>'Copy of a valid Saudi Arabia residence visa.',</v>
      </c>
      <c r="E44" s="54" t="s">
        <v>1143</v>
      </c>
      <c r="F44" t="str">
        <f>"'"&amp;'Document Checklist'!G47&amp;"',"</f>
        <v>'MCENGEXT',</v>
      </c>
      <c r="G44" s="21" t="s">
        <v>1144</v>
      </c>
      <c r="H44" t="str">
        <f t="shared" si="2"/>
        <v>1);</v>
      </c>
      <c r="J44" t="str">
        <f t="shared" si="0"/>
        <v>INSERT INTO psaudimofa1.t_document_code
(document_id, document_name, document_description, created_by, created_date, modified_by, modified_date, code, webform_doc_applicant, webform_doc_representative, is_check_for_embassy, lang_id)
VALUES(120709,'Valid Residence Visa','Copy of a valid Saudi Arabia residence visa.','support_script', current_date, 'support_script', current_date,'MCENGEXT','N', 'N', 'N',1);</v>
      </c>
    </row>
    <row r="45" spans="1:10" ht="76.5">
      <c r="A45" s="15" t="s">
        <v>1142</v>
      </c>
      <c r="B45" s="15" t="str">
        <f t="shared" si="1"/>
        <v>120710,</v>
      </c>
      <c r="C45" s="15" t="str">
        <f>IF(OR('Document Checklist'!H45="", 'Document Checklist'!H45=0), "", "'" &amp; 'Document Checklist'!H45 &amp; "',")</f>
        <v>'HR Letter',</v>
      </c>
      <c r="D45" s="15" t="str">
        <f>IF(OR('Document Checklist'!I45="", 'Document Checklist'!I45=0), "", "'" &amp; 'Document Checklist'!I45 &amp; "',")</f>
        <v>'The letter of extension requests from the employer certified by the MoFA of Saudi Arabia.',</v>
      </c>
      <c r="E45" s="54" t="s">
        <v>1143</v>
      </c>
      <c r="F45" t="str">
        <f>"'"&amp;'Document Checklist'!G48&amp;"',"</f>
        <v>'MCENGEXT',</v>
      </c>
      <c r="G45" s="21" t="s">
        <v>1144</v>
      </c>
      <c r="H45" t="str">
        <f t="shared" si="2"/>
        <v>1);</v>
      </c>
      <c r="J45" t="str">
        <f t="shared" si="0"/>
        <v>INSERT INTO psaudimofa1.t_document_code
(document_id, document_name, document_description, created_by, created_date, modified_by, modified_date, code, webform_doc_applicant, webform_doc_representative, is_check_for_embassy, lang_id)
VALUES(120710,'HR Letter','The letter of extension requests from the employer certified by the MoFA of Saudi Arabia.','support_script', current_date, 'support_script', current_date,'MCENGEXT','N', 'N', 'N',1);</v>
      </c>
    </row>
    <row r="46" spans="1:10" ht="76.5">
      <c r="A46" s="15" t="s">
        <v>1142</v>
      </c>
      <c r="B46" s="15" t="str">
        <f t="shared" si="1"/>
        <v>120711,</v>
      </c>
      <c r="C46" s="15" t="str">
        <f>IF(OR('Document Checklist'!H46="", 'Document Checklist'!H46=0), "", "'" &amp; 'Document Checklist'!H46 &amp; "',")</f>
        <v>'Exit and Return',</v>
      </c>
      <c r="D46" s="15" t="str">
        <f>IF(OR('Document Checklist'!I46="", 'Document Checklist'!I46=0), "", "'" &amp; 'Document Checklist'!I46 &amp; "',")</f>
        <v>'A copy of Exit and Return Permit issued by the Passport Department in the Kingdom.',</v>
      </c>
      <c r="E46" s="54" t="s">
        <v>1143</v>
      </c>
      <c r="F46" t="str">
        <f>"'"&amp;'Document Checklist'!G49&amp;"',"</f>
        <v>'MCENGEXT',</v>
      </c>
      <c r="G46" s="21" t="s">
        <v>1144</v>
      </c>
      <c r="H46" t="str">
        <f t="shared" si="2"/>
        <v>1);</v>
      </c>
      <c r="J46" t="str">
        <f t="shared" si="0"/>
        <v>INSERT INTO psaudimofa1.t_document_code
(document_id, document_name, document_description, created_by, created_date, modified_by, modified_date, code, webform_doc_applicant, webform_doc_representative, is_check_for_embassy, lang_id)
VALUES(120711,'Exit and Return','A copy of Exit and Return Permit issued by the Passport Department in the Kingdom.','support_script', current_date, 'support_script', current_date,'MCENGEXT','N', 'N', 'N',1);</v>
      </c>
    </row>
    <row r="47" spans="1:10" ht="76.5">
      <c r="A47" s="15" t="s">
        <v>1142</v>
      </c>
      <c r="B47" s="15" t="str">
        <f t="shared" si="1"/>
        <v>120712,</v>
      </c>
      <c r="C47" s="15" t="str">
        <f>IF(OR('Document Checklist'!H47="", 'Document Checklist'!H47=0), "", "'" &amp; 'Document Checklist'!H47 &amp; "',")</f>
        <v>'Requirements for the extension of the return visa for the families of residents in the Kingdom (without pre-approval Number)',</v>
      </c>
      <c r="D47" s="15" t="str">
        <f>IF(OR('Document Checklist'!I47="", 'Document Checklist'!I47=0), "", "'" &amp; 'Document Checklist'!I47 &amp; "',")</f>
        <v>'ZA',</v>
      </c>
      <c r="E47" s="54" t="s">
        <v>1143</v>
      </c>
      <c r="F47" t="str">
        <f>"'"&amp;'Document Checklist'!G50&amp;"',"</f>
        <v>'MCENGEXT',</v>
      </c>
      <c r="G47" s="21" t="s">
        <v>1144</v>
      </c>
      <c r="H47" t="str">
        <f t="shared" si="2"/>
        <v>1);</v>
      </c>
      <c r="J47" t="str">
        <f t="shared" si="0"/>
        <v>INSERT INTO psaudimofa1.t_document_code
(document_id, document_name, document_description, created_by, created_date, modified_by, modified_date, code, webform_doc_applicant, webform_doc_representative, is_check_for_embassy, lang_id)
VALUES(120712,'Requirements for the extension of the return visa for the families of residents in the Kingdom (without pre-approval Number)','ZA','support_script', current_date, 'support_script', current_date,'MCENGEXT','N', 'N', 'N',1);</v>
      </c>
    </row>
    <row r="48" spans="1:10" ht="76.5">
      <c r="A48" s="15" t="s">
        <v>1142</v>
      </c>
      <c r="B48" s="15" t="str">
        <f t="shared" si="1"/>
        <v>120713,</v>
      </c>
      <c r="C48" s="15" t="str">
        <f>IF(OR('Document Checklist'!H48="", 'Document Checklist'!H48=0), "", "'" &amp; 'Document Checklist'!H48 &amp; "',")</f>
        <v>'Schools or Universities  Enrolled',</v>
      </c>
      <c r="D48" s="15" t="str">
        <f>IF(OR('Document Checklist'!I48="", 'Document Checklist'!I48=0), "", "'" &amp; 'Document Checklist'!I48 &amp; "',")</f>
        <v>'A proof of continuity of children in schools or universities where they are enrolled in.',</v>
      </c>
      <c r="E48" s="54" t="s">
        <v>1143</v>
      </c>
      <c r="F48" t="str">
        <f>"'"&amp;'Document Checklist'!G51&amp;"',"</f>
        <v>'MCENGEXT',</v>
      </c>
      <c r="G48" s="21" t="s">
        <v>1144</v>
      </c>
      <c r="H48" t="str">
        <f t="shared" si="2"/>
        <v>1);</v>
      </c>
      <c r="J48" t="str">
        <f t="shared" si="0"/>
        <v>INSERT INTO psaudimofa1.t_document_code
(document_id, document_name, document_description, created_by, created_date, modified_by, modified_date, code, webform_doc_applicant, webform_doc_representative, is_check_for_embassy, lang_id)
VALUES(120713,'Schools or Universities  Enrolled','A proof of continuity of children in schools or universities where they are enrolled in.','support_script', current_date, 'support_script', current_date,'MCENGEXT','N', 'N', 'N',1);</v>
      </c>
    </row>
    <row r="49" spans="1:10" ht="76.5">
      <c r="A49" s="15" t="s">
        <v>1142</v>
      </c>
      <c r="B49" s="15" t="str">
        <f t="shared" si="1"/>
        <v>120714,</v>
      </c>
      <c r="C49" s="15" t="str">
        <f>IF(OR('Document Checklist'!H49="", 'Document Checklist'!H49=0), "", "'" &amp; 'Document Checklist'!H49 &amp; "',")</f>
        <v>'Letter Family Job in KSA ',</v>
      </c>
      <c r="D49" s="15" t="str">
        <f>IF(OR('Document Checklist'!I49="", 'Document Checklist'!I49=0), "", "'" &amp; 'Document Checklist'!I49 &amp; "',")</f>
        <v>'Provide a letter from their resident family attested by the MoFA of Saudi Arabia to prove that their family is still on the job in the Kingdom.',</v>
      </c>
      <c r="E49" s="54" t="s">
        <v>1143</v>
      </c>
      <c r="F49" t="str">
        <f>"'"&amp;'Document Checklist'!G52&amp;"',"</f>
        <v>'MCENGEXT',</v>
      </c>
      <c r="G49" s="21" t="s">
        <v>1144</v>
      </c>
      <c r="H49" t="str">
        <f t="shared" si="2"/>
        <v>1);</v>
      </c>
      <c r="J49" t="str">
        <f t="shared" si="0"/>
        <v>INSERT INTO psaudimofa1.t_document_code
(document_id, document_name, document_description, created_by, created_date, modified_by, modified_date, code, webform_doc_applicant, webform_doc_representative, is_check_for_embassy, lang_id)
VALUES(120714,'Letter Family Job in KSA ','Provide a letter from their resident family attested by the MoFA of Saudi Arabia to prove that their family is still on the job in the Kingdom.','support_script', current_date, 'support_script', current_date,'MCENGEXT','N', 'N', 'N',1);</v>
      </c>
    </row>
    <row r="50" spans="1:10" ht="76.5">
      <c r="A50" s="15" t="s">
        <v>1142</v>
      </c>
      <c r="B50" s="15" t="str">
        <f t="shared" si="1"/>
        <v>120715,</v>
      </c>
      <c r="C50" s="15" t="str">
        <f>IF(OR('Document Checklist'!H50="", 'Document Checklist'!H50=0), "", "'" &amp; 'Document Checklist'!H50 &amp; "',")</f>
        <v>'Visa return extension with a pre-approval number:',</v>
      </c>
      <c r="D50" s="15" t="str">
        <f>IF(OR('Document Checklist'!I50="", 'Document Checklist'!I50=0), "", "'" &amp; 'Document Checklist'!I50 &amp; "',")</f>
        <v>'Za',</v>
      </c>
      <c r="E50" s="54" t="s">
        <v>1143</v>
      </c>
      <c r="F50" t="str">
        <f>"'"&amp;'Document Checklist'!G53&amp;"',"</f>
        <v>'MCENGRES',</v>
      </c>
      <c r="G50" s="21" t="s">
        <v>1144</v>
      </c>
      <c r="H50" t="str">
        <f t="shared" si="2"/>
        <v>1);</v>
      </c>
      <c r="J50" t="str">
        <f t="shared" si="0"/>
        <v>INSERT INTO psaudimofa1.t_document_code
(document_id, document_name, document_description, created_by, created_date, modified_by, modified_date, code, webform_doc_applicant, webform_doc_representative, is_check_for_embassy, lang_id)
VALUES(120715,'Visa return extension with a pre-approval number:','Za','support_script', current_date, 'support_script', current_date,'MCENGRES','N', 'N', 'N',1);</v>
      </c>
    </row>
    <row r="51" spans="1:10" ht="76.5">
      <c r="A51" s="15" t="s">
        <v>1142</v>
      </c>
      <c r="B51" s="15" t="str">
        <f t="shared" si="1"/>
        <v>120716,</v>
      </c>
      <c r="C51" s="15" t="str">
        <f>IF(OR('Document Checklist'!H51="", 'Document Checklist'!H51=0), "", "'" &amp; 'Document Checklist'!H51 &amp; "',")</f>
        <v>'Pre-approval Letter.',</v>
      </c>
      <c r="D51" s="15" t="str">
        <f>IF(OR('Document Checklist'!I51="", 'Document Checklist'!I51=0), "", "'" &amp; 'Document Checklist'!I51 &amp; "',")</f>
        <v>'Pre-approval Letter.',</v>
      </c>
      <c r="E51" s="54" t="s">
        <v>1143</v>
      </c>
      <c r="F51" t="str">
        <f>"'"&amp;'Document Checklist'!G54&amp;"',"</f>
        <v>'MCENGRES',</v>
      </c>
      <c r="G51" s="21" t="s">
        <v>1144</v>
      </c>
      <c r="H51" t="str">
        <f t="shared" si="2"/>
        <v>1);</v>
      </c>
      <c r="J51" t="str">
        <f t="shared" si="0"/>
        <v>INSERT INTO psaudimofa1.t_document_code
(document_id, document_name, document_description, created_by, created_date, modified_by, modified_date, code, webform_doc_applicant, webform_doc_representative, is_check_for_embassy, lang_id)
VALUES(120716,'Pre-approval Letter.','Pre-approval Letter.','support_script', current_date, 'support_script', current_date,'MCENGRES','N', 'N', 'N',1);</v>
      </c>
    </row>
    <row r="52" spans="1:10" ht="76.5">
      <c r="A52" s="15" t="s">
        <v>1142</v>
      </c>
      <c r="B52" s="15" t="str">
        <f t="shared" si="1"/>
        <v>120717,</v>
      </c>
      <c r="C52" s="15" t="str">
        <f>IF(OR('Document Checklist'!H52="", 'Document Checklist'!H52=0), "", "'" &amp; 'Document Checklist'!H52 &amp; "',")</f>
        <v>'Valid Residence Visa',</v>
      </c>
      <c r="D52" s="15" t="str">
        <f>IF(OR('Document Checklist'!I52="", 'Document Checklist'!I52=0), "", "'" &amp; 'Document Checklist'!I52 &amp; "',")</f>
        <v>'Copy of a valid Saudi Arabia residence visa',</v>
      </c>
      <c r="E52" s="54" t="s">
        <v>1143</v>
      </c>
      <c r="F52" t="str">
        <f>"'"&amp;'Document Checklist'!G55&amp;"',"</f>
        <v>'MCENGRES',</v>
      </c>
      <c r="G52" s="21" t="s">
        <v>1144</v>
      </c>
      <c r="H52" t="str">
        <f t="shared" si="2"/>
        <v>1);</v>
      </c>
      <c r="J52" t="str">
        <f t="shared" si="0"/>
        <v>INSERT INTO psaudimofa1.t_document_code
(document_id, document_name, document_description, created_by, created_date, modified_by, modified_date, code, webform_doc_applicant, webform_doc_representative, is_check_for_embassy, lang_id)
VALUES(120717,'Valid Residence Visa','Copy of a valid Saudi Arabia residence visa','support_script', current_date, 'support_script', current_date,'MCENGRES','N', 'N', 'N',1);</v>
      </c>
    </row>
    <row r="53" spans="1:10" ht="76.5">
      <c r="A53" s="15" t="s">
        <v>1142</v>
      </c>
      <c r="B53" s="15" t="str">
        <f t="shared" si="1"/>
        <v>120718,</v>
      </c>
      <c r="C53" s="15" t="str">
        <f>IF(OR('Document Checklist'!H53="", 'Document Checklist'!H53=0), "", "'" &amp; 'Document Checklist'!H53 &amp; "',")</f>
        <v>'Pre-approval Letter.',</v>
      </c>
      <c r="D53" s="15" t="str">
        <f>IF(OR('Document Checklist'!I53="", 'Document Checklist'!I53=0), "", "'" &amp; 'Document Checklist'!I53 &amp; "',")</f>
        <v>'Pre-approval letter.',</v>
      </c>
      <c r="E53" s="54" t="s">
        <v>1143</v>
      </c>
      <c r="F53" t="str">
        <f>"'"&amp;'Document Checklist'!G56&amp;"',"</f>
        <v>'MCENGRES',</v>
      </c>
      <c r="G53" s="21" t="s">
        <v>1144</v>
      </c>
      <c r="H53" t="str">
        <f t="shared" si="2"/>
        <v>1);</v>
      </c>
      <c r="J53" t="str">
        <f t="shared" si="0"/>
        <v>INSERT INTO psaudimofa1.t_document_code
(document_id, document_name, document_description, created_by, created_date, modified_by, modified_date, code, webform_doc_applicant, webform_doc_representative, is_check_for_embassy, lang_id)
VALUES(120718,'Pre-approval Letter.','Pre-approval letter.','support_script', current_date, 'support_script', current_date,'MCENGRES','N', 'N', 'N',1);</v>
      </c>
    </row>
    <row r="54" spans="1:10" ht="76.5">
      <c r="A54" s="15" t="s">
        <v>1142</v>
      </c>
      <c r="B54" s="15" t="str">
        <f t="shared" si="1"/>
        <v>120719,</v>
      </c>
      <c r="C54" s="15" t="str">
        <f>IF(OR('Document Checklist'!H54="", 'Document Checklist'!H54=0), "", "'" &amp; 'Document Checklist'!H54 &amp; "',")</f>
        <v>'Medical Certificate',</v>
      </c>
      <c r="D54" s="15" t="str">
        <f>IF(OR('Document Checklist'!I54="", 'Document Checklist'!I54=0), "", "'" &amp; 'Document Checklist'!I54 &amp; "',")</f>
        <v>'Medical certificate attested by the MoFA of the host country.',</v>
      </c>
      <c r="E54" s="54" t="s">
        <v>1143</v>
      </c>
      <c r="F54" t="str">
        <f>"'"&amp;'Document Checklist'!G57&amp;"',"</f>
        <v>'MCENGDIP',</v>
      </c>
      <c r="G54" s="21" t="s">
        <v>1144</v>
      </c>
      <c r="H54" t="str">
        <f t="shared" si="2"/>
        <v>1);</v>
      </c>
      <c r="J54" t="str">
        <f t="shared" si="0"/>
        <v>INSERT INTO psaudimofa1.t_document_code
(document_id, document_name, document_description, created_by, created_date, modified_by, modified_date, code, webform_doc_applicant, webform_doc_representative, is_check_for_embassy, lang_id)
VALUES(120719,'Medical Certificate','Medical certificate attested by the MoFA of the host country.','support_script', current_date, 'support_script', current_date,'MCENGDIP','N', 'N', 'N',1);</v>
      </c>
    </row>
    <row r="55" spans="1:10" ht="76.5">
      <c r="A55" s="15" t="s">
        <v>1142</v>
      </c>
      <c r="B55" s="15" t="str">
        <f t="shared" si="1"/>
        <v>120720,</v>
      </c>
      <c r="C55" s="15" t="str">
        <f>IF(OR('Document Checklist'!H55="", 'Document Checklist'!H55=0), "", "'" &amp; 'Document Checklist'!H55 &amp; "',")</f>
        <v>'Police Clearance',</v>
      </c>
      <c r="D55" s="15" t="str">
        <f>IF(OR('Document Checklist'!I55="", 'Document Checklist'!I55=0), "", "'" &amp; 'Document Checklist'!I55 &amp; "',")</f>
        <v>'Police clearance certificate attested by the Mofa of the host country.',</v>
      </c>
      <c r="E55" s="54" t="s">
        <v>1143</v>
      </c>
      <c r="F55" t="str">
        <f>"'"&amp;'Document Checklist'!G58&amp;"',"</f>
        <v>'MCENGMIS',</v>
      </c>
      <c r="G55" s="21" t="s">
        <v>1144</v>
      </c>
      <c r="H55" t="str">
        <f t="shared" si="2"/>
        <v>1);</v>
      </c>
      <c r="J55" t="str">
        <f t="shared" si="0"/>
        <v>INSERT INTO psaudimofa1.t_document_code
(document_id, document_name, document_description, created_by, created_date, modified_by, modified_date, code, webform_doc_applicant, webform_doc_representative, is_check_for_embassy, lang_id)
VALUES(120720,'Police Clearance','Police clearance certificate attested by the Mofa of the host country.','support_script', current_date, 'support_script', current_date,'MCENGMIS','N', 'N', 'N',1);</v>
      </c>
    </row>
    <row r="56" spans="1:10" ht="76.5">
      <c r="A56" s="15" t="s">
        <v>1142</v>
      </c>
      <c r="B56" s="15" t="str">
        <f t="shared" si="1"/>
        <v>120721,</v>
      </c>
      <c r="C56" s="15" t="str">
        <f>IF(OR('Document Checklist'!H56="", 'Document Checklist'!H56=0), "", "'" &amp; 'Document Checklist'!H56 &amp; "',")</f>
        <v>'Relationship proof ',</v>
      </c>
      <c r="D56" s="15" t="str">
        <f>IF(OR('Document Checklist'!I56="", 'Document Checklist'!I56=0), "", "'" &amp; 'Document Checklist'!I56 &amp; "',")</f>
        <v>'Relationship proof document attested in the host country',</v>
      </c>
      <c r="E56" s="54" t="s">
        <v>1143</v>
      </c>
      <c r="F56" t="str">
        <f>"'"&amp;'Document Checklist'!G59&amp;"',"</f>
        <v>'MCENGMIS',</v>
      </c>
      <c r="G56" s="21" t="s">
        <v>1144</v>
      </c>
      <c r="H56" t="str">
        <f t="shared" si="2"/>
        <v>1);</v>
      </c>
      <c r="J56" t="str">
        <f t="shared" si="0"/>
        <v>INSERT INTO psaudimofa1.t_document_code
(document_id, document_name, document_description, created_by, created_date, modified_by, modified_date, code, webform_doc_applicant, webform_doc_representative, is_check_for_embassy, lang_id)
VALUES(120721,'Relationship proof ','Relationship proof document attested in the host country','support_script', current_date, 'support_script', current_date,'MCENGMIS','N', 'N', 'N',1);</v>
      </c>
    </row>
    <row r="57" spans="1:10" ht="76.5">
      <c r="A57" s="15" t="s">
        <v>1142</v>
      </c>
      <c r="B57" s="15" t="str">
        <f t="shared" si="1"/>
        <v>120722,</v>
      </c>
      <c r="C57" s="15" t="str">
        <f>IF(OR('Document Checklist'!H57="", 'Document Checklist'!H57=0), "", "'" &amp; 'Document Checklist'!H57 &amp; "',")</f>
        <v>'Pre-approval Letter',</v>
      </c>
      <c r="D57" s="15" t="str">
        <f>IF(OR('Document Checklist'!I57="", 'Document Checklist'!I57=0), "", "'" &amp; 'Document Checklist'!I57 &amp; "',")</f>
        <v>'Pre-approval letter',</v>
      </c>
      <c r="E57" s="54" t="s">
        <v>1143</v>
      </c>
      <c r="F57" t="str">
        <f>"'"&amp;'Document Checklist'!G60&amp;"',"</f>
        <v>'MCENGWOR',</v>
      </c>
      <c r="G57" s="21" t="s">
        <v>1144</v>
      </c>
      <c r="H57" t="str">
        <f t="shared" si="2"/>
        <v>1);</v>
      </c>
      <c r="J57" t="str">
        <f t="shared" si="0"/>
        <v>INSERT INTO psaudimofa1.t_document_code
(document_id, document_name, document_description, created_by, created_date, modified_by, modified_date, code, webform_doc_applicant, webform_doc_representative, is_check_for_embassy, lang_id)
VALUES(120722,'Pre-approval Letter','Pre-approval letter','support_script', current_date, 'support_script', current_date,'MCENGWOR','N', 'N', 'N',1);</v>
      </c>
    </row>
    <row r="58" spans="1:10" ht="76.5">
      <c r="A58" s="15" t="s">
        <v>1142</v>
      </c>
      <c r="B58" s="15" t="str">
        <f t="shared" si="1"/>
        <v>120723,</v>
      </c>
      <c r="C58" s="15" t="str">
        <f>IF(OR('Document Checklist'!H58="", 'Document Checklist'!H58=0), "", "'" &amp; 'Document Checklist'!H58 &amp; "',")</f>
        <v>'Pre-approval Letter.',</v>
      </c>
      <c r="D58" s="15" t="str">
        <f>IF(OR('Document Checklist'!I58="", 'Document Checklist'!I58=0), "", "'" &amp; 'Document Checklist'!I58 &amp; "',")</f>
        <v>'Pre-approval letter.',</v>
      </c>
      <c r="E58" s="54" t="s">
        <v>1143</v>
      </c>
      <c r="F58" t="str">
        <f>"'"&amp;'Document Checklist'!G61&amp;"',"</f>
        <v>'MCENGWOR',</v>
      </c>
      <c r="G58" s="21" t="s">
        <v>1144</v>
      </c>
      <c r="H58" t="str">
        <f t="shared" si="2"/>
        <v>1);</v>
      </c>
      <c r="J58" t="str">
        <f t="shared" si="0"/>
        <v>INSERT INTO psaudimofa1.t_document_code
(document_id, document_name, document_description, created_by, created_date, modified_by, modified_date, code, webform_doc_applicant, webform_doc_representative, is_check_for_embassy, lang_id)
VALUES(120723,'Pre-approval Letter.','Pre-approval letter.','support_script', current_date, 'support_script', current_date,'MCENGWOR','N', 'N', 'N',1);</v>
      </c>
    </row>
    <row r="59" spans="1:10" ht="76.5">
      <c r="A59" s="15" t="s">
        <v>1142</v>
      </c>
      <c r="B59" s="15" t="str">
        <f t="shared" si="1"/>
        <v>120724,</v>
      </c>
      <c r="C59" s="15" t="str">
        <f>IF(OR('Document Checklist'!H59="", 'Document Checklist'!H59=0), "", "'" &amp; 'Document Checklist'!H59 &amp; "',")</f>
        <v>'MOFA Letter',</v>
      </c>
      <c r="D59" s="15" t="str">
        <f>IF(OR('Document Checklist'!I59="", 'Document Checklist'!I59=0), "", "'" &amp; 'Document Checklist'!I59 &amp; "',")</f>
        <v>'A letter from the MoFA of the host country, its embassy or from the organization or the company works for.',</v>
      </c>
      <c r="E59" s="54" t="s">
        <v>1143</v>
      </c>
      <c r="F59" t="str">
        <f>"'"&amp;'Document Checklist'!G62&amp;"',"</f>
        <v>'MCENGWOR',</v>
      </c>
      <c r="G59" s="21" t="s">
        <v>1144</v>
      </c>
      <c r="H59" t="str">
        <f t="shared" si="2"/>
        <v>1);</v>
      </c>
      <c r="J59" t="str">
        <f t="shared" si="0"/>
        <v>INSERT INTO psaudimofa1.t_document_code
(document_id, document_name, document_description, created_by, created_date, modified_by, modified_date, code, webform_doc_applicant, webform_doc_representative, is_check_for_embassy, lang_id)
VALUES(120724,'MOFA Letter','A letter from the MoFA of the host country, its embassy or from the organization or the company works for.','support_script', current_date, 'support_script', current_date,'MCENGWOR','N', 'N', 'N',1);</v>
      </c>
    </row>
    <row r="60" spans="1:10" ht="76.5">
      <c r="A60" s="15" t="s">
        <v>1142</v>
      </c>
      <c r="B60" s="15" t="str">
        <f t="shared" si="1"/>
        <v>120725,</v>
      </c>
      <c r="C60" s="15" t="str">
        <f>IF(OR('Document Checklist'!H60="", 'Document Checklist'!H60=0), "", "'" &amp; 'Document Checklist'!H60 &amp; "',")</f>
        <v>'Work Permit',</v>
      </c>
      <c r="D60" s="15" t="str">
        <f>IF(OR('Document Checklist'!I60="", 'Document Checklist'!I60=0), "", "'" &amp; 'Document Checklist'!I60 &amp; "',")</f>
        <v>'Work permit issued by the competent authorities in the Kingdom.',</v>
      </c>
      <c r="E60" s="54" t="s">
        <v>1143</v>
      </c>
      <c r="F60" t="str">
        <f>"'"&amp;'Document Checklist'!G63&amp;"',"</f>
        <v>'MCENGWOR',</v>
      </c>
      <c r="G60" s="21" t="s">
        <v>1144</v>
      </c>
      <c r="H60" t="str">
        <f t="shared" si="2"/>
        <v>1);</v>
      </c>
      <c r="J60" t="str">
        <f t="shared" si="0"/>
        <v>INSERT INTO psaudimofa1.t_document_code
(document_id, document_name, document_description, created_by, created_date, modified_by, modified_date, code, webform_doc_applicant, webform_doc_representative, is_check_for_embassy, lang_id)
VALUES(120725,'Work Permit','Work permit issued by the competent authorities in the Kingdom.','support_script', current_date, 'support_script', current_date,'MCENGWOR','N', 'N', 'N',1);</v>
      </c>
    </row>
    <row r="61" spans="1:10" ht="76.5">
      <c r="A61" s="15" t="s">
        <v>1142</v>
      </c>
      <c r="B61" s="15" t="str">
        <f t="shared" si="1"/>
        <v>120726,</v>
      </c>
      <c r="C61" s="15" t="str">
        <f>IF(OR('Document Checklist'!H61="", 'Document Checklist'!H61=0), "", "'" &amp; 'Document Checklist'!H61 &amp; "',")</f>
        <v>'Electronic Authorization',</v>
      </c>
      <c r="D61" s="15" t="str">
        <f>IF(OR('Document Checklist'!I61="", 'Document Checklist'!I61=0), "", "'" &amp; 'Document Checklist'!I61 &amp; "',")</f>
        <v>'Electronic authorization from a private recruitment office or Chamber of Commerce in the Kingdom by the Saudi company.',</v>
      </c>
      <c r="E61" s="54" t="s">
        <v>1143</v>
      </c>
      <c r="F61" t="str">
        <f>"'"&amp;'Document Checklist'!G64&amp;"',"</f>
        <v>'MCENGWOR',</v>
      </c>
      <c r="G61" s="21" t="s">
        <v>1144</v>
      </c>
      <c r="H61" t="str">
        <f t="shared" si="2"/>
        <v>1);</v>
      </c>
      <c r="J61" t="str">
        <f t="shared" si="0"/>
        <v>INSERT INTO psaudimofa1.t_document_code
(document_id, document_name, document_description, created_by, created_date, modified_by, modified_date, code, webform_doc_applicant, webform_doc_representative, is_check_for_embassy, lang_id)
VALUES(120726,'Electronic Authorization','Electronic authorization from a private recruitment office or Chamber of Commerce in the Kingdom by the Saudi company.','support_script', current_date, 'support_script', current_date,'MCENGWOR','N', 'N', 'N',1);</v>
      </c>
    </row>
    <row r="62" spans="1:10" ht="76.5">
      <c r="A62" s="15" t="s">
        <v>1142</v>
      </c>
      <c r="B62" s="15" t="str">
        <f t="shared" si="1"/>
        <v>120727,</v>
      </c>
      <c r="C62" s="15" t="str">
        <f>IF(OR('Document Checklist'!H62="", 'Document Checklist'!H62=0), "", "'" &amp; 'Document Checklist'!H62 &amp; "',")</f>
        <v>'Medical Examination',</v>
      </c>
      <c r="D62" s="15" t="str">
        <f>IF(OR('Document Checklist'!I62="", 'Document Checklist'!I62=0), "", "'" &amp; 'Document Checklist'!I62 &amp; "',")</f>
        <v>'A medical examination from one of the medical clinics approved.',</v>
      </c>
      <c r="E62" s="54" t="s">
        <v>1143</v>
      </c>
      <c r="F62" t="str">
        <f>"'"&amp;'Document Checklist'!G65&amp;"',"</f>
        <v>'MCENGWOR',</v>
      </c>
      <c r="G62" s="21" t="s">
        <v>1144</v>
      </c>
      <c r="H62" t="str">
        <f t="shared" si="2"/>
        <v>1);</v>
      </c>
      <c r="J62" t="str">
        <f t="shared" si="0"/>
        <v>INSERT INTO psaudimofa1.t_document_code
(document_id, document_name, document_description, created_by, created_date, modified_by, modified_date, code, webform_doc_applicant, webform_doc_representative, is_check_for_embassy, lang_id)
VALUES(120727,'Medical Examination','A medical examination from one of the medical clinics approved.','support_script', current_date, 'support_script', current_date,'MCENGWOR','N', 'N', 'N',1);</v>
      </c>
    </row>
    <row r="63" spans="1:10" ht="76.5">
      <c r="A63" s="15" t="s">
        <v>1142</v>
      </c>
      <c r="B63" s="15" t="str">
        <f t="shared" si="1"/>
        <v>120728,</v>
      </c>
      <c r="C63" s="15" t="str">
        <f>IF(OR('Document Checklist'!H63="", 'Document Checklist'!H63=0), "", "'" &amp; 'Document Checklist'!H63 &amp; "',")</f>
        <v>'Contract',</v>
      </c>
      <c r="D63" s="15" t="str">
        <f>IF(OR('Document Checklist'!I63="", 'Document Checklist'!I63=0), "", "'" &amp; 'Document Checklist'!I63 &amp; "',")</f>
        <v>'A work contract signed between the two parties for seasonal employment.',</v>
      </c>
      <c r="E63" s="54" t="s">
        <v>1143</v>
      </c>
      <c r="F63" t="str">
        <f>"'"&amp;'Document Checklist'!G66&amp;"',"</f>
        <v>'MCENGEDU',</v>
      </c>
      <c r="G63" s="21" t="s">
        <v>1144</v>
      </c>
      <c r="H63" t="str">
        <f t="shared" si="2"/>
        <v>1);</v>
      </c>
      <c r="J63" t="str">
        <f t="shared" si="0"/>
        <v>INSERT INTO psaudimofa1.t_document_code
(document_id, document_name, document_description, created_by, created_date, modified_by, modified_date, code, webform_doc_applicant, webform_doc_representative, is_check_for_embassy, lang_id)
VALUES(120728,'Contract','A work contract signed between the two parties for seasonal employment.','support_script', current_date, 'support_script', current_date,'MCENGEDU','N', 'N', 'N',1);</v>
      </c>
    </row>
    <row r="64" spans="1:10" ht="76.5">
      <c r="A64" s="15" t="s">
        <v>1142</v>
      </c>
      <c r="B64" s="15" t="str">
        <f t="shared" si="1"/>
        <v>120729,</v>
      </c>
      <c r="C64" s="15" t="str">
        <f>IF(OR('Document Checklist'!H64="", 'Document Checklist'!H64=0), "", "'" &amp; 'Document Checklist'!H64 &amp; "',")</f>
        <v>'Candidates Name',</v>
      </c>
      <c r="D64" s="15" t="str">
        <f>IF(OR('Document Checklist'!I64="", 'Document Checklist'!I64=0), "", "'" &amp; 'Document Checklist'!I64 &amp; "',")</f>
        <v>'List of the names of the candidates for seasonal work visa, signed by the competent authorities',</v>
      </c>
      <c r="E64" s="54" t="s">
        <v>1143</v>
      </c>
      <c r="F64" t="str">
        <f>"'"&amp;'Document Checklist'!G67&amp;"',"</f>
        <v>'MCENGEDU',</v>
      </c>
      <c r="G64" s="21" t="s">
        <v>1144</v>
      </c>
      <c r="H64" t="str">
        <f t="shared" si="2"/>
        <v>1);</v>
      </c>
      <c r="J64" t="str">
        <f t="shared" si="0"/>
        <v>INSERT INTO psaudimofa1.t_document_code
(document_id, document_name, document_description, created_by, created_date, modified_by, modified_date, code, webform_doc_applicant, webform_doc_representative, is_check_for_embassy, lang_id)
VALUES(120729,'Candidates Name','List of the names of the candidates for seasonal work visa, signed by the competent authorities','support_script', current_date, 'support_script', current_date,'MCENGEDU','N', 'N', 'N',1);</v>
      </c>
    </row>
    <row r="65" spans="1:10" ht="76.5">
      <c r="A65" s="15" t="s">
        <v>1142</v>
      </c>
      <c r="B65" s="15" t="str">
        <f t="shared" si="1"/>
        <v>120730,</v>
      </c>
      <c r="C65" s="15" t="str">
        <f>IF(OR('Document Checklist'!H65="", 'Document Checklist'!H65=0), "", "'" &amp; 'Document Checklist'!H65 &amp; "',")</f>
        <v>'Medical Examination',</v>
      </c>
      <c r="D65" s="15" t="str">
        <f>IF(OR('Document Checklist'!I65="", 'Document Checklist'!I65=0), "", "'" &amp; 'Document Checklist'!I65 &amp; "',")</f>
        <v>'medical examination',</v>
      </c>
      <c r="E65" s="54" t="s">
        <v>1143</v>
      </c>
      <c r="F65" t="str">
        <f>"'"&amp;'Document Checklist'!G68&amp;"',"</f>
        <v>'MCENGEDU',</v>
      </c>
      <c r="G65" s="21" t="s">
        <v>1144</v>
      </c>
      <c r="H65" t="str">
        <f t="shared" si="2"/>
        <v>1);</v>
      </c>
      <c r="J65" t="str">
        <f t="shared" si="0"/>
        <v>INSERT INTO psaudimofa1.t_document_code
(document_id, document_name, document_description, created_by, created_date, modified_by, modified_date, code, webform_doc_applicant, webform_doc_representative, is_check_for_embassy, lang_id)
VALUES(120730,'Medical Examination','medical examination','support_script', current_date, 'support_script', current_date,'MCENGEDU','N', 'N', 'N',1);</v>
      </c>
    </row>
    <row r="66" spans="1:10" ht="76.5">
      <c r="A66" s="15" t="s">
        <v>1142</v>
      </c>
      <c r="B66" s="15" t="str">
        <f t="shared" si="1"/>
        <v>120731,</v>
      </c>
      <c r="C66" s="15" t="str">
        <f>IF(OR('Document Checklist'!H66="", 'Document Checklist'!H66=0), "", "'" &amp; 'Document Checklist'!H66 &amp; "',")</f>
        <v>'Pre-approval Letter.',</v>
      </c>
      <c r="D66" s="15" t="str">
        <f>IF(OR('Document Checklist'!I66="", 'Document Checklist'!I66=0), "", "'" &amp; 'Document Checklist'!I66 &amp; "',")</f>
        <v>'Pre-approval Letter.',</v>
      </c>
      <c r="E66" s="54" t="s">
        <v>1143</v>
      </c>
      <c r="F66" t="str">
        <f>"'"&amp;'Document Checklist'!G69&amp;"',"</f>
        <v>'MCENGEDU',</v>
      </c>
      <c r="G66" s="21" t="s">
        <v>1144</v>
      </c>
      <c r="H66" t="str">
        <f t="shared" si="2"/>
        <v>1);</v>
      </c>
      <c r="J66" t="str">
        <f t="shared" si="0"/>
        <v>INSERT INTO psaudimofa1.t_document_code
(document_id, document_name, document_description, created_by, created_date, modified_by, modified_date, code, webform_doc_applicant, webform_doc_representative, is_check_for_embassy, lang_id)
VALUES(120731,'Pre-approval Letter.','Pre-approval Letter.','support_script', current_date, 'support_script', current_date,'MCENGEDU','N', 'N', 'N',1);</v>
      </c>
    </row>
    <row r="67" spans="1:10" ht="76.5">
      <c r="A67" s="15" t="s">
        <v>1142</v>
      </c>
      <c r="B67" s="15" t="str">
        <f t="shared" si="1"/>
        <v>120732,</v>
      </c>
      <c r="C67" s="15" t="str">
        <f>IF(OR('Document Checklist'!H67="", 'Document Checklist'!H67=0), "", "'" &amp; 'Document Checklist'!H67 &amp; "',")</f>
        <v>'Medical Certificate',</v>
      </c>
      <c r="D67" s="15" t="str">
        <f>IF(OR('Document Checklist'!I67="", 'Document Checklist'!I67=0), "", "'" &amp; 'Document Checklist'!I67 &amp; "',")</f>
        <v>'Medical certificate attested by the MoFA of the host country.',</v>
      </c>
      <c r="E67" s="54" t="s">
        <v>1143</v>
      </c>
      <c r="F67" t="str">
        <f>"'"&amp;'Document Checklist'!G70&amp;"',"</f>
        <v>'MCENGSPE',</v>
      </c>
      <c r="G67" s="21" t="s">
        <v>1144</v>
      </c>
      <c r="H67" t="str">
        <f t="shared" si="2"/>
        <v>1);</v>
      </c>
      <c r="J67" t="str">
        <f t="shared" si="0"/>
        <v>INSERT INTO psaudimofa1.t_document_code
(document_id, document_name, document_description, created_by, created_date, modified_by, modified_date, code, webform_doc_applicant, webform_doc_representative, is_check_for_embassy, lang_id)
VALUES(120732,'Medical Certificate','Medical certificate attested by the MoFA of the host country.','support_script', current_date, 'support_script', current_date,'MCENGSPE','N', 'N', 'N',1);</v>
      </c>
    </row>
    <row r="68" spans="1:10" ht="76.5">
      <c r="A68" s="15" t="s">
        <v>1142</v>
      </c>
      <c r="B68" s="15" t="str">
        <f t="shared" si="1"/>
        <v>120733,</v>
      </c>
      <c r="C68" s="15" t="str">
        <f>IF(OR('Document Checklist'!H68="", 'Document Checklist'!H68=0), "", "'" &amp; 'Document Checklist'!H68 &amp; "',")</f>
        <v>'Educational Certificate',</v>
      </c>
      <c r="D68" s="15" t="str">
        <f>IF(OR('Document Checklist'!I68="", 'Document Checklist'!I68=0), "", "'" &amp; 'Document Checklist'!I68 &amp; "',")</f>
        <v>'Educational certificate attested by the MoFA of the host country and the Saudi Arabia culture attaché.',</v>
      </c>
      <c r="E68" s="54" t="s">
        <v>1143</v>
      </c>
      <c r="F68" t="str">
        <f>"'"&amp;'Document Checklist'!G71&amp;"',"</f>
        <v>'MCENG',</v>
      </c>
      <c r="G68" s="21" t="s">
        <v>1144</v>
      </c>
      <c r="H68" t="str">
        <f t="shared" si="2"/>
        <v>1);</v>
      </c>
      <c r="J68" t="str">
        <f t="shared" si="0"/>
        <v>INSERT INTO psaudimofa1.t_document_code
(document_id, document_name, document_description, created_by, created_date, modified_by, modified_date, code, webform_doc_applicant, webform_doc_representative, is_check_for_embassy, lang_id)
VALUES(120733,'Educational Certificate','Educational certificate attested by the MoFA of the host country and the Saudi Arabia culture attaché.','support_script', current_date, 'support_script', current_date,'MCENG','N', 'N', 'N',1);</v>
      </c>
    </row>
    <row r="69" spans="1:10" ht="76.5">
      <c r="A69" s="15" t="s">
        <v>1142</v>
      </c>
      <c r="B69" s="15" t="str">
        <f t="shared" si="1"/>
        <v>120734,</v>
      </c>
      <c r="C69" s="15" t="str">
        <f>IF(OR('Document Checklist'!H69="", 'Document Checklist'!H69=0), "", "'" &amp; 'Document Checklist'!H69 &amp; "',")</f>
        <v>'Police Clearance',</v>
      </c>
      <c r="D69" s="15" t="str">
        <f>IF(OR('Document Checklist'!I69="", 'Document Checklist'!I69=0), "", "'" &amp; 'Document Checklist'!I69 &amp; "',")</f>
        <v>'Police clearance certificate attested by the Mofa of the host country.',</v>
      </c>
      <c r="E69" s="54" t="s">
        <v>1143</v>
      </c>
      <c r="F69" t="str">
        <f>"'"&amp;'Document Checklist'!G72&amp;"',"</f>
        <v>'',</v>
      </c>
      <c r="G69" s="21" t="s">
        <v>1144</v>
      </c>
      <c r="H69" t="str">
        <f t="shared" si="2"/>
        <v>1);</v>
      </c>
      <c r="J69" t="str">
        <f t="shared" si="0"/>
        <v>INSERT INTO psaudimofa1.t_document_code
(document_id, document_name, document_description, created_by, created_date, modified_by, modified_date, code, webform_doc_applicant, webform_doc_representative, is_check_for_embassy, lang_id)
VALUES(120734,'Police Clearance','Police clearance certificate attested by the Mofa of the host country.','support_script', current_date, 'support_script', current_date,'','N', 'N', 'N',1);</v>
      </c>
    </row>
    <row r="70" spans="1:10" ht="76.5">
      <c r="A70" s="15" t="s">
        <v>1142</v>
      </c>
      <c r="B70" s="15" t="str">
        <f t="shared" si="1"/>
        <v>120735,</v>
      </c>
      <c r="C70" s="15" t="str">
        <f>IF(OR('Document Checklist'!H70="", 'Document Checklist'!H70=0), "", "'" &amp; 'Document Checklist'!H70 &amp; "',")</f>
        <v>'Pre-approval Letter.',</v>
      </c>
      <c r="D70" s="15" t="str">
        <f>IF(OR('Document Checklist'!I70="", 'Document Checklist'!I70=0), "", "'" &amp; 'Document Checklist'!I70 &amp; "',")</f>
        <v>'Pre-approval letter.',</v>
      </c>
      <c r="E70" s="54" t="s">
        <v>1143</v>
      </c>
      <c r="F70" t="str">
        <f>"'"&amp;'Document Checklist'!G73&amp;"',"</f>
        <v>'',</v>
      </c>
      <c r="G70" s="21" t="s">
        <v>1144</v>
      </c>
      <c r="H70" t="str">
        <f t="shared" si="2"/>
        <v>1);</v>
      </c>
      <c r="J70" t="str">
        <f t="shared" ref="J70:J114" si="3">IF(OR(D70="", D70=0), "", CONCATENATE(A70,B70,C70,D70,E70,F70,G70,H70))</f>
        <v>INSERT INTO psaudimofa1.t_document_code
(document_id, document_name, document_description, created_by, created_date, modified_by, modified_date, code, webform_doc_applicant, webform_doc_representative, is_check_for_embassy, lang_id)
VALUES(120735,'Pre-approval Letter.','Pre-approval letter.','support_script', current_date, 'support_script', current_date,'','N', 'N', 'N',1);</v>
      </c>
    </row>
    <row r="71" spans="1:10" ht="76.5">
      <c r="A71" s="15" t="s">
        <v>1142</v>
      </c>
      <c r="B71" s="15" t="str">
        <f t="shared" ref="B71:B114" si="4">IF(OR(D71="", D71=0), "", LEFT(B70, LEN(B70)-1)+1 &amp; ",")</f>
        <v>120736,</v>
      </c>
      <c r="C71" s="15" t="str">
        <f>IF(OR('Document Checklist'!H71="", 'Document Checklist'!H71=0), "", "'" &amp; 'Document Checklist'!H71 &amp; "',")</f>
        <v>'Pre-approval Letter.',</v>
      </c>
      <c r="D71" s="15" t="str">
        <f>IF(OR('Document Checklist'!I71="", 'Document Checklist'!I71=0), "", "'" &amp; 'Document Checklist'!I71 &amp; "',")</f>
        <v>'Pre-approval letter.',</v>
      </c>
      <c r="E71" s="54" t="s">
        <v>1143</v>
      </c>
      <c r="F71" t="str">
        <f>"'"&amp;'Document Checklist'!G74&amp;"',"</f>
        <v>'',</v>
      </c>
      <c r="G71" s="21" t="s">
        <v>1144</v>
      </c>
      <c r="H71" t="str">
        <f t="shared" ref="H71:H114" si="5">H70</f>
        <v>1);</v>
      </c>
      <c r="J71" t="str">
        <f t="shared" si="3"/>
        <v>INSERT INTO psaudimofa1.t_document_code
(document_id, document_name, document_description, created_by, created_date, modified_by, modified_date, code, webform_doc_applicant, webform_doc_representative, is_check_for_embassy, lang_id)
VALUES(120736,'Pre-approval Letter.','Pre-approval letter.','support_script', current_date, 'support_script', current_date,'','N', 'N', 'N',1);</v>
      </c>
    </row>
    <row r="72" spans="1:10" ht="76.5">
      <c r="A72" s="15" t="s">
        <v>1142</v>
      </c>
      <c r="B72" s="15" t="str">
        <f t="shared" si="4"/>
        <v/>
      </c>
      <c r="C72" s="15" t="str">
        <f>IF(OR('Document Checklist'!H72="", 'Document Checklist'!H72=0), "", "'" &amp; 'Document Checklist'!H72 &amp; "',")</f>
        <v/>
      </c>
      <c r="D72" s="15" t="str">
        <f>IF(OR('Document Checklist'!I72="", 'Document Checklist'!I72=0), "", "'" &amp; 'Document Checklist'!I72 &amp; "',")</f>
        <v/>
      </c>
      <c r="E72" s="54" t="s">
        <v>1143</v>
      </c>
      <c r="F72" t="str">
        <f>"'"&amp;'Document Checklist'!G75&amp;"',"</f>
        <v>'',</v>
      </c>
      <c r="G72" s="21" t="s">
        <v>1144</v>
      </c>
      <c r="H72" t="str">
        <f t="shared" si="5"/>
        <v>1);</v>
      </c>
      <c r="J72" t="str">
        <f t="shared" si="3"/>
        <v/>
      </c>
    </row>
    <row r="73" spans="1:10" ht="76.5">
      <c r="A73" s="15" t="s">
        <v>1142</v>
      </c>
      <c r="B73" s="15" t="str">
        <f t="shared" si="4"/>
        <v/>
      </c>
      <c r="C73" s="15" t="str">
        <f>IF(OR('Document Checklist'!H73="", 'Document Checklist'!H73=0), "", "'" &amp; 'Document Checklist'!H73 &amp; "',")</f>
        <v/>
      </c>
      <c r="D73" s="15" t="str">
        <f>IF(OR('Document Checklist'!I73="", 'Document Checklist'!I73=0), "", "'" &amp; 'Document Checklist'!I73 &amp; "',")</f>
        <v/>
      </c>
      <c r="E73" s="54" t="s">
        <v>1143</v>
      </c>
      <c r="F73" t="str">
        <f>"'"&amp;'Document Checklist'!G76&amp;"',"</f>
        <v>'',</v>
      </c>
      <c r="G73" s="21" t="s">
        <v>1144</v>
      </c>
      <c r="H73" t="str">
        <f t="shared" si="5"/>
        <v>1);</v>
      </c>
      <c r="J73" t="str">
        <f t="shared" si="3"/>
        <v/>
      </c>
    </row>
    <row r="74" spans="1:10" ht="76.5">
      <c r="A74" s="15" t="s">
        <v>1142</v>
      </c>
      <c r="B74" s="15" t="str">
        <f t="shared" si="4"/>
        <v/>
      </c>
      <c r="C74" s="15" t="str">
        <f>IF(OR('Document Checklist'!H74="", 'Document Checklist'!H74=0), "", "'" &amp; 'Document Checklist'!H74 &amp; "',")</f>
        <v/>
      </c>
      <c r="D74" s="15" t="str">
        <f>IF(OR('Document Checklist'!I74="", 'Document Checklist'!I74=0), "", "'" &amp; 'Document Checklist'!I74 &amp; "',")</f>
        <v/>
      </c>
      <c r="E74" s="54" t="s">
        <v>1143</v>
      </c>
      <c r="F74" t="str">
        <f>"'"&amp;'Document Checklist'!G77&amp;"',"</f>
        <v>'',</v>
      </c>
      <c r="G74" s="21" t="s">
        <v>1144</v>
      </c>
      <c r="H74" t="str">
        <f t="shared" si="5"/>
        <v>1);</v>
      </c>
      <c r="J74" t="str">
        <f t="shared" si="3"/>
        <v/>
      </c>
    </row>
    <row r="75" spans="1:10" ht="76.5">
      <c r="A75" s="15" t="s">
        <v>1142</v>
      </c>
      <c r="B75" s="15" t="str">
        <f t="shared" si="4"/>
        <v/>
      </c>
      <c r="C75" s="15" t="str">
        <f>IF(OR('Document Checklist'!H75="", 'Document Checklist'!H75=0), "", "'" &amp; 'Document Checklist'!H75 &amp; "',")</f>
        <v/>
      </c>
      <c r="D75" s="15" t="str">
        <f>IF(OR('Document Checklist'!I75="", 'Document Checklist'!I75=0), "", "'" &amp; 'Document Checklist'!I75 &amp; "',")</f>
        <v/>
      </c>
      <c r="E75" s="54" t="s">
        <v>1143</v>
      </c>
      <c r="F75" t="str">
        <f>"'"&amp;'Document Checklist'!G78&amp;"',"</f>
        <v>'',</v>
      </c>
      <c r="G75" s="21" t="s">
        <v>1144</v>
      </c>
      <c r="H75" t="str">
        <f t="shared" si="5"/>
        <v>1);</v>
      </c>
      <c r="J75" t="str">
        <f t="shared" si="3"/>
        <v/>
      </c>
    </row>
    <row r="76" spans="1:10" ht="76.5">
      <c r="A76" s="15" t="s">
        <v>1142</v>
      </c>
      <c r="B76" s="15" t="str">
        <f t="shared" si="4"/>
        <v/>
      </c>
      <c r="C76" s="15" t="str">
        <f>IF(OR('Document Checklist'!H76="", 'Document Checklist'!H76=0), "", "'" &amp; 'Document Checklist'!H76 &amp; "',")</f>
        <v/>
      </c>
      <c r="D76" s="15" t="str">
        <f>IF(OR('Document Checklist'!I76="", 'Document Checklist'!I76=0), "", "'" &amp; 'Document Checklist'!I76 &amp; "',")</f>
        <v/>
      </c>
      <c r="E76" s="54" t="s">
        <v>1143</v>
      </c>
      <c r="F76" t="str">
        <f>"'"&amp;'Document Checklist'!G79&amp;"',"</f>
        <v>'',</v>
      </c>
      <c r="G76" s="21" t="s">
        <v>1144</v>
      </c>
      <c r="H76" t="str">
        <f t="shared" si="5"/>
        <v>1);</v>
      </c>
      <c r="J76" t="str">
        <f t="shared" si="3"/>
        <v/>
      </c>
    </row>
    <row r="77" spans="1:10" ht="76.5">
      <c r="A77" s="15" t="s">
        <v>1142</v>
      </c>
      <c r="B77" s="15" t="str">
        <f t="shared" si="4"/>
        <v/>
      </c>
      <c r="C77" s="15" t="str">
        <f>IF(OR('Document Checklist'!H77="", 'Document Checklist'!H77=0), "", "'" &amp; 'Document Checklist'!H77 &amp; "',")</f>
        <v/>
      </c>
      <c r="D77" s="15" t="str">
        <f>IF(OR('Document Checklist'!I77="", 'Document Checklist'!I77=0), "", "'" &amp; 'Document Checklist'!I77 &amp; "',")</f>
        <v/>
      </c>
      <c r="E77" s="54" t="s">
        <v>1143</v>
      </c>
      <c r="F77" t="str">
        <f>"'"&amp;'Document Checklist'!G80&amp;"',"</f>
        <v>'',</v>
      </c>
      <c r="G77" s="21" t="s">
        <v>1144</v>
      </c>
      <c r="H77" t="str">
        <f t="shared" si="5"/>
        <v>1);</v>
      </c>
      <c r="J77" t="str">
        <f t="shared" si="3"/>
        <v/>
      </c>
    </row>
    <row r="78" spans="1:10" ht="76.5">
      <c r="A78" s="15" t="s">
        <v>1142</v>
      </c>
      <c r="B78" s="15" t="str">
        <f t="shared" si="4"/>
        <v/>
      </c>
      <c r="C78" s="15" t="str">
        <f>IF(OR('Document Checklist'!H78="", 'Document Checklist'!H78=0), "", "'" &amp; 'Document Checklist'!H78 &amp; "',")</f>
        <v/>
      </c>
      <c r="D78" s="15" t="str">
        <f>IF(OR('Document Checklist'!I78="", 'Document Checklist'!I78=0), "", "'" &amp; 'Document Checklist'!I78 &amp; "',")</f>
        <v/>
      </c>
      <c r="E78" s="54" t="s">
        <v>1143</v>
      </c>
      <c r="F78" t="str">
        <f>"'"&amp;'Document Checklist'!G81&amp;"',"</f>
        <v>'',</v>
      </c>
      <c r="G78" s="21" t="s">
        <v>1144</v>
      </c>
      <c r="H78" t="str">
        <f t="shared" si="5"/>
        <v>1);</v>
      </c>
      <c r="J78" t="str">
        <f t="shared" si="3"/>
        <v/>
      </c>
    </row>
    <row r="79" spans="1:10" ht="76.5">
      <c r="A79" s="15" t="s">
        <v>1142</v>
      </c>
      <c r="B79" s="15" t="str">
        <f t="shared" si="4"/>
        <v/>
      </c>
      <c r="C79" s="15" t="str">
        <f>IF(OR('Document Checklist'!H79="", 'Document Checklist'!H79=0), "", "'" &amp; 'Document Checklist'!H79 &amp; "',")</f>
        <v/>
      </c>
      <c r="D79" s="15" t="str">
        <f>IF(OR('Document Checklist'!I79="", 'Document Checklist'!I79=0), "", "'" &amp; 'Document Checklist'!I79 &amp; "',")</f>
        <v/>
      </c>
      <c r="E79" s="54" t="s">
        <v>1143</v>
      </c>
      <c r="F79" t="str">
        <f>"'"&amp;'Document Checklist'!G82&amp;"',"</f>
        <v>'',</v>
      </c>
      <c r="G79" s="21" t="s">
        <v>1144</v>
      </c>
      <c r="H79" t="str">
        <f t="shared" si="5"/>
        <v>1);</v>
      </c>
      <c r="J79" t="str">
        <f t="shared" si="3"/>
        <v/>
      </c>
    </row>
    <row r="80" spans="1:10" ht="76.5">
      <c r="A80" s="15" t="s">
        <v>1142</v>
      </c>
      <c r="B80" s="15" t="str">
        <f t="shared" si="4"/>
        <v/>
      </c>
      <c r="C80" s="15" t="str">
        <f>IF(OR('Document Checklist'!H80="", 'Document Checklist'!H80=0), "", "'" &amp; 'Document Checklist'!H80 &amp; "',")</f>
        <v/>
      </c>
      <c r="D80" s="15" t="str">
        <f>IF(OR('Document Checklist'!I80="", 'Document Checklist'!I80=0), "", "'" &amp; 'Document Checklist'!I80 &amp; "',")</f>
        <v/>
      </c>
      <c r="E80" s="54" t="s">
        <v>1143</v>
      </c>
      <c r="F80" t="str">
        <f>"'"&amp;'Document Checklist'!G83&amp;"',"</f>
        <v>'',</v>
      </c>
      <c r="G80" s="21" t="s">
        <v>1144</v>
      </c>
      <c r="H80" t="str">
        <f t="shared" si="5"/>
        <v>1);</v>
      </c>
      <c r="J80" t="str">
        <f t="shared" si="3"/>
        <v/>
      </c>
    </row>
    <row r="81" spans="1:10" ht="76.5">
      <c r="A81" s="15" t="s">
        <v>1142</v>
      </c>
      <c r="B81" s="15" t="str">
        <f t="shared" si="4"/>
        <v/>
      </c>
      <c r="C81" s="15" t="str">
        <f>IF(OR('Document Checklist'!H81="", 'Document Checklist'!H81=0), "", "'" &amp; 'Document Checklist'!H81 &amp; "',")</f>
        <v/>
      </c>
      <c r="D81" s="15" t="str">
        <f>IF(OR('Document Checklist'!I81="", 'Document Checklist'!I81=0), "", "'" &amp; 'Document Checklist'!I81 &amp; "',")</f>
        <v/>
      </c>
      <c r="E81" s="54" t="s">
        <v>1143</v>
      </c>
      <c r="F81" t="str">
        <f>"'"&amp;'Document Checklist'!G84&amp;"',"</f>
        <v>'',</v>
      </c>
      <c r="G81" s="21" t="s">
        <v>1144</v>
      </c>
      <c r="H81" t="str">
        <f t="shared" si="5"/>
        <v>1);</v>
      </c>
      <c r="J81" t="str">
        <f t="shared" si="3"/>
        <v/>
      </c>
    </row>
    <row r="82" spans="1:10" ht="76.5">
      <c r="A82" s="15" t="s">
        <v>1142</v>
      </c>
      <c r="B82" s="15" t="str">
        <f t="shared" si="4"/>
        <v/>
      </c>
      <c r="C82" s="15" t="str">
        <f>IF(OR('Document Checklist'!H82="", 'Document Checklist'!H82=0), "", "'" &amp; 'Document Checklist'!H82 &amp; "',")</f>
        <v/>
      </c>
      <c r="D82" s="15" t="str">
        <f>IF(OR('Document Checklist'!I82="", 'Document Checklist'!I82=0), "", "'" &amp; 'Document Checklist'!I82 &amp; "',")</f>
        <v/>
      </c>
      <c r="E82" s="54" t="s">
        <v>1143</v>
      </c>
      <c r="F82" t="str">
        <f>"'"&amp;'Document Checklist'!G85&amp;"',"</f>
        <v>'',</v>
      </c>
      <c r="G82" s="21" t="s">
        <v>1144</v>
      </c>
      <c r="H82" t="str">
        <f t="shared" si="5"/>
        <v>1);</v>
      </c>
      <c r="J82" t="str">
        <f t="shared" si="3"/>
        <v/>
      </c>
    </row>
    <row r="83" spans="1:10" ht="76.5">
      <c r="A83" s="15" t="s">
        <v>1142</v>
      </c>
      <c r="B83" s="15" t="str">
        <f t="shared" si="4"/>
        <v/>
      </c>
      <c r="C83" s="15" t="str">
        <f>IF(OR('Document Checklist'!H83="", 'Document Checklist'!H83=0), "", "'" &amp; 'Document Checklist'!H83 &amp; "',")</f>
        <v/>
      </c>
      <c r="D83" s="15" t="str">
        <f>IF(OR('Document Checklist'!I83="", 'Document Checklist'!I83=0), "", "'" &amp; 'Document Checklist'!I83 &amp; "',")</f>
        <v/>
      </c>
      <c r="E83" s="54" t="s">
        <v>1143</v>
      </c>
      <c r="F83" t="str">
        <f>"'"&amp;'Document Checklist'!G86&amp;"',"</f>
        <v>'',</v>
      </c>
      <c r="G83" s="21" t="s">
        <v>1144</v>
      </c>
      <c r="H83" t="str">
        <f t="shared" si="5"/>
        <v>1);</v>
      </c>
      <c r="J83" t="str">
        <f t="shared" si="3"/>
        <v/>
      </c>
    </row>
    <row r="84" spans="1:10" ht="76.5">
      <c r="A84" s="15" t="s">
        <v>1142</v>
      </c>
      <c r="B84" s="15" t="str">
        <f t="shared" si="4"/>
        <v/>
      </c>
      <c r="C84" s="15" t="str">
        <f>IF(OR('Document Checklist'!H84="", 'Document Checklist'!H84=0), "", "'" &amp; 'Document Checklist'!H84 &amp; "',")</f>
        <v/>
      </c>
      <c r="D84" s="15" t="str">
        <f>IF(OR('Document Checklist'!I84="", 'Document Checklist'!I84=0), "", "'" &amp; 'Document Checklist'!I84 &amp; "',")</f>
        <v/>
      </c>
      <c r="E84" s="54" t="s">
        <v>1143</v>
      </c>
      <c r="F84" t="str">
        <f>"'"&amp;'Document Checklist'!G87&amp;"',"</f>
        <v>'',</v>
      </c>
      <c r="G84" s="21" t="s">
        <v>1144</v>
      </c>
      <c r="H84" t="str">
        <f t="shared" si="5"/>
        <v>1);</v>
      </c>
      <c r="J84" t="str">
        <f t="shared" si="3"/>
        <v/>
      </c>
    </row>
    <row r="85" spans="1:10" ht="76.5">
      <c r="A85" s="15" t="s">
        <v>1142</v>
      </c>
      <c r="B85" s="15" t="str">
        <f t="shared" si="4"/>
        <v/>
      </c>
      <c r="C85" s="15" t="str">
        <f>IF(OR('Document Checklist'!H85="", 'Document Checklist'!H85=0), "", "'" &amp; 'Document Checklist'!H85 &amp; "',")</f>
        <v/>
      </c>
      <c r="D85" s="15" t="str">
        <f>IF(OR('Document Checklist'!I85="", 'Document Checklist'!I85=0), "", "'" &amp; 'Document Checklist'!I85 &amp; "',")</f>
        <v/>
      </c>
      <c r="E85" s="54" t="s">
        <v>1143</v>
      </c>
      <c r="F85" t="str">
        <f>"'"&amp;'Document Checklist'!G88&amp;"',"</f>
        <v>'',</v>
      </c>
      <c r="G85" s="21" t="s">
        <v>1144</v>
      </c>
      <c r="H85" t="str">
        <f t="shared" si="5"/>
        <v>1);</v>
      </c>
      <c r="J85" t="str">
        <f t="shared" si="3"/>
        <v/>
      </c>
    </row>
    <row r="86" spans="1:10" ht="76.5">
      <c r="A86" s="15" t="s">
        <v>1142</v>
      </c>
      <c r="B86" s="15" t="str">
        <f t="shared" si="4"/>
        <v/>
      </c>
      <c r="C86" s="15" t="str">
        <f>IF(OR('Document Checklist'!H86="", 'Document Checklist'!H86=0), "", "'" &amp; 'Document Checklist'!H86 &amp; "',")</f>
        <v/>
      </c>
      <c r="D86" s="15" t="str">
        <f>IF(OR('Document Checklist'!I86="", 'Document Checklist'!I86=0), "", "'" &amp; 'Document Checklist'!I86 &amp; "',")</f>
        <v/>
      </c>
      <c r="E86" s="54" t="s">
        <v>1143</v>
      </c>
      <c r="F86" t="str">
        <f>"'"&amp;'Document Checklist'!G89&amp;"',"</f>
        <v>'',</v>
      </c>
      <c r="G86" s="21" t="s">
        <v>1144</v>
      </c>
      <c r="H86" t="str">
        <f t="shared" si="5"/>
        <v>1);</v>
      </c>
      <c r="J86" t="str">
        <f t="shared" si="3"/>
        <v/>
      </c>
    </row>
    <row r="87" spans="1:10" ht="76.5">
      <c r="A87" s="15" t="s">
        <v>1142</v>
      </c>
      <c r="B87" s="15" t="str">
        <f t="shared" si="4"/>
        <v/>
      </c>
      <c r="C87" s="15" t="str">
        <f>IF(OR('Document Checklist'!H87="", 'Document Checklist'!H87=0), "", "'" &amp; 'Document Checklist'!H87 &amp; "',")</f>
        <v/>
      </c>
      <c r="D87" s="15" t="str">
        <f>IF(OR('Document Checklist'!I87="", 'Document Checklist'!I87=0), "", "'" &amp; 'Document Checklist'!I87 &amp; "',")</f>
        <v/>
      </c>
      <c r="E87" s="54" t="s">
        <v>1143</v>
      </c>
      <c r="F87" t="str">
        <f>"'"&amp;'Document Checklist'!G90&amp;"',"</f>
        <v>'',</v>
      </c>
      <c r="G87" s="21" t="s">
        <v>1144</v>
      </c>
      <c r="H87" t="str">
        <f t="shared" si="5"/>
        <v>1);</v>
      </c>
      <c r="J87" t="str">
        <f t="shared" si="3"/>
        <v/>
      </c>
    </row>
    <row r="88" spans="1:10" ht="76.5">
      <c r="A88" s="15" t="s">
        <v>1142</v>
      </c>
      <c r="B88" s="15" t="str">
        <f t="shared" si="4"/>
        <v/>
      </c>
      <c r="C88" s="15" t="str">
        <f>IF(OR('Document Checklist'!H88="", 'Document Checklist'!H88=0), "", "'" &amp; 'Document Checklist'!H88 &amp; "',")</f>
        <v/>
      </c>
      <c r="D88" s="15" t="str">
        <f>IF(OR('Document Checklist'!I88="", 'Document Checklist'!I88=0), "", "'" &amp; 'Document Checklist'!I88 &amp; "',")</f>
        <v/>
      </c>
      <c r="E88" s="54" t="s">
        <v>1143</v>
      </c>
      <c r="F88" t="str">
        <f>"'"&amp;'Document Checklist'!G91&amp;"',"</f>
        <v>'',</v>
      </c>
      <c r="G88" s="21" t="s">
        <v>1144</v>
      </c>
      <c r="H88" t="str">
        <f t="shared" si="5"/>
        <v>1);</v>
      </c>
      <c r="J88" t="str">
        <f t="shared" si="3"/>
        <v/>
      </c>
    </row>
    <row r="89" spans="1:10" ht="76.5">
      <c r="A89" s="15" t="s">
        <v>1142</v>
      </c>
      <c r="B89" s="15" t="str">
        <f t="shared" si="4"/>
        <v/>
      </c>
      <c r="C89" s="15" t="str">
        <f>IF(OR('Document Checklist'!H89="", 'Document Checklist'!H89=0), "", "'" &amp; 'Document Checklist'!H89 &amp; "',")</f>
        <v/>
      </c>
      <c r="D89" s="15" t="str">
        <f>IF(OR('Document Checklist'!I89="", 'Document Checklist'!I89=0), "", "'" &amp; 'Document Checklist'!I89 &amp; "',")</f>
        <v/>
      </c>
      <c r="E89" s="54" t="s">
        <v>1143</v>
      </c>
      <c r="F89" t="str">
        <f>"'"&amp;'Document Checklist'!G92&amp;"',"</f>
        <v>'',</v>
      </c>
      <c r="G89" s="21" t="s">
        <v>1144</v>
      </c>
      <c r="H89" t="str">
        <f t="shared" si="5"/>
        <v>1);</v>
      </c>
      <c r="J89" t="str">
        <f t="shared" si="3"/>
        <v/>
      </c>
    </row>
    <row r="90" spans="1:10" ht="76.5">
      <c r="A90" s="15" t="s">
        <v>1142</v>
      </c>
      <c r="B90" s="15" t="str">
        <f t="shared" si="4"/>
        <v/>
      </c>
      <c r="C90" s="15" t="str">
        <f>IF(OR('Document Checklist'!H90="", 'Document Checklist'!H90=0), "", "'" &amp; 'Document Checklist'!H90 &amp; "',")</f>
        <v/>
      </c>
      <c r="D90" s="15" t="str">
        <f>IF(OR('Document Checklist'!I90="", 'Document Checklist'!I90=0), "", "'" &amp; 'Document Checklist'!I90 &amp; "',")</f>
        <v/>
      </c>
      <c r="E90" s="54" t="s">
        <v>1143</v>
      </c>
      <c r="F90" t="str">
        <f>"'"&amp;'Document Checklist'!G93&amp;"',"</f>
        <v>'',</v>
      </c>
      <c r="G90" s="21" t="s">
        <v>1144</v>
      </c>
      <c r="H90" t="str">
        <f t="shared" si="5"/>
        <v>1);</v>
      </c>
      <c r="J90" t="str">
        <f t="shared" si="3"/>
        <v/>
      </c>
    </row>
    <row r="91" spans="1:10" ht="76.5">
      <c r="A91" s="15" t="s">
        <v>1142</v>
      </c>
      <c r="B91" s="15" t="str">
        <f t="shared" si="4"/>
        <v/>
      </c>
      <c r="C91" s="15" t="str">
        <f>IF(OR('Document Checklist'!H91="", 'Document Checklist'!H91=0), "", "'" &amp; 'Document Checklist'!H91 &amp; "',")</f>
        <v/>
      </c>
      <c r="D91" s="15" t="str">
        <f>IF(OR('Document Checklist'!I91="", 'Document Checklist'!I91=0), "", "'" &amp; 'Document Checklist'!I91 &amp; "',")</f>
        <v/>
      </c>
      <c r="E91" s="54" t="s">
        <v>1143</v>
      </c>
      <c r="F91" t="str">
        <f>"'"&amp;'Document Checklist'!G94&amp;"',"</f>
        <v>'',</v>
      </c>
      <c r="G91" s="21" t="s">
        <v>1144</v>
      </c>
      <c r="H91" t="str">
        <f t="shared" si="5"/>
        <v>1);</v>
      </c>
      <c r="J91" t="str">
        <f t="shared" si="3"/>
        <v/>
      </c>
    </row>
    <row r="92" spans="1:10" ht="76.5">
      <c r="A92" s="15" t="s">
        <v>1142</v>
      </c>
      <c r="B92" s="15" t="str">
        <f t="shared" si="4"/>
        <v/>
      </c>
      <c r="C92" s="15" t="str">
        <f>IF(OR('Document Checklist'!H92="", 'Document Checklist'!H92=0), "", "'" &amp; 'Document Checklist'!H92 &amp; "',")</f>
        <v/>
      </c>
      <c r="D92" s="15" t="str">
        <f>IF(OR('Document Checklist'!I92="", 'Document Checklist'!I92=0), "", "'" &amp; 'Document Checklist'!I92 &amp; "',")</f>
        <v/>
      </c>
      <c r="E92" s="54" t="s">
        <v>1143</v>
      </c>
      <c r="F92" t="str">
        <f>"'"&amp;'Document Checklist'!G95&amp;"',"</f>
        <v>'',</v>
      </c>
      <c r="G92" s="21" t="s">
        <v>1144</v>
      </c>
      <c r="H92" t="str">
        <f t="shared" si="5"/>
        <v>1);</v>
      </c>
      <c r="J92" t="str">
        <f t="shared" si="3"/>
        <v/>
      </c>
    </row>
    <row r="93" spans="1:10" ht="76.5">
      <c r="A93" s="15" t="s">
        <v>1142</v>
      </c>
      <c r="B93" s="15" t="str">
        <f t="shared" si="4"/>
        <v/>
      </c>
      <c r="C93" s="15" t="str">
        <f>IF(OR('Document Checklist'!H93="", 'Document Checklist'!H93=0), "", "'" &amp; 'Document Checklist'!H93 &amp; "',")</f>
        <v/>
      </c>
      <c r="D93" s="15" t="str">
        <f>IF(OR('Document Checklist'!I93="", 'Document Checklist'!I93=0), "", "'" &amp; 'Document Checklist'!I93 &amp; "',")</f>
        <v/>
      </c>
      <c r="E93" s="54" t="s">
        <v>1143</v>
      </c>
      <c r="F93" t="str">
        <f>"'"&amp;'Document Checklist'!G96&amp;"',"</f>
        <v>'',</v>
      </c>
      <c r="G93" s="21" t="s">
        <v>1144</v>
      </c>
      <c r="H93" t="str">
        <f t="shared" si="5"/>
        <v>1);</v>
      </c>
      <c r="J93" t="str">
        <f t="shared" si="3"/>
        <v/>
      </c>
    </row>
    <row r="94" spans="1:10" ht="76.5">
      <c r="A94" s="15" t="s">
        <v>1142</v>
      </c>
      <c r="B94" s="15" t="str">
        <f t="shared" si="4"/>
        <v/>
      </c>
      <c r="C94" s="15" t="str">
        <f>IF(OR('Document Checklist'!H94="", 'Document Checklist'!H94=0), "", "'" &amp; 'Document Checklist'!H94 &amp; "',")</f>
        <v/>
      </c>
      <c r="D94" s="15" t="str">
        <f>IF(OR('Document Checklist'!I94="", 'Document Checklist'!I94=0), "", "'" &amp; 'Document Checklist'!I94 &amp; "',")</f>
        <v/>
      </c>
      <c r="E94" s="54" t="s">
        <v>1143</v>
      </c>
      <c r="F94" t="str">
        <f>"'"&amp;'Document Checklist'!G97&amp;"',"</f>
        <v>'',</v>
      </c>
      <c r="G94" s="21" t="s">
        <v>1144</v>
      </c>
      <c r="H94" t="str">
        <f t="shared" si="5"/>
        <v>1);</v>
      </c>
      <c r="J94" t="str">
        <f t="shared" si="3"/>
        <v/>
      </c>
    </row>
    <row r="95" spans="1:10" ht="76.5">
      <c r="A95" s="15" t="s">
        <v>1142</v>
      </c>
      <c r="B95" s="15" t="str">
        <f t="shared" si="4"/>
        <v/>
      </c>
      <c r="C95" s="15" t="str">
        <f>IF(OR('Document Checklist'!H95="", 'Document Checklist'!H95=0), "", "'" &amp; 'Document Checklist'!H95 &amp; "',")</f>
        <v/>
      </c>
      <c r="D95" s="15" t="str">
        <f>IF(OR('Document Checklist'!I95="", 'Document Checklist'!I95=0), "", "'" &amp; 'Document Checklist'!I95 &amp; "',")</f>
        <v/>
      </c>
      <c r="E95" s="54" t="s">
        <v>1143</v>
      </c>
      <c r="F95" t="str">
        <f>"'"&amp;'Document Checklist'!G98&amp;"',"</f>
        <v>'',</v>
      </c>
      <c r="G95" s="21" t="s">
        <v>1144</v>
      </c>
      <c r="H95" t="str">
        <f t="shared" si="5"/>
        <v>1);</v>
      </c>
      <c r="J95" t="str">
        <f t="shared" si="3"/>
        <v/>
      </c>
    </row>
    <row r="96" spans="1:10" ht="76.5">
      <c r="A96" s="15" t="s">
        <v>1142</v>
      </c>
      <c r="B96" s="15" t="str">
        <f t="shared" si="4"/>
        <v/>
      </c>
      <c r="C96" s="15" t="str">
        <f>IF(OR('Document Checklist'!H96="", 'Document Checklist'!H96=0), "", "'" &amp; 'Document Checklist'!H96 &amp; "',")</f>
        <v/>
      </c>
      <c r="D96" s="15" t="str">
        <f>IF(OR('Document Checklist'!I96="", 'Document Checklist'!I96=0), "", "'" &amp; 'Document Checklist'!I96 &amp; "',")</f>
        <v/>
      </c>
      <c r="E96" s="54" t="s">
        <v>1143</v>
      </c>
      <c r="F96" t="str">
        <f>"'"&amp;'Document Checklist'!G99&amp;"',"</f>
        <v>'',</v>
      </c>
      <c r="G96" s="21" t="s">
        <v>1144</v>
      </c>
      <c r="H96" t="str">
        <f t="shared" si="5"/>
        <v>1);</v>
      </c>
      <c r="J96" t="str">
        <f t="shared" si="3"/>
        <v/>
      </c>
    </row>
    <row r="97" spans="1:10" ht="76.5">
      <c r="A97" s="15" t="s">
        <v>1142</v>
      </c>
      <c r="B97" s="15" t="str">
        <f t="shared" si="4"/>
        <v/>
      </c>
      <c r="C97" s="15" t="str">
        <f>IF(OR('Document Checklist'!H97="", 'Document Checklist'!H97=0), "", "'" &amp; 'Document Checklist'!H97 &amp; "',")</f>
        <v/>
      </c>
      <c r="D97" s="15" t="str">
        <f>IF(OR('Document Checklist'!I97="", 'Document Checklist'!I97=0), "", "'" &amp; 'Document Checklist'!I97 &amp; "',")</f>
        <v/>
      </c>
      <c r="E97" s="54" t="s">
        <v>1143</v>
      </c>
      <c r="F97" t="str">
        <f>"'"&amp;'Document Checklist'!G100&amp;"',"</f>
        <v>'',</v>
      </c>
      <c r="G97" s="21" t="s">
        <v>1144</v>
      </c>
      <c r="H97" t="str">
        <f t="shared" si="5"/>
        <v>1);</v>
      </c>
      <c r="J97" t="str">
        <f t="shared" si="3"/>
        <v/>
      </c>
    </row>
    <row r="98" spans="1:10" ht="76.5">
      <c r="A98" s="15" t="s">
        <v>1142</v>
      </c>
      <c r="B98" s="15" t="str">
        <f t="shared" si="4"/>
        <v/>
      </c>
      <c r="C98" s="15" t="str">
        <f>IF(OR('Document Checklist'!H98="", 'Document Checklist'!H98=0), "", "'" &amp; 'Document Checklist'!H98 &amp; "',")</f>
        <v/>
      </c>
      <c r="D98" s="15" t="str">
        <f>IF(OR('Document Checklist'!I98="", 'Document Checklist'!I98=0), "", "'" &amp; 'Document Checklist'!I98 &amp; "',")</f>
        <v/>
      </c>
      <c r="E98" s="54" t="s">
        <v>1143</v>
      </c>
      <c r="F98" t="str">
        <f>"'"&amp;'Document Checklist'!G101&amp;"',"</f>
        <v>'',</v>
      </c>
      <c r="G98" s="21" t="s">
        <v>1144</v>
      </c>
      <c r="H98" t="str">
        <f t="shared" si="5"/>
        <v>1);</v>
      </c>
      <c r="J98" t="str">
        <f t="shared" si="3"/>
        <v/>
      </c>
    </row>
    <row r="99" spans="1:10" ht="76.5">
      <c r="A99" s="15" t="s">
        <v>1142</v>
      </c>
      <c r="B99" s="15" t="str">
        <f t="shared" si="4"/>
        <v/>
      </c>
      <c r="C99" s="15" t="str">
        <f>IF(OR('Document Checklist'!H99="", 'Document Checklist'!H99=0), "", "'" &amp; 'Document Checklist'!H99 &amp; "',")</f>
        <v/>
      </c>
      <c r="D99" s="15" t="str">
        <f>IF(OR('Document Checklist'!I99="", 'Document Checklist'!I99=0), "", "'" &amp; 'Document Checklist'!I99 &amp; "',")</f>
        <v/>
      </c>
      <c r="E99" s="54" t="s">
        <v>1143</v>
      </c>
      <c r="F99" t="str">
        <f>"'"&amp;'Document Checklist'!G102&amp;"',"</f>
        <v>'',</v>
      </c>
      <c r="G99" s="21" t="s">
        <v>1144</v>
      </c>
      <c r="H99" t="str">
        <f t="shared" si="5"/>
        <v>1);</v>
      </c>
      <c r="J99" t="str">
        <f t="shared" si="3"/>
        <v/>
      </c>
    </row>
    <row r="100" spans="1:10" ht="76.5">
      <c r="A100" s="15" t="s">
        <v>1142</v>
      </c>
      <c r="B100" s="15" t="str">
        <f t="shared" si="4"/>
        <v/>
      </c>
      <c r="C100" s="15" t="str">
        <f>IF(OR('Document Checklist'!H100="", 'Document Checklist'!H100=0), "", "'" &amp; 'Document Checklist'!H100 &amp; "',")</f>
        <v/>
      </c>
      <c r="D100" s="15" t="str">
        <f>IF(OR('Document Checklist'!I100="", 'Document Checklist'!I100=0), "", "'" &amp; 'Document Checklist'!I100 &amp; "',")</f>
        <v/>
      </c>
      <c r="E100" s="54" t="s">
        <v>1143</v>
      </c>
      <c r="F100" t="str">
        <f>"'"&amp;'Document Checklist'!G103&amp;"',"</f>
        <v>'',</v>
      </c>
      <c r="G100" s="21" t="s">
        <v>1144</v>
      </c>
      <c r="H100" t="str">
        <f t="shared" si="5"/>
        <v>1);</v>
      </c>
      <c r="J100" t="str">
        <f t="shared" si="3"/>
        <v/>
      </c>
    </row>
    <row r="101" spans="1:10" ht="76.5">
      <c r="A101" s="15" t="s">
        <v>1142</v>
      </c>
      <c r="B101" s="15" t="str">
        <f t="shared" si="4"/>
        <v/>
      </c>
      <c r="C101" s="15" t="str">
        <f>IF(OR('Document Checklist'!H101="", 'Document Checklist'!H101=0), "", "'" &amp; 'Document Checklist'!H101 &amp; "',")</f>
        <v/>
      </c>
      <c r="D101" s="15" t="str">
        <f>IF(OR('Document Checklist'!I101="", 'Document Checklist'!I101=0), "", "'" &amp; 'Document Checklist'!I101 &amp; "',")</f>
        <v/>
      </c>
      <c r="E101" s="54" t="s">
        <v>1143</v>
      </c>
      <c r="F101" t="str">
        <f>"'"&amp;'Document Checklist'!G104&amp;"',"</f>
        <v>'',</v>
      </c>
      <c r="G101" s="21" t="s">
        <v>1144</v>
      </c>
      <c r="H101" t="str">
        <f t="shared" si="5"/>
        <v>1);</v>
      </c>
      <c r="J101" t="str">
        <f t="shared" si="3"/>
        <v/>
      </c>
    </row>
    <row r="102" spans="1:10" ht="76.5">
      <c r="A102" s="15" t="s">
        <v>1142</v>
      </c>
      <c r="B102" s="15" t="str">
        <f t="shared" si="4"/>
        <v/>
      </c>
      <c r="C102" s="15" t="str">
        <f>IF(OR('Document Checklist'!H102="", 'Document Checklist'!H102=0), "", "'" &amp; 'Document Checklist'!H102 &amp; "',")</f>
        <v/>
      </c>
      <c r="D102" s="15" t="str">
        <f>IF(OR('Document Checklist'!I102="", 'Document Checklist'!I102=0), "", "'" &amp; 'Document Checklist'!I102 &amp; "',")</f>
        <v/>
      </c>
      <c r="E102" s="54" t="s">
        <v>1143</v>
      </c>
      <c r="F102" t="str">
        <f>"'"&amp;'Document Checklist'!G105&amp;"',"</f>
        <v>'',</v>
      </c>
      <c r="G102" s="21" t="s">
        <v>1144</v>
      </c>
      <c r="H102" t="str">
        <f t="shared" si="5"/>
        <v>1);</v>
      </c>
      <c r="J102" t="str">
        <f t="shared" si="3"/>
        <v/>
      </c>
    </row>
    <row r="103" spans="1:10" ht="76.5">
      <c r="A103" s="15" t="s">
        <v>1142</v>
      </c>
      <c r="B103" s="15" t="str">
        <f t="shared" si="4"/>
        <v/>
      </c>
      <c r="C103" s="15" t="str">
        <f>IF(OR('Document Checklist'!H103="", 'Document Checklist'!H103=0), "", "'" &amp; 'Document Checklist'!H103 &amp; "',")</f>
        <v/>
      </c>
      <c r="D103" s="15" t="str">
        <f>IF(OR('Document Checklist'!I103="", 'Document Checklist'!I103=0), "", "'" &amp; 'Document Checklist'!I103 &amp; "',")</f>
        <v/>
      </c>
      <c r="E103" s="54" t="s">
        <v>1143</v>
      </c>
      <c r="F103" t="str">
        <f>"'"&amp;'Document Checklist'!G106&amp;"',"</f>
        <v>'',</v>
      </c>
      <c r="G103" s="21" t="s">
        <v>1144</v>
      </c>
      <c r="H103" t="str">
        <f t="shared" si="5"/>
        <v>1);</v>
      </c>
      <c r="J103" t="str">
        <f t="shared" si="3"/>
        <v/>
      </c>
    </row>
    <row r="104" spans="1:10" ht="76.5">
      <c r="A104" s="15" t="s">
        <v>1142</v>
      </c>
      <c r="B104" s="15" t="str">
        <f t="shared" si="4"/>
        <v/>
      </c>
      <c r="C104" s="15" t="str">
        <f>IF(OR('Document Checklist'!H104="", 'Document Checklist'!H104=0), "", "'" &amp; 'Document Checklist'!H104 &amp; "',")</f>
        <v/>
      </c>
      <c r="D104" s="15" t="str">
        <f>IF(OR('Document Checklist'!I104="", 'Document Checklist'!I104=0), "", "'" &amp; 'Document Checklist'!I104 &amp; "',")</f>
        <v/>
      </c>
      <c r="E104" s="54" t="s">
        <v>1143</v>
      </c>
      <c r="F104" t="str">
        <f>"'"&amp;'Document Checklist'!G107&amp;"',"</f>
        <v>'',</v>
      </c>
      <c r="G104" s="21" t="s">
        <v>1144</v>
      </c>
      <c r="H104" t="str">
        <f t="shared" si="5"/>
        <v>1);</v>
      </c>
      <c r="J104" t="str">
        <f t="shared" si="3"/>
        <v/>
      </c>
    </row>
    <row r="105" spans="1:10" ht="76.5">
      <c r="A105" s="15" t="s">
        <v>1142</v>
      </c>
      <c r="B105" s="15" t="str">
        <f t="shared" si="4"/>
        <v/>
      </c>
      <c r="C105" s="15" t="str">
        <f>IF(OR('Document Checklist'!H105="", 'Document Checklist'!H105=0), "", "'" &amp; 'Document Checklist'!H105 &amp; "',")</f>
        <v/>
      </c>
      <c r="D105" s="15" t="str">
        <f>IF(OR('Document Checklist'!I105="", 'Document Checklist'!I105=0), "", "'" &amp; 'Document Checklist'!I105 &amp; "',")</f>
        <v/>
      </c>
      <c r="E105" s="54" t="s">
        <v>1143</v>
      </c>
      <c r="F105" t="str">
        <f>"'"&amp;'Document Checklist'!G108&amp;"',"</f>
        <v>'',</v>
      </c>
      <c r="G105" s="21" t="s">
        <v>1144</v>
      </c>
      <c r="H105" t="str">
        <f t="shared" si="5"/>
        <v>1);</v>
      </c>
      <c r="J105" t="str">
        <f t="shared" si="3"/>
        <v/>
      </c>
    </row>
    <row r="106" spans="1:10" ht="76.5">
      <c r="A106" s="15" t="s">
        <v>1142</v>
      </c>
      <c r="B106" s="15" t="str">
        <f t="shared" si="4"/>
        <v/>
      </c>
      <c r="C106" s="15" t="str">
        <f>IF(OR('Document Checklist'!H106="", 'Document Checklist'!H106=0), "", "'" &amp; 'Document Checklist'!H106 &amp; "',")</f>
        <v/>
      </c>
      <c r="D106" s="15" t="str">
        <f>IF(OR('Document Checklist'!I106="", 'Document Checklist'!I106=0), "", "'" &amp; 'Document Checklist'!I106 &amp; "',")</f>
        <v/>
      </c>
      <c r="E106" s="54" t="s">
        <v>1143</v>
      </c>
      <c r="F106" t="str">
        <f>"'"&amp;'Document Checklist'!G109&amp;"',"</f>
        <v>'',</v>
      </c>
      <c r="G106" s="21" t="s">
        <v>1144</v>
      </c>
      <c r="H106" t="str">
        <f t="shared" si="5"/>
        <v>1);</v>
      </c>
      <c r="J106" t="str">
        <f t="shared" si="3"/>
        <v/>
      </c>
    </row>
    <row r="107" spans="1:10" ht="76.5">
      <c r="A107" s="15" t="s">
        <v>1142</v>
      </c>
      <c r="B107" s="15" t="str">
        <f t="shared" si="4"/>
        <v/>
      </c>
      <c r="C107" s="15" t="str">
        <f>IF(OR('Document Checklist'!H107="", 'Document Checklist'!H107=0), "", "'" &amp; 'Document Checklist'!H107 &amp; "',")</f>
        <v/>
      </c>
      <c r="D107" s="15" t="str">
        <f>IF(OR('Document Checklist'!I107="", 'Document Checklist'!I107=0), "", "'" &amp; 'Document Checklist'!I107 &amp; "',")</f>
        <v/>
      </c>
      <c r="E107" s="54" t="s">
        <v>1143</v>
      </c>
      <c r="F107" t="str">
        <f>"'"&amp;'Document Checklist'!G110&amp;"',"</f>
        <v>'',</v>
      </c>
      <c r="G107" s="21" t="s">
        <v>1144</v>
      </c>
      <c r="H107" t="str">
        <f t="shared" si="5"/>
        <v>1);</v>
      </c>
      <c r="J107" t="str">
        <f t="shared" si="3"/>
        <v/>
      </c>
    </row>
    <row r="108" spans="1:10" ht="76.5">
      <c r="A108" s="15" t="s">
        <v>1142</v>
      </c>
      <c r="B108" s="15" t="str">
        <f t="shared" si="4"/>
        <v/>
      </c>
      <c r="C108" s="15" t="str">
        <f>IF(OR('Document Checklist'!H108="", 'Document Checklist'!H108=0), "", "'" &amp; 'Document Checklist'!H108 &amp; "',")</f>
        <v/>
      </c>
      <c r="D108" s="15" t="str">
        <f>IF(OR('Document Checklist'!I108="", 'Document Checklist'!I108=0), "", "'" &amp; 'Document Checklist'!I108 &amp; "',")</f>
        <v/>
      </c>
      <c r="E108" s="54" t="s">
        <v>1143</v>
      </c>
      <c r="F108" t="str">
        <f>"'"&amp;'Document Checklist'!G111&amp;"',"</f>
        <v>'',</v>
      </c>
      <c r="G108" s="21" t="s">
        <v>1144</v>
      </c>
      <c r="H108" t="str">
        <f t="shared" si="5"/>
        <v>1);</v>
      </c>
      <c r="J108" t="str">
        <f t="shared" si="3"/>
        <v/>
      </c>
    </row>
    <row r="109" spans="1:10" ht="76.5">
      <c r="A109" s="15" t="s">
        <v>1142</v>
      </c>
      <c r="B109" s="15" t="str">
        <f t="shared" si="4"/>
        <v/>
      </c>
      <c r="C109" s="15" t="str">
        <f>IF(OR('Document Checklist'!H109="", 'Document Checklist'!H109=0), "", "'" &amp; 'Document Checklist'!H109 &amp; "',")</f>
        <v/>
      </c>
      <c r="D109" s="15" t="str">
        <f>IF(OR('Document Checklist'!I109="", 'Document Checklist'!I109=0), "", "'" &amp; 'Document Checklist'!I109 &amp; "',")</f>
        <v/>
      </c>
      <c r="E109" s="54" t="s">
        <v>1143</v>
      </c>
      <c r="F109" t="str">
        <f>"'"&amp;'Document Checklist'!G112&amp;"',"</f>
        <v>'',</v>
      </c>
      <c r="G109" s="21" t="s">
        <v>1144</v>
      </c>
      <c r="H109" t="str">
        <f t="shared" si="5"/>
        <v>1);</v>
      </c>
      <c r="J109" t="str">
        <f t="shared" si="3"/>
        <v/>
      </c>
    </row>
    <row r="110" spans="1:10" ht="76.5">
      <c r="A110" s="15" t="s">
        <v>1142</v>
      </c>
      <c r="B110" s="15" t="str">
        <f t="shared" si="4"/>
        <v/>
      </c>
      <c r="C110" s="15" t="str">
        <f>IF(OR('Document Checklist'!H110="", 'Document Checklist'!H110=0), "", "'" &amp; 'Document Checklist'!H110 &amp; "',")</f>
        <v/>
      </c>
      <c r="D110" s="15" t="str">
        <f>IF(OR('Document Checklist'!I110="", 'Document Checklist'!I110=0), "", "'" &amp; 'Document Checklist'!I110 &amp; "',")</f>
        <v/>
      </c>
      <c r="E110" s="54" t="s">
        <v>1143</v>
      </c>
      <c r="F110" t="str">
        <f>"'"&amp;'Document Checklist'!G113&amp;"',"</f>
        <v>'',</v>
      </c>
      <c r="G110" s="21" t="s">
        <v>1144</v>
      </c>
      <c r="H110" t="str">
        <f t="shared" si="5"/>
        <v>1);</v>
      </c>
      <c r="J110" t="str">
        <f t="shared" si="3"/>
        <v/>
      </c>
    </row>
    <row r="111" spans="1:10" ht="76.5">
      <c r="A111" s="15" t="s">
        <v>1142</v>
      </c>
      <c r="B111" s="15" t="str">
        <f t="shared" si="4"/>
        <v/>
      </c>
      <c r="C111" s="15" t="str">
        <f>IF(OR('Document Checklist'!H111="", 'Document Checklist'!H111=0), "", "'" &amp; 'Document Checklist'!H111 &amp; "',")</f>
        <v/>
      </c>
      <c r="D111" s="15" t="str">
        <f>IF(OR('Document Checklist'!I111="", 'Document Checklist'!I111=0), "", "'" &amp; 'Document Checklist'!I111 &amp; "',")</f>
        <v/>
      </c>
      <c r="E111" s="54" t="s">
        <v>1143</v>
      </c>
      <c r="F111" t="str">
        <f>"'"&amp;'Document Checklist'!G114&amp;"',"</f>
        <v>'',</v>
      </c>
      <c r="G111" s="21" t="s">
        <v>1144</v>
      </c>
      <c r="H111" t="str">
        <f t="shared" si="5"/>
        <v>1);</v>
      </c>
      <c r="J111" t="str">
        <f t="shared" si="3"/>
        <v/>
      </c>
    </row>
    <row r="112" spans="1:10" ht="76.5">
      <c r="A112" s="15" t="s">
        <v>1142</v>
      </c>
      <c r="B112" s="15" t="str">
        <f t="shared" si="4"/>
        <v/>
      </c>
      <c r="C112" s="15" t="str">
        <f>IF(OR('Document Checklist'!H112="", 'Document Checklist'!H112=0), "", "'" &amp; 'Document Checklist'!H112 &amp; "',")</f>
        <v/>
      </c>
      <c r="D112" s="15" t="str">
        <f>IF(OR('Document Checklist'!I112="", 'Document Checklist'!I112=0), "", "'" &amp; 'Document Checklist'!I112 &amp; "',")</f>
        <v/>
      </c>
      <c r="E112" s="54" t="s">
        <v>1143</v>
      </c>
      <c r="F112" t="str">
        <f>"'"&amp;'Document Checklist'!G115&amp;"',"</f>
        <v>'',</v>
      </c>
      <c r="G112" s="21" t="s">
        <v>1144</v>
      </c>
      <c r="H112" t="str">
        <f t="shared" si="5"/>
        <v>1);</v>
      </c>
      <c r="J112" t="str">
        <f t="shared" si="3"/>
        <v/>
      </c>
    </row>
    <row r="113" spans="1:10" ht="76.5">
      <c r="A113" s="15" t="s">
        <v>1142</v>
      </c>
      <c r="B113" s="15" t="str">
        <f t="shared" si="4"/>
        <v/>
      </c>
      <c r="C113" s="15" t="str">
        <f>IF(OR('Document Checklist'!H113="", 'Document Checklist'!H113=0), "", "'" &amp; 'Document Checklist'!H113 &amp; "',")</f>
        <v/>
      </c>
      <c r="D113" s="15" t="str">
        <f>IF(OR('Document Checklist'!I113="", 'Document Checklist'!I113=0), "", "'" &amp; 'Document Checklist'!I113 &amp; "',")</f>
        <v/>
      </c>
      <c r="E113" s="54" t="s">
        <v>1143</v>
      </c>
      <c r="F113" t="str">
        <f>"'"&amp;'Document Checklist'!G116&amp;"',"</f>
        <v>'',</v>
      </c>
      <c r="G113" s="21" t="s">
        <v>1144</v>
      </c>
      <c r="H113" t="str">
        <f t="shared" si="5"/>
        <v>1);</v>
      </c>
      <c r="J113" t="str">
        <f t="shared" si="3"/>
        <v/>
      </c>
    </row>
    <row r="114" spans="1:10" ht="76.5">
      <c r="A114" s="15" t="s">
        <v>1142</v>
      </c>
      <c r="B114" s="15" t="str">
        <f t="shared" si="4"/>
        <v/>
      </c>
      <c r="C114" s="15" t="str">
        <f>IF(OR('Document Checklist'!H114="", 'Document Checklist'!H114=0), "", "'" &amp; 'Document Checklist'!H114 &amp; "',")</f>
        <v/>
      </c>
      <c r="D114" s="15" t="str">
        <f>IF(OR('Document Checklist'!I114="", 'Document Checklist'!I114=0), "", "'" &amp; 'Document Checklist'!I114 &amp; "',")</f>
        <v/>
      </c>
      <c r="E114" s="54" t="s">
        <v>1143</v>
      </c>
      <c r="F114" t="str">
        <f>"'"&amp;'Document Checklist'!G117&amp;"',"</f>
        <v>'',</v>
      </c>
      <c r="G114" s="21" t="s">
        <v>1144</v>
      </c>
      <c r="H114" t="str">
        <f t="shared" si="5"/>
        <v>1);</v>
      </c>
      <c r="J114" t="str">
        <f t="shared" si="3"/>
        <v/>
      </c>
    </row>
  </sheetData>
  <mergeCells count="2">
    <mergeCell ref="A1:L3"/>
    <mergeCell ref="A4:H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F6BD1-00F0-453E-B8A7-271B186944CE}">
  <dimension ref="A1:T32"/>
  <sheetViews>
    <sheetView workbookViewId="0">
      <selection activeCell="C4" sqref="C4"/>
    </sheetView>
  </sheetViews>
  <sheetFormatPr defaultRowHeight="15"/>
  <cols>
    <col min="1" max="1" width="20.5703125" bestFit="1" customWidth="1"/>
    <col min="2" max="2" width="11.7109375" customWidth="1"/>
    <col min="3" max="3" width="19.5703125" customWidth="1"/>
    <col min="4" max="4" width="76.140625" style="15" customWidth="1"/>
  </cols>
  <sheetData>
    <row r="1" spans="1:20">
      <c r="A1" s="120" t="s">
        <v>1145</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ht="16.5" customHeight="1">
      <c r="A4" s="62" t="s">
        <v>1145</v>
      </c>
      <c r="B4" s="62" t="s">
        <v>1146</v>
      </c>
      <c r="C4" s="62" t="s">
        <v>1147</v>
      </c>
      <c r="D4" s="62" t="s">
        <v>1148</v>
      </c>
    </row>
    <row r="5" spans="1:20" ht="30.75">
      <c r="A5" t="s">
        <v>1149</v>
      </c>
      <c r="B5" t="str" cm="1">
        <f t="array" ref="B5">UPPER(LEFT(INDEX($A$5:$A$100, MATCH(ROW(), ROW($A$5:$A$100)/(A$5:A$100&lt;&gt;""), 1)), 3))</f>
        <v>BUS</v>
      </c>
      <c r="C5" t="s">
        <v>1150</v>
      </c>
      <c r="D5" s="15" t="s">
        <v>1151</v>
      </c>
    </row>
    <row r="6" spans="1:20" ht="30.75">
      <c r="A6" t="s">
        <v>1152</v>
      </c>
      <c r="B6" t="str" cm="1">
        <f t="array" ref="B6">UPPER(LEFT(INDEX($A$5:$A$100, MATCH(ROW(), ROW($A$5:$A$100)/(A$5:A$100&lt;&gt;""), 1)), 3))</f>
        <v>EDU</v>
      </c>
      <c r="C6" t="s">
        <v>1153</v>
      </c>
      <c r="D6" s="15" t="s">
        <v>1154</v>
      </c>
    </row>
    <row r="7" spans="1:20">
      <c r="A7" t="s">
        <v>1155</v>
      </c>
      <c r="B7" t="str" cm="1">
        <f t="array" ref="B7">UPPER(LEFT(INDEX($A$5:$A$100, MATCH(ROW(), ROW($A$5:$A$100)/(A$5:A$100&lt;&gt;""), 1)), 3))</f>
        <v>ESC</v>
      </c>
      <c r="C7" t="s">
        <v>1156</v>
      </c>
      <c r="D7" s="15" t="s">
        <v>1157</v>
      </c>
    </row>
    <row r="8" spans="1:20" ht="30.75">
      <c r="A8" t="s">
        <v>1158</v>
      </c>
      <c r="B8" t="str" cm="1">
        <f t="array" ref="B8">UPPER(LEFT(INDEX($A$5:$A$100, MATCH(ROW(), ROW($A$5:$A$100)/(A$5:A$100&lt;&gt;""), 1)), 3))</f>
        <v>EVE</v>
      </c>
      <c r="C8" t="s">
        <v>1159</v>
      </c>
      <c r="D8" s="15" t="s">
        <v>1160</v>
      </c>
    </row>
    <row r="9" spans="1:20" ht="229.5">
      <c r="A9" t="s">
        <v>1161</v>
      </c>
      <c r="B9" t="str" cm="1">
        <f t="array" ref="B9">UPPER(LEFT(INDEX($A$5:$A$100, MATCH(ROW(), ROW($A$5:$A$100)/(A$5:A$100&lt;&gt;""), 1)), 3))</f>
        <v>EXT</v>
      </c>
      <c r="C9" t="s">
        <v>1162</v>
      </c>
      <c r="D9" s="15" t="s">
        <v>1163</v>
      </c>
    </row>
    <row r="10" spans="1:20" ht="30.75">
      <c r="A10" t="s">
        <v>1164</v>
      </c>
      <c r="B10" t="str" cm="1">
        <f t="array" ref="B10">UPPER(LEFT(INDEX($A$5:$A$100, MATCH(ROW(), ROW($A$5:$A$100)/(A$5:A$100&lt;&gt;""), 1)), 3))</f>
        <v>FAM</v>
      </c>
      <c r="C10" t="s">
        <v>1165</v>
      </c>
      <c r="D10" s="15" t="s">
        <v>1166</v>
      </c>
    </row>
    <row r="11" spans="1:20" ht="45.75">
      <c r="A11" t="s">
        <v>1167</v>
      </c>
      <c r="B11" t="str" cm="1">
        <f t="array" ref="B11">UPPER(LEFT(INDEX($A$5:$A$100, MATCH(ROW(), ROW($A$5:$A$100)/(A$5:A$100&lt;&gt;""), 1)), 3))</f>
        <v>MED</v>
      </c>
      <c r="C11" t="s">
        <v>1168</v>
      </c>
      <c r="D11" s="15" t="s">
        <v>1169</v>
      </c>
    </row>
    <row r="12" spans="1:20">
      <c r="A12" t="s">
        <v>1094</v>
      </c>
      <c r="B12" t="str" cm="1">
        <f t="array" ref="B12">UPPER(LEFT(INDEX($A$5:$A$100, MATCH(ROW(), ROW($A$5:$A$100)/(A$5:A$100&lt;&gt;""), 1)), 3))</f>
        <v>MER</v>
      </c>
      <c r="C12" t="s">
        <v>1170</v>
      </c>
      <c r="D12" s="15" t="s">
        <v>1171</v>
      </c>
    </row>
    <row r="13" spans="1:20" ht="30.75">
      <c r="A13" t="s">
        <v>1172</v>
      </c>
      <c r="B13" t="str" cm="1">
        <f t="array" ref="B13">UPPER(LEFT(INDEX($A$5:$A$100, MATCH(ROW(), ROW($A$5:$A$100)/(A$5:A$100&lt;&gt;""), 1)), 3))</f>
        <v>MIS</v>
      </c>
      <c r="C13" t="s">
        <v>1173</v>
      </c>
      <c r="D13" s="15" t="s">
        <v>1174</v>
      </c>
    </row>
    <row r="14" spans="1:20">
      <c r="A14" t="s">
        <v>1175</v>
      </c>
      <c r="B14" t="str" cm="1">
        <f t="array" ref="B14">UPPER(LEFT(INDEX($A$5:$A$100, MATCH(ROW(), ROW($A$5:$A$100)/(A$5:A$100&lt;&gt;""), 1)), 3))</f>
        <v>PER</v>
      </c>
      <c r="C14" t="s">
        <v>1176</v>
      </c>
      <c r="D14" s="15" t="s">
        <v>1177</v>
      </c>
    </row>
    <row r="15" spans="1:20">
      <c r="A15" t="s">
        <v>1178</v>
      </c>
      <c r="B15" t="str" cm="1">
        <f t="array" ref="B15">UPPER(LEFT(INDEX($A$5:$A$100, MATCH(ROW(), ROW($A$5:$A$100)/(A$5:A$100&lt;&gt;""), 1)), 3))</f>
        <v>RES</v>
      </c>
      <c r="C15" t="s">
        <v>1179</v>
      </c>
      <c r="D15" s="15" t="s">
        <v>1180</v>
      </c>
    </row>
    <row r="16" spans="1:20">
      <c r="A16" t="s">
        <v>1181</v>
      </c>
      <c r="B16" t="str" cm="1">
        <f t="array" ref="B16">UPPER(LEFT(INDEX($A$5:$A$100, MATCH(ROW(), ROW($A$5:$A$100)/(A$5:A$100&lt;&gt;""), 1)), 3))</f>
        <v>PRE</v>
      </c>
      <c r="C16" t="s">
        <v>1182</v>
      </c>
      <c r="D16" s="15" t="s">
        <v>1183</v>
      </c>
    </row>
    <row r="17" spans="1:4">
      <c r="A17" t="s">
        <v>1122</v>
      </c>
      <c r="B17" t="str" cm="1">
        <f t="array" ref="B17">UPPER(LEFT(INDEX($A$5:$A$100, MATCH(ROW(), ROW($A$5:$A$100)/(A$5:A$100&lt;&gt;""), 1)), 3))</f>
        <v>DIP</v>
      </c>
      <c r="C17" t="s">
        <v>1184</v>
      </c>
      <c r="D17" s="15" t="s">
        <v>1185</v>
      </c>
    </row>
    <row r="18" spans="1:4">
      <c r="A18" t="s">
        <v>1186</v>
      </c>
      <c r="B18" t="s">
        <v>1187</v>
      </c>
      <c r="C18" t="s">
        <v>1188</v>
      </c>
      <c r="D18" s="15" t="s">
        <v>1189</v>
      </c>
    </row>
    <row r="19" spans="1:4">
      <c r="A19" t="s">
        <v>1190</v>
      </c>
      <c r="B19" t="str" cm="1">
        <f t="array" ref="B19">UPPER(LEFT(INDEX($A$5:$A$100, MATCH(ROW(), ROW($A$5:$A$100)/(A$5:A$100&lt;&gt;""), 1)), 3))</f>
        <v>GOV</v>
      </c>
      <c r="C19" t="s">
        <v>1191</v>
      </c>
      <c r="D19" s="15" t="s">
        <v>1192</v>
      </c>
    </row>
    <row r="20" spans="1:4">
      <c r="A20" t="s">
        <v>1139</v>
      </c>
      <c r="B20" t="str" cm="1">
        <f t="array" ref="B20">UPPER(LEFT(INDEX($A$5:$A$100, MATCH(ROW(), ROW($A$5:$A$100)/(A$5:A$100&lt;&gt;""), 1)), 3))</f>
        <v>SPE</v>
      </c>
      <c r="C20" t="s">
        <v>1193</v>
      </c>
      <c r="D20" s="15" t="s">
        <v>1194</v>
      </c>
    </row>
    <row r="21" spans="1:4">
      <c r="A21" t="s">
        <v>1195</v>
      </c>
      <c r="B21" t="str" cm="1">
        <f t="array" ref="B21">UPPER(LEFT(INDEX($A$5:$A$100, MATCH(ROW(), ROW($A$5:$A$100)/(A$5:A$100&lt;&gt;""), 1)), 3))</f>
        <v>TEM</v>
      </c>
      <c r="C21" t="s">
        <v>1196</v>
      </c>
      <c r="D21" s="15" t="s">
        <v>1197</v>
      </c>
    </row>
    <row r="22" spans="1:4">
      <c r="A22" t="s">
        <v>1074</v>
      </c>
      <c r="B22" t="str" cm="1">
        <f t="array" ref="B22">UPPER(LEFT(INDEX($A$5:$A$100, MATCH(ROW(), ROW($A$5:$A$100)/(A$5:A$100&lt;&gt;""), 1)), 3))</f>
        <v>TOU</v>
      </c>
      <c r="C22" t="s">
        <v>1198</v>
      </c>
      <c r="D22" s="15" t="s">
        <v>1199</v>
      </c>
    </row>
    <row r="23" spans="1:4" ht="30.75">
      <c r="A23" t="s">
        <v>1047</v>
      </c>
      <c r="B23" t="str" cm="1">
        <f t="array" ref="B23">UPPER(LEFT(INDEX($A$5:$A$100, MATCH(ROW(), ROW($A$5:$A$100)/(A$5:A$100&lt;&gt;""), 1)), 3))</f>
        <v>TRA</v>
      </c>
      <c r="C23" t="s">
        <v>1200</v>
      </c>
      <c r="D23" s="15" t="s">
        <v>1201</v>
      </c>
    </row>
    <row r="24" spans="1:4">
      <c r="A24" t="s">
        <v>1202</v>
      </c>
      <c r="B24" t="str" cm="1">
        <f t="array" ref="B24">UPPER(LEFT(INDEX($A$5:$A$100, MATCH(ROW(), ROW($A$5:$A$100)/(A$5:A$100&lt;&gt;""), 1)), 3))</f>
        <v>WOR</v>
      </c>
      <c r="C24" t="s">
        <v>1203</v>
      </c>
      <c r="D24" s="60" t="s">
        <v>1204</v>
      </c>
    </row>
    <row r="25" spans="1:4" ht="30.75">
      <c r="A25" t="s">
        <v>1205</v>
      </c>
      <c r="B25" t="s">
        <v>1206</v>
      </c>
      <c r="C25" t="s">
        <v>1207</v>
      </c>
      <c r="D25" s="15" t="s">
        <v>1208</v>
      </c>
    </row>
    <row r="26" spans="1:4">
      <c r="A26" t="s">
        <v>1209</v>
      </c>
      <c r="B26" t="s">
        <v>1210</v>
      </c>
      <c r="C26" s="71" t="s">
        <v>1211</v>
      </c>
      <c r="D26" s="60" t="s">
        <v>1212</v>
      </c>
    </row>
    <row r="27" spans="1:4">
      <c r="A27" t="s">
        <v>1213</v>
      </c>
      <c r="B27" t="str" cm="1">
        <f t="array" ref="B27">UPPER(LEFT(INDEX($A$5:$A$100, MATCH(ROW(), ROW($A$5:$A$100)/(A$5:A$100&lt;&gt;""), 1)), 3))</f>
        <v>UMR</v>
      </c>
      <c r="C27" t="s">
        <v>1214</v>
      </c>
      <c r="D27" s="60" t="s">
        <v>1215</v>
      </c>
    </row>
    <row r="28" spans="1:4">
      <c r="A28" t="s">
        <v>1216</v>
      </c>
      <c r="B28" t="str" cm="1">
        <f t="array" ref="B28">UPPER(LEFT(INDEX($A$5:$A$100, MATCH(ROW(), ROW($A$5:$A$100)/(A$5:A$100&lt;&gt;""), 1)), 3))</f>
        <v>HAJ</v>
      </c>
      <c r="C28" t="s">
        <v>1217</v>
      </c>
      <c r="D28" s="60" t="s">
        <v>1218</v>
      </c>
    </row>
    <row r="29" spans="1:4">
      <c r="A29" t="s">
        <v>1219</v>
      </c>
      <c r="B29" t="str" cm="1">
        <f t="array" ref="B29">UPPER(LEFT(INDEX($A$5:$A$100, MATCH(ROW(), ROW($A$5:$A$100)/(A$5:A$100&lt;&gt;""), 1)), 3))</f>
        <v>COM</v>
      </c>
      <c r="C29" t="s">
        <v>1220</v>
      </c>
      <c r="D29" s="60" t="s">
        <v>1221</v>
      </c>
    </row>
    <row r="30" spans="1:4">
      <c r="D30" s="60"/>
    </row>
    <row r="31" spans="1:4">
      <c r="D31" s="60"/>
    </row>
    <row r="32" spans="1:4">
      <c r="D32" s="60"/>
    </row>
  </sheetData>
  <mergeCells count="1">
    <mergeCell ref="A1:T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BC79-C903-404C-94A0-3F8473C2E75A}">
  <dimension ref="A1:L106"/>
  <sheetViews>
    <sheetView topLeftCell="A3" workbookViewId="0">
      <selection activeCell="L5" sqref="L5"/>
    </sheetView>
  </sheetViews>
  <sheetFormatPr defaultRowHeight="15"/>
  <cols>
    <col min="1" max="1" width="16.28515625" bestFit="1" customWidth="1"/>
    <col min="2" max="5" width="16.28515625" customWidth="1"/>
    <col min="6" max="6" width="42.28515625" customWidth="1"/>
    <col min="7" max="7" width="22.7109375" bestFit="1" customWidth="1"/>
    <col min="9" max="9" width="26" customWidth="1"/>
    <col min="10" max="10" width="25.7109375" bestFit="1" customWidth="1"/>
    <col min="12" max="12" width="28" bestFit="1" customWidth="1"/>
  </cols>
  <sheetData>
    <row r="1" spans="1:12" ht="21" customHeight="1">
      <c r="A1" s="116" t="s">
        <v>1222</v>
      </c>
      <c r="B1" s="119"/>
      <c r="C1" s="107"/>
      <c r="D1" s="107"/>
      <c r="E1" s="107"/>
      <c r="F1" s="107"/>
      <c r="G1" s="107"/>
      <c r="H1" s="107"/>
      <c r="I1" s="107"/>
      <c r="J1" s="107"/>
      <c r="K1" s="107"/>
      <c r="L1" s="108"/>
    </row>
    <row r="2" spans="1:12">
      <c r="A2" s="109"/>
      <c r="B2" s="98"/>
      <c r="C2" s="98"/>
      <c r="D2" s="98"/>
      <c r="E2" s="98"/>
      <c r="F2" s="98"/>
      <c r="G2" s="98"/>
      <c r="H2" s="98"/>
      <c r="I2" s="98"/>
      <c r="J2" s="98"/>
      <c r="K2" s="98"/>
      <c r="L2" s="110"/>
    </row>
    <row r="3" spans="1:12">
      <c r="A3" s="111"/>
      <c r="B3" s="112"/>
      <c r="C3" s="112"/>
      <c r="D3" s="112"/>
      <c r="E3" s="112"/>
      <c r="F3" s="112"/>
      <c r="G3" s="112"/>
      <c r="H3" s="112"/>
      <c r="I3" s="112"/>
      <c r="J3" s="112"/>
      <c r="K3" s="112"/>
      <c r="L3" s="113"/>
    </row>
    <row r="4" spans="1:12">
      <c r="A4" s="134" t="s">
        <v>1223</v>
      </c>
      <c r="B4" s="135"/>
      <c r="C4" s="135"/>
      <c r="D4" s="136"/>
      <c r="E4" s="35" t="s">
        <v>1146</v>
      </c>
      <c r="F4" s="134" t="s">
        <v>1224</v>
      </c>
      <c r="G4" s="135"/>
      <c r="H4" s="135"/>
      <c r="I4" s="135"/>
      <c r="J4" s="136"/>
      <c r="L4" s="35" t="s">
        <v>444</v>
      </c>
    </row>
    <row r="5" spans="1:12" ht="171.75" customHeight="1">
      <c r="A5" t="str">
        <f>IF(OR('Document Checklist'!E5="", 'Document Checklist'!E5=0), "", "(" &amp; 'Document Checklist'!E5 &amp; "," &amp; 'Document Checklist'!F5 &amp; "," &amp; 'Document Checklist'!D5 &amp; ")")</f>
        <v>(120670,63502,1)</v>
      </c>
      <c r="B5">
        <f>'Document Checklist'!D5</f>
        <v>1</v>
      </c>
      <c r="C5" t="s">
        <v>1225</v>
      </c>
      <c r="D5" t="str">
        <f>IF(C5="next", IF(D4="", "next", D4), C5)</f>
        <v>next</v>
      </c>
      <c r="E5" t="str">
        <f>'Document Checklist'!B5</f>
        <v>WOR</v>
      </c>
      <c r="F5" s="58" t="s">
        <v>1226</v>
      </c>
      <c r="G5" t="str" cm="1">
        <f t="array" ref="G5">_xlfn.TEXTJOIN(",", TRUE, IF(D5:D100="next", A5:A100, ""))</f>
        <v>(120670,63502,1),(120671,63502,2),(120672,63502,3),(120673,63502,4),(120674,63502,5),(120678,63502,9)</v>
      </c>
      <c r="H5" s="58" t="s">
        <v>1227</v>
      </c>
      <c r="I5" t="str">
        <f>VLOOKUP(E5, 'Visa Types Master'!B:D, 3, FALSE)</f>
        <v>(24052),(43439)</v>
      </c>
      <c r="J5" s="97" t="s">
        <v>1228</v>
      </c>
      <c r="L5" t="str">
        <f>IF(OR(G5="", G5=0), "", _xlfn.TEXTJOIN("", TRUE, F5, G5, H5, I5, J5))</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(VALUES(120670,63502,1),(120671,63502,2),(120672,63502,3),(120673,63502,4),(120674,63502,5),(120678,63502,9)) AS temp(document_id, country_id, doc_display_order)
CROSS JOIN (VALUES(24052),(43439)) AS visa_types(visa_type_id);</v>
      </c>
    </row>
    <row r="6" spans="1:12" ht="159">
      <c r="A6" t="str">
        <f>IF(OR('Document Checklist'!E6="", 'Document Checklist'!E6=0), "", "(" &amp; 'Document Checklist'!E6 &amp; "," &amp; 'Document Checklist'!F6 &amp; "," &amp; 'Document Checklist'!D6 &amp; ")")</f>
        <v>(120671,63502,2)</v>
      </c>
      <c r="B6">
        <f>IF('Document Checklist'!D6=1, "Stop", 'Document Checklist'!D6)</f>
        <v>2</v>
      </c>
      <c r="C6" t="str">
        <f>"next" &amp; IF(B6=1, COUNTIF($B$5:B6, 1)-1, "")</f>
        <v>next</v>
      </c>
      <c r="D6" t="str">
        <f t="shared" ref="D6:D10" si="0">IF(C6="next", IF(D5="", "next", D5), C6)</f>
        <v>next</v>
      </c>
      <c r="E6" t="str">
        <f>'Document Checklist'!B14</f>
        <v>TRA</v>
      </c>
      <c r="F6" s="58" t="s">
        <v>1226</v>
      </c>
      <c r="G6" t="str" cm="1">
        <f t="array" ref="G6">_xlfn.TEXTJOIN(",", TRUE, IF(D5:D100="next1", A5:A100, ""))</f>
        <v>(120679,63502,1),(120680,63502,2),(120681,63502,3),(120682,63502,4),(120683,63502,5),(120684,63502,6),(120685,63502,7)</v>
      </c>
      <c r="H6" s="58" t="s">
        <v>1227</v>
      </c>
      <c r="I6" t="str">
        <f>VLOOKUP(E6, 'Visa Types Master'!B:D, 3, FALSE)</f>
        <v>(43529), (43530), (43531), (43532), (27150), (42011), (41991), (633), (634), (635), (42223), (22051)</v>
      </c>
      <c r="J6" s="59" t="s">
        <v>1229</v>
      </c>
      <c r="L6" t="str">
        <f t="shared" ref="L6:L43" si="1">IF(OR(G6="", G6=0), "", _xlfn.TEXTJOIN("", TRUE, F6, G6, H6, I6, J6))</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(VALUES(120679,63502,1),(120680,63502,2),(120681,63502,3),(120682,63502,4),(120683,63502,5),(120684,63502,6),(120685,63502,7)) AS temp(document_id, country_id, doc_display_order)
CROSS JOIN (VALUES(43529), (43530), (43531), (43532), (27150), (42011), (41991), (633), (634), (635), (42223), (22051)) AS visa_types(visa_type_id);</v>
      </c>
    </row>
    <row r="7" spans="1:12" ht="159">
      <c r="A7" t="str">
        <f>IF(OR('Document Checklist'!E7="", 'Document Checklist'!E7=0), "", "(" &amp; 'Document Checklist'!E7 &amp; "," &amp; 'Document Checklist'!F7 &amp; "," &amp; 'Document Checklist'!D7 &amp; ")")</f>
        <v>(120672,63502,3)</v>
      </c>
      <c r="B7">
        <f>'Document Checklist'!D7</f>
        <v>3</v>
      </c>
      <c r="C7" t="str">
        <f>"next" &amp; IF(B7=1, COUNTIF($B$5:B7, 1)-1, "")</f>
        <v>next</v>
      </c>
      <c r="D7" t="str">
        <f t="shared" si="0"/>
        <v>next</v>
      </c>
      <c r="E7" t="str">
        <f>'Document Checklist'!B21</f>
        <v>ESC</v>
      </c>
      <c r="F7" s="58" t="s">
        <v>1226</v>
      </c>
      <c r="G7" t="str" cm="1">
        <f t="array" ref="G7">_xlfn.TEXTJOIN(",", TRUE, IF(D5:D100="next2", A5:A100, ""))</f>
        <v>(120686,63502,1),(120687,63502,2)</v>
      </c>
      <c r="H7" s="58" t="s">
        <v>1227</v>
      </c>
      <c r="I7" t="str">
        <f>VLOOKUP(E7, 'Visa Types Master'!B:D, 3, FALSE)</f>
        <v>(43501), (621), (622), (623), (34157), (33155), (37155), (22068), (22063), (40150)</v>
      </c>
      <c r="J7" s="59" t="s">
        <v>1229</v>
      </c>
      <c r="L7"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(VALUES(120686,63502,1),(120687,63502,2)) AS temp(document_id, country_id, doc_display_order)
CROSS JOIN (VALUES(43501), (621), (622), (623), (34157), (33155), (37155), (22068), (22063), (40150)) AS visa_types(visa_type_id);</v>
      </c>
    </row>
    <row r="8" spans="1:12" ht="159">
      <c r="A8" t="str">
        <f>IF(OR('Document Checklist'!E8="", 'Document Checklist'!E8=0), "", "(" &amp; 'Document Checklist'!E8 &amp; "," &amp; 'Document Checklist'!F8 &amp; "," &amp; 'Document Checklist'!D8 &amp; ")")</f>
        <v>(120673,63502,4)</v>
      </c>
      <c r="B8">
        <f>'Document Checklist'!D8</f>
        <v>4</v>
      </c>
      <c r="C8" t="str">
        <f>"next" &amp; IF(B8=1, COUNTIF($B$5:B8, 1)-1, "")</f>
        <v>next</v>
      </c>
      <c r="D8" t="str">
        <f t="shared" si="0"/>
        <v>next</v>
      </c>
      <c r="E8" t="str">
        <f>'Document Checklist'!B23</f>
        <v>BUS</v>
      </c>
      <c r="F8" s="58" t="s">
        <v>1226</v>
      </c>
      <c r="G8" t="str" cm="1">
        <f t="array" ref="G8">_xlfn.TEXTJOIN(",", TRUE, IF(D5:D100="next3", A5:A100, ""))</f>
        <v>(120688,63502,1),(120689,63502,2),(120690,63502,3)</v>
      </c>
      <c r="H8" s="58" t="s">
        <v>1227</v>
      </c>
      <c r="I8" t="str">
        <f>VLOOKUP(E8, 'Visa Types Master'!B:D, 3, FALSE)</f>
        <v>(43655), (43491), (603), (604), (605), (41324), (41325), (24150), (41323), (24151), (41303)</v>
      </c>
      <c r="J8" s="59" t="s">
        <v>1229</v>
      </c>
      <c r="L8"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(VALUES(120688,63502,1),(120689,63502,2),(120690,63502,3)) AS temp(document_id, country_id, doc_display_order)
CROSS JOIN (VALUES(43655), (43491), (603), (604), (605), (41324), (41325), (24150), (41323), (24151), (41303)) AS visa_types(visa_type_id);</v>
      </c>
    </row>
    <row r="9" spans="1:12" ht="159">
      <c r="A9" t="str">
        <f>IF(OR('Document Checklist'!E9="", 'Document Checklist'!E9=0), "", "(" &amp; 'Document Checklist'!E9 &amp; "," &amp; 'Document Checklist'!F9 &amp; "," &amp; 'Document Checklist'!D9 &amp; ")")</f>
        <v>(120674,63502,5)</v>
      </c>
      <c r="B9">
        <f>'Document Checklist'!D9</f>
        <v>5</v>
      </c>
      <c r="C9" t="str">
        <f>"next" &amp; IF(B9=1, COUNTIF($B$5:B9, 1)-1, "")</f>
        <v>next</v>
      </c>
      <c r="D9" t="str">
        <f t="shared" si="0"/>
        <v>next</v>
      </c>
      <c r="E9" t="str">
        <f>'Document Checklist'!B26</f>
        <v>TOU</v>
      </c>
      <c r="F9" s="58" t="s">
        <v>1226</v>
      </c>
      <c r="G9" t="str" cm="1">
        <f t="array" ref="G9">_xlfn.TEXTJOIN(",", TRUE, IF(D5:D100="next4", A5:A100, ""))</f>
        <v>(120691,63502,1),(120692,63502,2),(120693,63502,3),(120694,63502,4),(120695,63502,5),(120696,63502,6),(120697,63502,7),(120698,63502,8)</v>
      </c>
      <c r="H9" s="58" t="s">
        <v>1227</v>
      </c>
      <c r="I9" t="str">
        <f>VLOOKUP(E9, 'Visa Types Master'!B:D, 3, FALSE)</f>
        <v>(43527), (43528), (32100), (32101), (32102), (41183), (41203), (42203), (643), (41163)</v>
      </c>
      <c r="J9" s="59" t="s">
        <v>1229</v>
      </c>
      <c r="L9"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(VALUES(120691,63502,1),(120692,63502,2),(120693,63502,3),(120694,63502,4),(120695,63502,5),(120696,63502,6),(120697,63502,7),(120698,63502,8)) AS temp(document_id, country_id, doc_display_order)
CROSS JOIN (VALUES(43527), (43528), (32100), (32101), (32102), (41183), (41203), (42203), (643), (41163)) AS visa_types(visa_type_id);</v>
      </c>
    </row>
    <row r="10" spans="1:12" ht="159">
      <c r="A10" t="str">
        <f>IF(OR('Document Checklist'!E13="", 'Document Checklist'!E13=0), "", "(" &amp; 'Document Checklist'!E13 &amp; "," &amp; 'Document Checklist'!F13 &amp; "," &amp; 'Document Checklist'!D13 &amp; ")")</f>
        <v>(120678,63502,9)</v>
      </c>
      <c r="B10">
        <f>'Document Checklist'!D13</f>
        <v>9</v>
      </c>
      <c r="C10" t="str">
        <f>"next" &amp; IF(B10=1, COUNTIF($B$5:B10, 1)-1, "")</f>
        <v>next</v>
      </c>
      <c r="D10" t="str">
        <f t="shared" si="0"/>
        <v>next</v>
      </c>
      <c r="E10" t="str">
        <f>'Document Checklist'!B34</f>
        <v>FAM</v>
      </c>
      <c r="F10" s="58" t="s">
        <v>1226</v>
      </c>
      <c r="G10" t="str" cm="1">
        <f t="array" ref="G10">_xlfn.TEXTJOIN(",", TRUE, IF(D5:D100="next5", A5:A100, ""))</f>
        <v>(120699,63502,1),(120700,63502,2)</v>
      </c>
      <c r="H10" s="58" t="s">
        <v>1227</v>
      </c>
      <c r="I10" t="str">
        <f>VLOOKUP(E10, 'Visa Types Master'!B:D, 3, FALSE)</f>
        <v>(43603), (43504), (24054), (615), (616), (617), (34156), (33153), (37153), (22058), (39151)</v>
      </c>
      <c r="J10" s="59" t="s">
        <v>1229</v>
      </c>
      <c r="L10"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(VALUES(120699,63502,1),(120700,63502,2)) AS temp(document_id, country_id, doc_display_order)
CROSS JOIN (VALUES(43603), (43504), (24054), (615), (616), (617), (34156), (33153), (37153), (22058), (39151)) AS visa_types(visa_type_id);</v>
      </c>
    </row>
    <row r="11" spans="1:12" ht="159">
      <c r="A11" t="str">
        <f>IF(OR('Document Checklist'!E14="", 'Document Checklist'!E14=0), "", "(" &amp; 'Document Checklist'!E14 &amp; "," &amp; 'Document Checklist'!F14 &amp; "," &amp; 'Document Checklist'!D14 &amp; ")")</f>
        <v>(120679,63502,1)</v>
      </c>
      <c r="B11">
        <f>'Document Checklist'!D14</f>
        <v>1</v>
      </c>
      <c r="C11" t="str">
        <f>"next" &amp; IF(B11=1, COUNTIF($B$5:B11, 1)-1, "")</f>
        <v>next1</v>
      </c>
      <c r="D11" t="str">
        <f>IF(C11="next", IF(D10="", "next", D10), C11)</f>
        <v>next1</v>
      </c>
      <c r="E11" t="str">
        <f>'Document Checklist'!B36</f>
        <v>MED</v>
      </c>
      <c r="F11" s="58" t="s">
        <v>1226</v>
      </c>
      <c r="G11" t="str" cm="1">
        <f t="array" ref="G11">_xlfn.TEXTJOIN(",", TRUE, IF(D5:D200="next6", A5:A200, ""))</f>
        <v>(120701,63502,1)</v>
      </c>
      <c r="H11" s="58" t="s">
        <v>1227</v>
      </c>
      <c r="I11" t="str">
        <f>VLOOKUP(E11, 'Visa Types Master'!B:D, 3, FALSE)</f>
        <v>(43509), (43510), (43511), (43512), (625), (624), (626), (24100), (22053), (32407), (32408), (32409), (34155), (33157), (42144), (32403), (32404), (32405), (32406), (34154), (33156), (42145), (32402)</v>
      </c>
      <c r="J11" s="59" t="s">
        <v>1229</v>
      </c>
      <c r="L11"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(VALUES(120701,63502,1)) AS temp(document_id, country_id, doc_display_order)
CROSS JOIN (VALUES(43509), (43510), (43511), (43512), (625), (624), (626), (24100), (22053), (32407), (32408), (32409), (34155), (33157), (42144), (32403), (32404), (32405), (32406), (34154), (33156), (42145), (32402)) AS visa_types(visa_type_id);</v>
      </c>
    </row>
    <row r="12" spans="1:12" ht="159">
      <c r="A12" t="str">
        <f>IF(OR('Document Checklist'!E15="", 'Document Checklist'!E15=0), "", "(" &amp; 'Document Checklist'!E15 &amp; "," &amp; 'Document Checklist'!F15 &amp; "," &amp; 'Document Checklist'!D15 &amp; ")")</f>
        <v>(120680,63502,2)</v>
      </c>
      <c r="B12">
        <f>'Document Checklist'!D15</f>
        <v>2</v>
      </c>
      <c r="C12" t="str">
        <f>"next" &amp; IF(B12=1, COUNTIF($B$5:B12, 1)-1, "")</f>
        <v>next</v>
      </c>
      <c r="D12" t="str">
        <f t="shared" ref="D12:D75" si="2">IF(C12="next", IF(D11="", "next", D11), C12)</f>
        <v>next1</v>
      </c>
      <c r="E12" t="str">
        <f>'Document Checklist'!B37</f>
        <v>GOV</v>
      </c>
      <c r="F12" s="58" t="s">
        <v>1226</v>
      </c>
      <c r="G12" t="str" cm="1">
        <f t="array" ref="G12">_xlfn.TEXTJOIN(",", TRUE, IF(D5:D100="next7", A5:A100, ""))</f>
        <v>(120702,63502,1),(120703,63502,2)</v>
      </c>
      <c r="H12" s="58" t="s">
        <v>1227</v>
      </c>
      <c r="I12" t="str">
        <f>VLOOKUP(E12, 'Visa Types Master'!B:D, 3, FALSE)</f>
        <v>(43505), (43506), (43507), (43508), (42143), (939), (22059), (940), (941)</v>
      </c>
      <c r="J12" s="59" t="s">
        <v>1229</v>
      </c>
      <c r="L12"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(VALUES(120702,63502,1),(120703,63502,2)) AS temp(document_id, country_id, doc_display_order)
CROSS JOIN (VALUES(43505), (43506), (43507), (43508), (42143), (939), (22059), (940), (941)) AS visa_types(visa_type_id);</v>
      </c>
    </row>
    <row r="13" spans="1:12" ht="159">
      <c r="A13" t="str">
        <f>IF(OR('Document Checklist'!E16="", 'Document Checklist'!E16=0), "", "(" &amp; 'Document Checklist'!E16 &amp; "," &amp; 'Document Checklist'!F16 &amp; "," &amp; 'Document Checklist'!D16 &amp; ")")</f>
        <v>(120681,63502,3)</v>
      </c>
      <c r="B13">
        <f>'Document Checklist'!D16</f>
        <v>3</v>
      </c>
      <c r="C13" t="str">
        <f>"next" &amp; IF(B13=1, COUNTIF($B$5:B13, 1)-1, "")</f>
        <v>next</v>
      </c>
      <c r="D13" t="str">
        <f t="shared" si="2"/>
        <v>next1</v>
      </c>
      <c r="E13" t="str">
        <f>'Document Checklist'!B39</f>
        <v>MER</v>
      </c>
      <c r="F13" s="58" t="s">
        <v>1226</v>
      </c>
      <c r="G13" t="str" cm="1">
        <f t="array" ref="G13">_xlfn.TEXTJOIN(",", TRUE, IF(D5:D100="next8", A5:A100, ""))</f>
        <v>(120704,63502,1),(120705,63502,2),(120706,63502,3)</v>
      </c>
      <c r="H13" s="58" t="s">
        <v>1227</v>
      </c>
      <c r="I13" t="str">
        <f>VLOOKUP(E13, 'Visa Types Master'!B:D, 3, FALSE)</f>
        <v>(43513), (43514), (627), (628), (629), (34153), (33158), (22064), (22055)</v>
      </c>
      <c r="J13" s="59" t="s">
        <v>1229</v>
      </c>
      <c r="L13"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(VALUES(120704,63502,1),(120705,63502,2),(120706,63502,3)) AS temp(document_id, country_id, doc_display_order)
CROSS JOIN (VALUES(43513), (43514), (627), (628), (629), (34153), (33158), (22064), (22055)) AS visa_types(visa_type_id);</v>
      </c>
    </row>
    <row r="14" spans="1:12" ht="159">
      <c r="A14" t="str">
        <f>IF(OR('Document Checklist'!E17="", 'Document Checklist'!E17=0), "", "(" &amp; 'Document Checklist'!E17 &amp; "," &amp; 'Document Checklist'!F17 &amp; "," &amp; 'Document Checklist'!D17 &amp; ")")</f>
        <v>(120682,63502,4)</v>
      </c>
      <c r="B14">
        <f>'Document Checklist'!D17</f>
        <v>4</v>
      </c>
      <c r="C14" t="str">
        <f>"next" &amp; IF(B14=1, COUNTIF($B$5:B14, 1)-1, "")</f>
        <v>next</v>
      </c>
      <c r="D14" t="str">
        <f t="shared" si="2"/>
        <v>next1</v>
      </c>
      <c r="E14" t="str">
        <f>'Document Checklist'!B42</f>
        <v>EVE</v>
      </c>
      <c r="F14" s="58" t="s">
        <v>1226</v>
      </c>
      <c r="G14" t="str" cm="1">
        <f t="array" ref="G14">_xlfn.TEXTJOIN(",", TRUE, IF(D5:D100="next9", A5:A100, ""))</f>
        <v>(120707,63502,1)</v>
      </c>
      <c r="H14" s="58" t="s">
        <v>1227</v>
      </c>
      <c r="I14" t="str">
        <f>VLOOKUP(E14, 'Visa Types Master'!B:D, 3, FALSE)</f>
        <v>(43502), (43503), (42123), (41151), (41152), (41153), (41263), (41283), (41150), (42163), (42103), (41284)</v>
      </c>
      <c r="J14" s="59" t="s">
        <v>1229</v>
      </c>
      <c r="L14"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(VALUES(120707,63502,1)) AS temp(document_id, country_id, doc_display_order)
CROSS JOIN (VALUES(43502), (43503), (42123), (41151), (41152), (41153), (41263), (41283), (41150), (42163), (42103), (41284)) AS visa_types(visa_type_id);</v>
      </c>
    </row>
    <row r="15" spans="1:12" ht="159">
      <c r="A15" t="str">
        <f>IF(OR('Document Checklist'!E18="", 'Document Checklist'!E18=0), "", "(" &amp; 'Document Checklist'!E18 &amp; "," &amp; 'Document Checklist'!F18 &amp; "," &amp; 'Document Checklist'!D18 &amp; ")")</f>
        <v>(120683,63502,5)</v>
      </c>
      <c r="B15">
        <f>'Document Checklist'!D18</f>
        <v>5</v>
      </c>
      <c r="C15" t="str">
        <f>"next" &amp; IF(B15=1, COUNTIF($B$5:B15, 1)-1, "")</f>
        <v>next</v>
      </c>
      <c r="D15" t="str">
        <f t="shared" si="2"/>
        <v>next1</v>
      </c>
      <c r="E15" t="str">
        <f>'Document Checklist'!B43</f>
        <v>EXT</v>
      </c>
      <c r="F15" s="58" t="s">
        <v>1226</v>
      </c>
      <c r="G15" t="str" cm="1">
        <f t="array" ref="G15">_xlfn.TEXTJOIN(",", TRUE, IF(D5:D100="next10", A5:A100, ""))</f>
        <v>(120708,63502,1),(120709,63502,2),(120710,63502,3),(120711,63502,4),(120712,63502,5),(120713,63502,6),(120714,63502,7),(120715,63502,8),(120716,63502,9),(120717,63502,10)</v>
      </c>
      <c r="H15" s="58" t="s">
        <v>1227</v>
      </c>
      <c r="I15" t="str">
        <f>VLOOKUP(E15, 'Visa Types Master'!B:D, 3, FALSE)</f>
        <v>(36171),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v>
      </c>
      <c r="J15" s="59" t="s">
        <v>1229</v>
      </c>
      <c r="L15"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(VALUES(120708,63502,1),(120709,63502,2),(120710,63502,3),(120711,63502,4),(120712,63502,5),(120713,63502,6),(120714,63502,7),(120715,63502,8),(120716,63502,9),(120717,63502,10)) AS temp(document_id, country_id, doc_display_order)
CROSS JOIN (VALUES(36171),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 AS visa_types(visa_type_id);</v>
      </c>
    </row>
    <row r="16" spans="1:12" ht="159">
      <c r="A16" t="str">
        <f>IF(OR('Document Checklist'!E19="", 'Document Checklist'!E19=0), "", "(" &amp; 'Document Checklist'!E19 &amp; "," &amp; 'Document Checklist'!F19 &amp; "," &amp; 'Document Checklist'!D19 &amp; ")")</f>
        <v>(120684,63502,6)</v>
      </c>
      <c r="B16">
        <f>'Document Checklist'!D19</f>
        <v>6</v>
      </c>
      <c r="C16" t="str">
        <f>"next" &amp; IF(B16=1, COUNTIF($B$5:B16, 1)-1, "")</f>
        <v>next</v>
      </c>
      <c r="D16" t="str">
        <f t="shared" si="2"/>
        <v>next1</v>
      </c>
      <c r="E16" t="str">
        <f>'Document Checklist'!B53</f>
        <v>RES</v>
      </c>
      <c r="F16" s="58" t="s">
        <v>1226</v>
      </c>
      <c r="G16" t="str" cm="1">
        <f t="array" ref="G16">_xlfn.TEXTJOIN(",", TRUE, IF(D5:D100="next11", A5:A100, ""))</f>
        <v>(120718,63502,1),(120719,63502,2),(120720,63502,3),(120721,63502,4)</v>
      </c>
      <c r="H16" s="58" t="s">
        <v>1227</v>
      </c>
      <c r="I16" t="str">
        <f>VLOOKUP(E16, 'Visa Types Master'!B:D, 3, FALSE)</f>
        <v>(43143), (22050), (41931)</v>
      </c>
      <c r="J16" s="59" t="s">
        <v>1229</v>
      </c>
      <c r="L16"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(VALUES(120718,63502,1),(120719,63502,2),(120720,63502,3),(120721,63502,4)) AS temp(document_id, country_id, doc_display_order)
CROSS JOIN (VALUES(43143), (22050), (41931)) AS visa_types(visa_type_id);</v>
      </c>
    </row>
    <row r="17" spans="1:12" ht="159">
      <c r="A17" t="str">
        <f>IF(OR('Document Checklist'!E20="", 'Document Checklist'!E20=0), "", "(" &amp; 'Document Checklist'!E20 &amp; "," &amp; 'Document Checklist'!F20 &amp; "," &amp; 'Document Checklist'!D20 &amp; ")")</f>
        <v>(120685,63502,7)</v>
      </c>
      <c r="B17">
        <f>'Document Checklist'!D20</f>
        <v>7</v>
      </c>
      <c r="C17" t="str">
        <f>"next" &amp; IF(B17=1, COUNTIF($B$5:B17, 1)-1, "")</f>
        <v>next</v>
      </c>
      <c r="D17" t="str">
        <f t="shared" si="2"/>
        <v>next1</v>
      </c>
      <c r="E17" t="str">
        <f>'Document Checklist'!B57</f>
        <v>DIP</v>
      </c>
      <c r="F17" s="58" t="s">
        <v>1226</v>
      </c>
      <c r="G17" t="str" cm="1">
        <f t="array" ref="G17">_xlfn.TEXTJOIN(",", TRUE, IF(D5:D100="next12", A5:A100, ""))</f>
        <v>(120722,63502,1)</v>
      </c>
      <c r="H17" s="58" t="s">
        <v>1227</v>
      </c>
      <c r="I17" t="str">
        <f>VLOOKUP(E17, 'Visa Types Master'!B:D, 3, FALSE)</f>
        <v>(26150), (42383), (43492), (43493)</v>
      </c>
      <c r="J17" s="59" t="s">
        <v>1229</v>
      </c>
      <c r="L17"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(VALUES(120722,63502,1)) AS temp(document_id, country_id, doc_display_order)
CROSS JOIN (VALUES(26150), (42383), (43492), (43493)) AS visa_types(visa_type_id);</v>
      </c>
    </row>
    <row r="18" spans="1:12" ht="159">
      <c r="A18" t="str">
        <f>IF(OR('Document Checklist'!E21="", 'Document Checklist'!E21=0), "", "(" &amp; 'Document Checklist'!E21 &amp; "," &amp; 'Document Checklist'!F21 &amp; "," &amp; 'Document Checklist'!D21 &amp; ")")</f>
        <v>(120686,63502,1)</v>
      </c>
      <c r="B18">
        <f>'Document Checklist'!D21</f>
        <v>1</v>
      </c>
      <c r="C18" t="str">
        <f>"next" &amp; IF(B18=1, COUNTIF($B$5:B18, 1)-1, "")</f>
        <v>next2</v>
      </c>
      <c r="D18" t="str">
        <f t="shared" si="2"/>
        <v>next2</v>
      </c>
      <c r="E18" t="str">
        <f>'Document Checklist'!B58</f>
        <v>MIS</v>
      </c>
      <c r="F18" s="58" t="s">
        <v>1226</v>
      </c>
      <c r="G18" t="str" cm="1">
        <f t="array" ref="G18">_xlfn.TEXTJOIN(",", TRUE, IF(D5:D100="next13", A5:A100, ""))</f>
        <v>(120723,63502,1),(120724,63502,2)</v>
      </c>
      <c r="H18" s="58" t="s">
        <v>1227</v>
      </c>
      <c r="I18" t="str">
        <f>VLOOKUP(E18, 'Visa Types Master'!B:D, 3, FALSE)</f>
        <v>(43515), (33150), (34152), (32304), (636), (637), (638), (37151), (23051), (23050), (39152)</v>
      </c>
      <c r="J18" s="59" t="s">
        <v>1229</v>
      </c>
      <c r="L18"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(VALUES(120723,63502,1),(120724,63502,2)) AS temp(document_id, country_id, doc_display_order)
CROSS JOIN (VALUES(43515), (33150), (34152), (32304), (636), (637), (638), (37151), (23051), (23050), (39152)) AS visa_types(visa_type_id);</v>
      </c>
    </row>
    <row r="19" spans="1:12" ht="159">
      <c r="A19" t="str">
        <f>IF(OR('Document Checklist'!E22="", 'Document Checklist'!E22=0), "", "(" &amp; 'Document Checklist'!E22 &amp; "," &amp; 'Document Checklist'!F22 &amp; "," &amp; 'Document Checklist'!D22 &amp; ")")</f>
        <v>(120687,63502,2)</v>
      </c>
      <c r="B19">
        <f>'Document Checklist'!D22</f>
        <v>2</v>
      </c>
      <c r="C19" t="str">
        <f>"next" &amp; IF(B19=1, COUNTIF($B$5:B19, 1)-1, "")</f>
        <v>next</v>
      </c>
      <c r="D19" t="str">
        <f t="shared" si="2"/>
        <v>next2</v>
      </c>
      <c r="E19" t="str">
        <f>'Document Checklist'!B60</f>
        <v>WOR</v>
      </c>
      <c r="F19" s="58" t="s">
        <v>1226</v>
      </c>
      <c r="G19" t="str" cm="1">
        <f t="array" ref="G19">_xlfn.TEXTJOIN(",", TRUE, IF(D5:D100="next14", A5:A100, ""))</f>
        <v>(120725,63502,1),(120726,63502,2),(120727,63502,3),(120728,63502,4),(120729,63502,5),(120730,63502,6)</v>
      </c>
      <c r="H19" s="58" t="s">
        <v>1227</v>
      </c>
      <c r="I19" t="str">
        <f>VLOOKUP(E19, 'Visa Types Master'!B:D, 3, FALSE)</f>
        <v>(24052),(43439)</v>
      </c>
      <c r="J19" s="59" t="s">
        <v>1229</v>
      </c>
      <c r="L19"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(VALUES(120725,63502,1),(120726,63502,2),(120727,63502,3),(120728,63502,4),(120729,63502,5),(120730,63502,6)) AS temp(document_id, country_id, doc_display_order)
CROSS JOIN (VALUES(24052),(43439)) AS visa_types(visa_type_id);</v>
      </c>
    </row>
    <row r="20" spans="1:12" ht="159">
      <c r="A20" t="str">
        <f>IF(OR('Document Checklist'!E23="", 'Document Checklist'!E23=0), "", "(" &amp; 'Document Checklist'!E23 &amp; "," &amp; 'Document Checklist'!F23 &amp; "," &amp; 'Document Checklist'!D23 &amp; ")")</f>
        <v>(120688,63502,1)</v>
      </c>
      <c r="B20">
        <f>'Document Checklist'!D23</f>
        <v>1</v>
      </c>
      <c r="C20" t="str">
        <f>"next" &amp; IF(B20=1, COUNTIF($B$5:B20, 1)-1, "")</f>
        <v>next3</v>
      </c>
      <c r="D20" t="str">
        <f t="shared" si="2"/>
        <v>next3</v>
      </c>
      <c r="E20" t="str">
        <f>'Document Checklist'!B66</f>
        <v>EDU</v>
      </c>
      <c r="F20" s="58" t="s">
        <v>1226</v>
      </c>
      <c r="G20" t="str" cm="1">
        <f t="array" ref="G20">_xlfn.TEXTJOIN(",", TRUE, IF(D5:D100="next15", A5:A100, ""))</f>
        <v>(120731,63502,1),(120732,63502,2),(120733,63502,3),(120734,63502,4)</v>
      </c>
      <c r="H20" s="58" t="s">
        <v>1227</v>
      </c>
      <c r="I20" t="str">
        <f>VLOOKUP(E20, 'Visa Types Master'!B:D, 3, FALSE)</f>
        <v>(42907), (42927), (34159), (34158), (22054), (33160), (33161), (42063), (32401), (32400), (43367), (43387), (42567), (42527), (42083)</v>
      </c>
      <c r="J20" s="59" t="s">
        <v>1229</v>
      </c>
      <c r="L20"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(VALUES(120731,63502,1),(120732,63502,2),(120733,63502,3),(120734,63502,4)) AS temp(document_id, country_id, doc_display_order)
CROSS JOIN (VALUES(42907), (42927), (34159), (34158), (22054), (33160), (33161), (42063), (32401), (32400), (43367), (43387), (42567), (42527), (42083)) AS visa_types(visa_type_id);</v>
      </c>
    </row>
    <row r="21" spans="1:12" ht="159">
      <c r="A21" t="str">
        <f>IF(OR('Document Checklist'!E24="", 'Document Checklist'!E24=0), "", "(" &amp; 'Document Checklist'!E24 &amp; "," &amp; 'Document Checklist'!F24 &amp; "," &amp; 'Document Checklist'!D24 &amp; ")")</f>
        <v>(120689,63502,2)</v>
      </c>
      <c r="B21">
        <f>'Document Checklist'!D24</f>
        <v>2</v>
      </c>
      <c r="C21" t="str">
        <f>"next" &amp; IF(B21=1, COUNTIF($B$5:B21, 1)-1, "")</f>
        <v>next</v>
      </c>
      <c r="D21" t="str">
        <f t="shared" si="2"/>
        <v>next3</v>
      </c>
      <c r="E21" t="str">
        <f>'Document Checklist'!B70</f>
        <v>SPE</v>
      </c>
      <c r="F21" s="58" t="s">
        <v>1226</v>
      </c>
      <c r="G21" t="str" cm="1">
        <f t="array" ref="G21">_xlfn.TEXTJOIN(",", TRUE, IF(D5:D100="next16", A5:A100, ""))</f>
        <v>(120735,63502,1)</v>
      </c>
      <c r="H21" s="58" t="s">
        <v>1227</v>
      </c>
      <c r="I21" t="str">
        <f>VLOOKUP(E21, 'Visa Types Master'!B:D, 3, FALSE)</f>
        <v>(22052), (42967), (42183), (43091)</v>
      </c>
      <c r="J21" s="59" t="s">
        <v>1229</v>
      </c>
      <c r="L21"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(VALUES(120735,63502,1)) AS temp(document_id, country_id, doc_display_order)
CROSS JOIN (VALUES(22052), (42967), (42183), (43091)) AS visa_types(visa_type_id);</v>
      </c>
    </row>
    <row r="22" spans="1:12" ht="159">
      <c r="A22" t="str">
        <f>IF(OR('Document Checklist'!E25="", 'Document Checklist'!E25=0), "", "(" &amp; 'Document Checklist'!E25 &amp; "," &amp; 'Document Checklist'!F25 &amp; "," &amp; 'Document Checklist'!D25 &amp; ")")</f>
        <v>(120690,63502,3)</v>
      </c>
      <c r="B22">
        <f>'Document Checklist'!D25</f>
        <v>3</v>
      </c>
      <c r="C22" t="str">
        <f>"next" &amp; IF(B22=1, COUNTIF($B$5:B22, 1)-1, "")</f>
        <v>next</v>
      </c>
      <c r="D22" t="str">
        <f t="shared" si="2"/>
        <v>next3</v>
      </c>
      <c r="E22" t="str">
        <f>'Document Checklist'!B71</f>
        <v>PRE</v>
      </c>
      <c r="F22" s="58" t="s">
        <v>1226</v>
      </c>
      <c r="G22" t="str" cm="1">
        <f t="array" ref="G22">_xlfn.TEXTJOIN(",", TRUE, IF(D5:D100="next17", A5:A100, ""))</f>
        <v>(120736,63502,1)</v>
      </c>
      <c r="H22" s="58" t="s">
        <v>1227</v>
      </c>
      <c r="I22" t="str">
        <f>VLOOKUP(E22, 'Visa Types Master'!B:D, 3, FALSE)</f>
        <v>(43517), (43518), (43519), (43520), (43521), (43522), (41244), (41243)</v>
      </c>
      <c r="J22" s="59" t="s">
        <v>1229</v>
      </c>
      <c r="L22"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(VALUES(120736,63502,1)) AS temp(document_id, country_id, doc_display_order)
CROSS JOIN (VALUES(43517), (43518), (43519), (43520), (43521), (43522), (41244), (41243)) AS visa_types(visa_type_id);</v>
      </c>
    </row>
    <row r="23" spans="1:12">
      <c r="A23" t="str">
        <f>IF(OR('Document Checklist'!E26="", 'Document Checklist'!E26=0), "", "(" &amp; 'Document Checklist'!E26 &amp; "," &amp; 'Document Checklist'!F26 &amp; "," &amp; 'Document Checklist'!D26 &amp; ")")</f>
        <v>(120691,63502,1)</v>
      </c>
      <c r="B23">
        <f>'Document Checklist'!D26</f>
        <v>1</v>
      </c>
      <c r="C23" t="str">
        <f>"next" &amp; IF(B23=1, COUNTIF($B$5:B23, 1)-1, "")</f>
        <v>next4</v>
      </c>
      <c r="D23" t="str">
        <f t="shared" si="2"/>
        <v>next4</v>
      </c>
      <c r="F23" s="58"/>
      <c r="H23" s="58"/>
      <c r="J23" s="59"/>
      <c r="L23" t="str">
        <f t="shared" si="1"/>
        <v/>
      </c>
    </row>
    <row r="24" spans="1:12">
      <c r="A24" t="str">
        <f>IF(OR('Document Checklist'!E27="", 'Document Checklist'!E27=0), "", "(" &amp; 'Document Checklist'!E27 &amp; "," &amp; 'Document Checklist'!F27 &amp; "," &amp; 'Document Checklist'!D27 &amp; ")")</f>
        <v>(120692,63502,2)</v>
      </c>
      <c r="B24">
        <f>'Document Checklist'!D27</f>
        <v>2</v>
      </c>
      <c r="C24" t="str">
        <f>"next" &amp; IF(B24=1, COUNTIF($B$5:B24, 1)-1, "")</f>
        <v>next</v>
      </c>
      <c r="D24" t="str">
        <f t="shared" si="2"/>
        <v>next4</v>
      </c>
      <c r="F24" s="58"/>
      <c r="H24" s="58"/>
      <c r="J24" s="59"/>
      <c r="L24" t="str">
        <f t="shared" si="1"/>
        <v/>
      </c>
    </row>
    <row r="25" spans="1:12">
      <c r="A25" t="str">
        <f>IF(OR('Document Checklist'!E28="", 'Document Checklist'!E28=0), "", "(" &amp; 'Document Checklist'!E28 &amp; "," &amp; 'Document Checklist'!F28 &amp; "," &amp; 'Document Checklist'!D28 &amp; ")")</f>
        <v>(120693,63502,3)</v>
      </c>
      <c r="B25">
        <f>'Document Checklist'!D28</f>
        <v>3</v>
      </c>
      <c r="C25" t="str">
        <f>"next" &amp; IF(B25=1, COUNTIF($B$5:B25, 1)-1, "")</f>
        <v>next</v>
      </c>
      <c r="D25" t="str">
        <f t="shared" si="2"/>
        <v>next4</v>
      </c>
      <c r="F25" s="58"/>
      <c r="H25" s="58"/>
      <c r="J25" s="59"/>
      <c r="L25" t="str">
        <f t="shared" si="1"/>
        <v/>
      </c>
    </row>
    <row r="26" spans="1:12">
      <c r="A26" t="str">
        <f>IF(OR('Document Checklist'!E29="", 'Document Checklist'!E29=0), "", "(" &amp; 'Document Checklist'!E29 &amp; "," &amp; 'Document Checklist'!F29 &amp; "," &amp; 'Document Checklist'!D29 &amp; ")")</f>
        <v>(120694,63502,4)</v>
      </c>
      <c r="B26">
        <f>'Document Checklist'!D29</f>
        <v>4</v>
      </c>
      <c r="C26" t="str">
        <f>"next" &amp; IF(B26=1, COUNTIF($B$5:B26, 1)-1, "")</f>
        <v>next</v>
      </c>
      <c r="D26" t="str">
        <f t="shared" si="2"/>
        <v>next4</v>
      </c>
      <c r="F26" s="58"/>
      <c r="H26" s="58"/>
      <c r="J26" s="59"/>
      <c r="L26" t="str">
        <f t="shared" si="1"/>
        <v/>
      </c>
    </row>
    <row r="27" spans="1:12">
      <c r="A27" t="str">
        <f>IF(OR('Document Checklist'!E30="", 'Document Checklist'!E30=0), "", "(" &amp; 'Document Checklist'!E30 &amp; "," &amp; 'Document Checklist'!F30 &amp; "," &amp; 'Document Checklist'!D30 &amp; ")")</f>
        <v>(120695,63502,5)</v>
      </c>
      <c r="B27">
        <f>'Document Checklist'!D30</f>
        <v>5</v>
      </c>
      <c r="C27" t="str">
        <f>"next" &amp; IF(B27=1, COUNTIF($B$5:B27, 1)-1, "")</f>
        <v>next</v>
      </c>
      <c r="D27" t="str">
        <f t="shared" si="2"/>
        <v>next4</v>
      </c>
      <c r="F27" s="58"/>
      <c r="H27" s="58"/>
      <c r="J27" s="59"/>
      <c r="L27" t="str">
        <f t="shared" si="1"/>
        <v/>
      </c>
    </row>
    <row r="28" spans="1:12">
      <c r="A28" t="str">
        <f>IF(OR('Document Checklist'!E31="", 'Document Checklist'!E31=0), "", "(" &amp; 'Document Checklist'!E31 &amp; "," &amp; 'Document Checklist'!F31 &amp; "," &amp; 'Document Checklist'!D31 &amp; ")")</f>
        <v>(120696,63502,6)</v>
      </c>
      <c r="B28">
        <f>'Document Checklist'!D31</f>
        <v>6</v>
      </c>
      <c r="C28" t="str">
        <f>"next" &amp; IF(B28=1, COUNTIF($B$5:B28, 1)-1, "")</f>
        <v>next</v>
      </c>
      <c r="D28" t="str">
        <f t="shared" si="2"/>
        <v>next4</v>
      </c>
      <c r="F28" s="58"/>
      <c r="H28" s="58"/>
      <c r="J28" s="59"/>
      <c r="L28" t="str">
        <f t="shared" si="1"/>
        <v/>
      </c>
    </row>
    <row r="29" spans="1:12">
      <c r="A29" t="str">
        <f>IF(OR('Document Checklist'!E32="", 'Document Checklist'!E32=0), "", "(" &amp; 'Document Checklist'!E32 &amp; "," &amp; 'Document Checklist'!F32 &amp; "," &amp; 'Document Checklist'!D32 &amp; ")")</f>
        <v>(120697,63502,7)</v>
      </c>
      <c r="B29">
        <f>'Document Checklist'!D32</f>
        <v>7</v>
      </c>
      <c r="C29" t="str">
        <f>"next" &amp; IF(B29=1, COUNTIF($B$5:B29, 1)-1, "")</f>
        <v>next</v>
      </c>
      <c r="D29" t="str">
        <f t="shared" si="2"/>
        <v>next4</v>
      </c>
      <c r="F29" s="58"/>
      <c r="H29" s="58"/>
      <c r="L29" t="str">
        <f t="shared" si="1"/>
        <v/>
      </c>
    </row>
    <row r="30" spans="1:12">
      <c r="A30" t="str">
        <f>IF(OR('Document Checklist'!E33="", 'Document Checklist'!E33=0), "", "(" &amp; 'Document Checklist'!E33 &amp; "," &amp; 'Document Checklist'!F33 &amp; "," &amp; 'Document Checklist'!D33 &amp; ")")</f>
        <v>(120698,63502,8)</v>
      </c>
      <c r="B30">
        <f>'Document Checklist'!D33</f>
        <v>8</v>
      </c>
      <c r="C30" t="str">
        <f>"next" &amp; IF(B30=1, COUNTIF($B$5:B30, 1)-1, "")</f>
        <v>next</v>
      </c>
      <c r="D30" t="str">
        <f t="shared" si="2"/>
        <v>next4</v>
      </c>
      <c r="F30" s="58"/>
      <c r="H30" s="58"/>
      <c r="L30" t="str">
        <f t="shared" si="1"/>
        <v/>
      </c>
    </row>
    <row r="31" spans="1:12">
      <c r="A31" t="str">
        <f>IF(OR('Document Checklist'!E34="", 'Document Checklist'!E34=0), "", "(" &amp; 'Document Checklist'!E34 &amp; "," &amp; 'Document Checklist'!F34 &amp; "," &amp; 'Document Checklist'!D34 &amp; ")")</f>
        <v>(120699,63502,1)</v>
      </c>
      <c r="B31">
        <f>'Document Checklist'!D34</f>
        <v>1</v>
      </c>
      <c r="C31" t="str">
        <f>"next" &amp; IF(B31=1, COUNTIF($B$5:B31, 1)-1, "")</f>
        <v>next5</v>
      </c>
      <c r="D31" t="str">
        <f t="shared" si="2"/>
        <v>next5</v>
      </c>
      <c r="F31" s="58"/>
      <c r="H31" s="58"/>
      <c r="L31" t="str">
        <f t="shared" si="1"/>
        <v/>
      </c>
    </row>
    <row r="32" spans="1:12">
      <c r="A32" t="str">
        <f>IF(OR('Document Checklist'!E35="", 'Document Checklist'!E35=0), "", "(" &amp; 'Document Checklist'!E35 &amp; "," &amp; 'Document Checklist'!F35 &amp; "," &amp; 'Document Checklist'!D35 &amp; ")")</f>
        <v>(120700,63502,2)</v>
      </c>
      <c r="B32">
        <f>'Document Checklist'!D35</f>
        <v>2</v>
      </c>
      <c r="C32" t="str">
        <f>"next" &amp; IF(B32=1, COUNTIF($B$5:B32, 1)-1, "")</f>
        <v>next</v>
      </c>
      <c r="D32" t="str">
        <f t="shared" si="2"/>
        <v>next5</v>
      </c>
      <c r="F32" s="58"/>
      <c r="H32" s="58"/>
      <c r="L32" t="str">
        <f t="shared" si="1"/>
        <v/>
      </c>
    </row>
    <row r="33" spans="1:12">
      <c r="A33" t="str">
        <f>IF(OR('Document Checklist'!E36="", 'Document Checklist'!E36=0), "", "(" &amp; 'Document Checklist'!E36 &amp; "," &amp; 'Document Checklist'!F36 &amp; "," &amp; 'Document Checklist'!D36 &amp; ")")</f>
        <v>(120701,63502,1)</v>
      </c>
      <c r="B33">
        <f>'Document Checklist'!D36</f>
        <v>1</v>
      </c>
      <c r="C33" t="str">
        <f>"next" &amp; IF(B33=1, COUNTIF($B$5:B33, 1)-1, "")</f>
        <v>next6</v>
      </c>
      <c r="D33" t="str">
        <f t="shared" si="2"/>
        <v>next6</v>
      </c>
      <c r="F33" s="58"/>
      <c r="H33" s="58"/>
      <c r="L33" t="str">
        <f t="shared" si="1"/>
        <v/>
      </c>
    </row>
    <row r="34" spans="1:12">
      <c r="A34" t="str">
        <f>IF(OR('Document Checklist'!E37="", 'Document Checklist'!E37=0), "", "(" &amp; 'Document Checklist'!E37 &amp; "," &amp; 'Document Checklist'!F37 &amp; "," &amp; 'Document Checklist'!D37 &amp; ")")</f>
        <v>(120702,63502,1)</v>
      </c>
      <c r="B34">
        <f>'Document Checklist'!D37</f>
        <v>1</v>
      </c>
      <c r="C34" t="str">
        <f>"next" &amp; IF(B34=1, COUNTIF($B$5:B34, 1)-1, "")</f>
        <v>next7</v>
      </c>
      <c r="D34" t="str">
        <f t="shared" si="2"/>
        <v>next7</v>
      </c>
      <c r="F34" s="58"/>
      <c r="H34" s="58"/>
      <c r="L34" t="str">
        <f t="shared" si="1"/>
        <v/>
      </c>
    </row>
    <row r="35" spans="1:12">
      <c r="A35" t="str">
        <f>IF(OR('Document Checklist'!E38="", 'Document Checklist'!E38=0), "", "(" &amp; 'Document Checklist'!E38 &amp; "," &amp; 'Document Checklist'!F38 &amp; "," &amp; 'Document Checklist'!D38 &amp; ")")</f>
        <v>(120703,63502,2)</v>
      </c>
      <c r="B35">
        <f>'Document Checklist'!D38</f>
        <v>2</v>
      </c>
      <c r="C35" t="str">
        <f>"next" &amp; IF(B35=1, COUNTIF($B$5:B35, 1)-1, "")</f>
        <v>next</v>
      </c>
      <c r="D35" t="str">
        <f t="shared" si="2"/>
        <v>next7</v>
      </c>
      <c r="F35" s="58"/>
      <c r="H35" s="58"/>
      <c r="L35" t="str">
        <f t="shared" si="1"/>
        <v/>
      </c>
    </row>
    <row r="36" spans="1:12">
      <c r="A36" t="str">
        <f>IF(OR('Document Checklist'!E39="", 'Document Checklist'!E39=0), "", "(" &amp; 'Document Checklist'!E39 &amp; "," &amp; 'Document Checklist'!F39 &amp; "," &amp; 'Document Checklist'!D39 &amp; ")")</f>
        <v>(120704,63502,1)</v>
      </c>
      <c r="B36">
        <f>'Document Checklist'!D39</f>
        <v>1</v>
      </c>
      <c r="C36" t="str">
        <f>"next" &amp; IF(B36=1, COUNTIF($B$5:B36, 1)-1, "")</f>
        <v>next8</v>
      </c>
      <c r="D36" t="str">
        <f t="shared" si="2"/>
        <v>next8</v>
      </c>
      <c r="F36" s="58"/>
      <c r="H36" s="58"/>
      <c r="L36" t="str">
        <f t="shared" si="1"/>
        <v/>
      </c>
    </row>
    <row r="37" spans="1:12">
      <c r="A37" t="str">
        <f>IF(OR('Document Checklist'!E40="", 'Document Checklist'!E40=0), "", "(" &amp; 'Document Checklist'!E40 &amp; "," &amp; 'Document Checklist'!F40 &amp; "," &amp; 'Document Checklist'!D40 &amp; ")")</f>
        <v>(120705,63502,2)</v>
      </c>
      <c r="B37">
        <f>'Document Checklist'!D40</f>
        <v>2</v>
      </c>
      <c r="C37" t="str">
        <f>"next" &amp; IF(B37=1, COUNTIF($B$5:B37, 1)-1, "")</f>
        <v>next</v>
      </c>
      <c r="D37" t="str">
        <f t="shared" si="2"/>
        <v>next8</v>
      </c>
      <c r="F37" s="58"/>
      <c r="H37" s="58"/>
      <c r="L37" t="str">
        <f t="shared" si="1"/>
        <v/>
      </c>
    </row>
    <row r="38" spans="1:12">
      <c r="A38" t="str">
        <f>IF(OR('Document Checklist'!E41="", 'Document Checklist'!E41=0), "", "(" &amp; 'Document Checklist'!E41 &amp; "," &amp; 'Document Checklist'!F41 &amp; "," &amp; 'Document Checklist'!D41 &amp; ")")</f>
        <v>(120706,63502,3)</v>
      </c>
      <c r="B38">
        <f>'Document Checklist'!D41</f>
        <v>3</v>
      </c>
      <c r="C38" t="str">
        <f>"next" &amp; IF(B38=1, COUNTIF($B$5:B38, 1)-1, "")</f>
        <v>next</v>
      </c>
      <c r="D38" t="str">
        <f t="shared" si="2"/>
        <v>next8</v>
      </c>
      <c r="F38" s="58"/>
      <c r="H38" s="58"/>
      <c r="L38" t="str">
        <f t="shared" si="1"/>
        <v/>
      </c>
    </row>
    <row r="39" spans="1:12">
      <c r="A39" t="str">
        <f>IF(OR('Document Checklist'!E42="", 'Document Checklist'!E42=0), "", "(" &amp; 'Document Checklist'!E42 &amp; "," &amp; 'Document Checklist'!F42 &amp; "," &amp; 'Document Checklist'!D42 &amp; ")")</f>
        <v>(120707,63502,1)</v>
      </c>
      <c r="B39">
        <f>'Document Checklist'!D42</f>
        <v>1</v>
      </c>
      <c r="C39" t="str">
        <f>"next" &amp; IF(B39=1, COUNTIF($B$5:B39, 1)-1, "")</f>
        <v>next9</v>
      </c>
      <c r="D39" t="str">
        <f t="shared" si="2"/>
        <v>next9</v>
      </c>
      <c r="F39" s="58"/>
      <c r="H39" s="58"/>
      <c r="L39" t="str">
        <f t="shared" si="1"/>
        <v/>
      </c>
    </row>
    <row r="40" spans="1:12">
      <c r="A40" t="str">
        <f>IF(OR('Document Checklist'!E43="", 'Document Checklist'!E43=0), "", "(" &amp; 'Document Checklist'!E43 &amp; "," &amp; 'Document Checklist'!F43 &amp; "," &amp; 'Document Checklist'!D43 &amp; ")")</f>
        <v>(120708,63502,1)</v>
      </c>
      <c r="B40">
        <f>'Document Checklist'!D43</f>
        <v>1</v>
      </c>
      <c r="C40" t="str">
        <f>"next" &amp; IF(B40=1, COUNTIF($B$5:B40, 1)-1, "")</f>
        <v>next10</v>
      </c>
      <c r="D40" t="str">
        <f t="shared" si="2"/>
        <v>next10</v>
      </c>
      <c r="F40" s="58"/>
      <c r="H40" s="58"/>
      <c r="L40" t="str">
        <f t="shared" si="1"/>
        <v/>
      </c>
    </row>
    <row r="41" spans="1:12">
      <c r="A41" t="str">
        <f>IF(OR('Document Checklist'!E44="", 'Document Checklist'!E44=0), "", "(" &amp; 'Document Checklist'!E44 &amp; "," &amp; 'Document Checklist'!F44 &amp; "," &amp; 'Document Checklist'!D44 &amp; ")")</f>
        <v>(120709,63502,2)</v>
      </c>
      <c r="B41">
        <f>'Document Checklist'!D44</f>
        <v>2</v>
      </c>
      <c r="C41" t="str">
        <f>"next" &amp; IF(B41=1, COUNTIF($B$5:B41, 1)-1, "")</f>
        <v>next</v>
      </c>
      <c r="D41" t="str">
        <f t="shared" si="2"/>
        <v>next10</v>
      </c>
      <c r="F41" s="58"/>
      <c r="H41" s="58"/>
      <c r="L41" t="str">
        <f t="shared" si="1"/>
        <v/>
      </c>
    </row>
    <row r="42" spans="1:12">
      <c r="A42" t="str">
        <f>IF(OR('Document Checklist'!E45="", 'Document Checklist'!E45=0), "", "(" &amp; 'Document Checklist'!E45 &amp; "," &amp; 'Document Checklist'!F45 &amp; "," &amp; 'Document Checklist'!D45 &amp; ")")</f>
        <v>(120710,63502,3)</v>
      </c>
      <c r="B42">
        <f>'Document Checklist'!D45</f>
        <v>3</v>
      </c>
      <c r="C42" t="str">
        <f>"next" &amp; IF(B42=1, COUNTIF($B$5:B42, 1)-1, "")</f>
        <v>next</v>
      </c>
      <c r="D42" t="str">
        <f t="shared" si="2"/>
        <v>next10</v>
      </c>
      <c r="F42" s="58"/>
      <c r="H42" s="58"/>
      <c r="L42" t="str">
        <f t="shared" si="1"/>
        <v/>
      </c>
    </row>
    <row r="43" spans="1:12">
      <c r="A43" t="str">
        <f>IF(OR('Document Checklist'!E46="", 'Document Checklist'!E46=0), "", "(" &amp; 'Document Checklist'!E46 &amp; "," &amp; 'Document Checklist'!F46 &amp; "," &amp; 'Document Checklist'!D46 &amp; ")")</f>
        <v>(120711,63502,4)</v>
      </c>
      <c r="B43">
        <f>'Document Checklist'!D46</f>
        <v>4</v>
      </c>
      <c r="C43" t="str">
        <f>"next" &amp; IF(B43=1, COUNTIF($B$5:B43, 1)-1, "")</f>
        <v>next</v>
      </c>
      <c r="D43" t="str">
        <f t="shared" si="2"/>
        <v>next10</v>
      </c>
      <c r="F43" s="58"/>
      <c r="H43" s="58"/>
      <c r="L43" t="str">
        <f t="shared" si="1"/>
        <v/>
      </c>
    </row>
    <row r="44" spans="1:12">
      <c r="A44" t="str">
        <f>IF(OR('Document Checklist'!E47="", 'Document Checklist'!E47=0), "", "(" &amp; 'Document Checklist'!E47 &amp; "," &amp; 'Document Checklist'!F47 &amp; "," &amp; 'Document Checklist'!D47 &amp; ")")</f>
        <v>(120712,63502,5)</v>
      </c>
      <c r="B44">
        <f>'Document Checklist'!D47</f>
        <v>5</v>
      </c>
      <c r="C44" t="str">
        <f>"next" &amp; IF(B44=1, COUNTIF($B$5:B44, 1)-1, "")</f>
        <v>next</v>
      </c>
      <c r="D44" t="str">
        <f t="shared" si="2"/>
        <v>next10</v>
      </c>
      <c r="F44" s="58"/>
      <c r="H44" s="58"/>
    </row>
    <row r="45" spans="1:12">
      <c r="A45" t="str">
        <f>IF(OR('Document Checklist'!E48="", 'Document Checklist'!E48=0), "", "(" &amp; 'Document Checklist'!E48 &amp; "," &amp; 'Document Checklist'!F48 &amp; "," &amp; 'Document Checklist'!D48 &amp; ")")</f>
        <v>(120713,63502,6)</v>
      </c>
      <c r="B45">
        <f>'Document Checklist'!D48</f>
        <v>6</v>
      </c>
      <c r="C45" t="str">
        <f>"next" &amp; IF(B45=1, COUNTIF($B$5:B45, 1)-1, "")</f>
        <v>next</v>
      </c>
      <c r="D45" t="str">
        <f t="shared" si="2"/>
        <v>next10</v>
      </c>
      <c r="F45" s="58"/>
      <c r="H45" s="58"/>
    </row>
    <row r="46" spans="1:12">
      <c r="A46" t="str">
        <f>IF(OR('Document Checklist'!E49="", 'Document Checklist'!E49=0), "", "(" &amp; 'Document Checklist'!E49 &amp; "," &amp; 'Document Checklist'!F49 &amp; "," &amp; 'Document Checklist'!D49 &amp; ")")</f>
        <v>(120714,63502,7)</v>
      </c>
      <c r="B46">
        <f>'Document Checklist'!D49</f>
        <v>7</v>
      </c>
      <c r="C46" t="str">
        <f>"next" &amp; IF(B46=1, COUNTIF($B$5:B46, 1)-1, "")</f>
        <v>next</v>
      </c>
      <c r="D46" t="str">
        <f t="shared" si="2"/>
        <v>next10</v>
      </c>
      <c r="F46" s="58"/>
      <c r="H46" s="58"/>
    </row>
    <row r="47" spans="1:12">
      <c r="A47" t="str">
        <f>IF(OR('Document Checklist'!E50="", 'Document Checklist'!E50=0), "", "(" &amp; 'Document Checklist'!E50 &amp; "," &amp; 'Document Checklist'!F50 &amp; "," &amp; 'Document Checklist'!D50 &amp; ")")</f>
        <v>(120715,63502,8)</v>
      </c>
      <c r="B47">
        <f>'Document Checklist'!D50</f>
        <v>8</v>
      </c>
      <c r="C47" t="str">
        <f>"next" &amp; IF(B47=1, COUNTIF($B$5:B47, 1)-1, "")</f>
        <v>next</v>
      </c>
      <c r="D47" t="str">
        <f t="shared" si="2"/>
        <v>next10</v>
      </c>
      <c r="F47" s="58"/>
      <c r="H47" s="58"/>
    </row>
    <row r="48" spans="1:12">
      <c r="A48" t="str">
        <f>IF(OR('Document Checklist'!E51="", 'Document Checklist'!E51=0), "", "(" &amp; 'Document Checklist'!E51 &amp; "," &amp; 'Document Checklist'!F51 &amp; "," &amp; 'Document Checklist'!D51 &amp; ")")</f>
        <v>(120716,63502,9)</v>
      </c>
      <c r="B48">
        <f>'Document Checklist'!D51</f>
        <v>9</v>
      </c>
      <c r="C48" t="str">
        <f>"next" &amp; IF(B48=1, COUNTIF($B$5:B48, 1)-1, "")</f>
        <v>next</v>
      </c>
      <c r="D48" t="str">
        <f t="shared" si="2"/>
        <v>next10</v>
      </c>
      <c r="F48" s="58"/>
      <c r="H48" s="58"/>
    </row>
    <row r="49" spans="1:8">
      <c r="A49" t="str">
        <f>IF(OR('Document Checklist'!E52="", 'Document Checklist'!E52=0), "", "(" &amp; 'Document Checklist'!E52 &amp; "," &amp; 'Document Checklist'!F52 &amp; "," &amp; 'Document Checklist'!D52 &amp; ")")</f>
        <v>(120717,63502,10)</v>
      </c>
      <c r="B49">
        <f>'Document Checklist'!D52</f>
        <v>10</v>
      </c>
      <c r="C49" t="str">
        <f>"next" &amp; IF(B49=1, COUNTIF($B$5:B49, 1)-1, "")</f>
        <v>next</v>
      </c>
      <c r="D49" t="str">
        <f t="shared" si="2"/>
        <v>next10</v>
      </c>
      <c r="F49" s="58"/>
      <c r="H49" s="58"/>
    </row>
    <row r="50" spans="1:8">
      <c r="A50" t="str">
        <f>IF(OR('Document Checklist'!E53="", 'Document Checklist'!E53=0), "", "(" &amp; 'Document Checklist'!E53 &amp; "," &amp; 'Document Checklist'!F53 &amp; "," &amp; 'Document Checklist'!D53 &amp; ")")</f>
        <v>(120718,63502,1)</v>
      </c>
      <c r="B50">
        <f>'Document Checklist'!D53</f>
        <v>1</v>
      </c>
      <c r="C50" t="str">
        <f>"next" &amp; IF(B50=1, COUNTIF($B$5:B50, 1)-1, "")</f>
        <v>next11</v>
      </c>
      <c r="D50" t="str">
        <f t="shared" si="2"/>
        <v>next11</v>
      </c>
      <c r="F50" s="58"/>
      <c r="H50" s="58"/>
    </row>
    <row r="51" spans="1:8">
      <c r="A51" t="str">
        <f>IF(OR('Document Checklist'!E54="", 'Document Checklist'!E54=0), "", "(" &amp; 'Document Checklist'!E54 &amp; "," &amp; 'Document Checklist'!F54 &amp; "," &amp; 'Document Checklist'!D54 &amp; ")")</f>
        <v>(120719,63502,2)</v>
      </c>
      <c r="B51">
        <f>'Document Checklist'!D54</f>
        <v>2</v>
      </c>
      <c r="C51" t="str">
        <f>"next" &amp; IF(B51=1, COUNTIF($B$5:B51, 1)-1, "")</f>
        <v>next</v>
      </c>
      <c r="D51" t="str">
        <f t="shared" si="2"/>
        <v>next11</v>
      </c>
      <c r="F51" s="58"/>
      <c r="H51" s="58"/>
    </row>
    <row r="52" spans="1:8">
      <c r="A52" t="str">
        <f>IF(OR('Document Checklist'!E55="", 'Document Checklist'!E55=0), "", "(" &amp; 'Document Checklist'!E55 &amp; "," &amp; 'Document Checklist'!F55 &amp; "," &amp; 'Document Checklist'!D55 &amp; ")")</f>
        <v>(120720,63502,3)</v>
      </c>
      <c r="B52">
        <f>'Document Checklist'!D55</f>
        <v>3</v>
      </c>
      <c r="C52" t="str">
        <f>"next" &amp; IF(B52=1, COUNTIF($B$5:B52, 1)-1, "")</f>
        <v>next</v>
      </c>
      <c r="D52" t="str">
        <f t="shared" si="2"/>
        <v>next11</v>
      </c>
      <c r="F52" s="58"/>
      <c r="H52" s="58"/>
    </row>
    <row r="53" spans="1:8">
      <c r="A53" t="str">
        <f>IF(OR('Document Checklist'!E56="", 'Document Checklist'!E56=0), "", "(" &amp; 'Document Checklist'!E56 &amp; "," &amp; 'Document Checklist'!F56 &amp; "," &amp; 'Document Checklist'!D56 &amp; ")")</f>
        <v>(120721,63502,4)</v>
      </c>
      <c r="B53">
        <f>'Document Checklist'!D56</f>
        <v>4</v>
      </c>
      <c r="C53" t="str">
        <f>"next" &amp; IF(B53=1, COUNTIF($B$5:B53, 1)-1, "")</f>
        <v>next</v>
      </c>
      <c r="D53" t="str">
        <f t="shared" si="2"/>
        <v>next11</v>
      </c>
      <c r="F53" s="58"/>
      <c r="H53" s="58"/>
    </row>
    <row r="54" spans="1:8">
      <c r="A54" t="str">
        <f>IF(OR('Document Checklist'!E57="", 'Document Checklist'!E57=0), "", "(" &amp; 'Document Checklist'!E57 &amp; "," &amp; 'Document Checklist'!F57 &amp; "," &amp; 'Document Checklist'!D57 &amp; ")")</f>
        <v>(120722,63502,1)</v>
      </c>
      <c r="B54">
        <f>'Document Checklist'!D57</f>
        <v>1</v>
      </c>
      <c r="C54" t="str">
        <f>"next" &amp; IF(B54=1, COUNTIF($B$5:B54, 1)-1, "")</f>
        <v>next12</v>
      </c>
      <c r="D54" t="str">
        <f t="shared" si="2"/>
        <v>next12</v>
      </c>
      <c r="F54" s="58"/>
      <c r="H54" s="58"/>
    </row>
    <row r="55" spans="1:8">
      <c r="A55" t="str">
        <f>IF(OR('Document Checklist'!E58="", 'Document Checklist'!E58=0), "", "(" &amp; 'Document Checklist'!E58 &amp; "," &amp; 'Document Checklist'!F58 &amp; "," &amp; 'Document Checklist'!D58 &amp; ")")</f>
        <v>(120723,63502,1)</v>
      </c>
      <c r="B55">
        <f>'Document Checklist'!D58</f>
        <v>1</v>
      </c>
      <c r="C55" t="str">
        <f>"next" &amp; IF(B55=1, COUNTIF($B$5:B55, 1)-1, "")</f>
        <v>next13</v>
      </c>
      <c r="D55" t="str">
        <f t="shared" si="2"/>
        <v>next13</v>
      </c>
      <c r="F55" s="58"/>
      <c r="H55" s="58"/>
    </row>
    <row r="56" spans="1:8">
      <c r="A56" t="str">
        <f>IF(OR('Document Checklist'!E59="", 'Document Checklist'!E59=0), "", "(" &amp; 'Document Checklist'!E59 &amp; "," &amp; 'Document Checklist'!F59 &amp; "," &amp; 'Document Checklist'!D59 &amp; ")")</f>
        <v>(120724,63502,2)</v>
      </c>
      <c r="B56">
        <f>'Document Checklist'!D59</f>
        <v>2</v>
      </c>
      <c r="C56" t="str">
        <f>"next" &amp; IF(B56=1, COUNTIF($B$5:B56, 1)-1, "")</f>
        <v>next</v>
      </c>
      <c r="D56" t="str">
        <f t="shared" si="2"/>
        <v>next13</v>
      </c>
      <c r="F56" s="58"/>
      <c r="H56" s="58"/>
    </row>
    <row r="57" spans="1:8">
      <c r="A57" t="str">
        <f>IF(OR('Document Checklist'!E60="", 'Document Checklist'!E60=0), "", "(" &amp; 'Document Checklist'!E60 &amp; "," &amp; 'Document Checklist'!F60 &amp; "," &amp; 'Document Checklist'!D60 &amp; ")")</f>
        <v>(120725,63502,1)</v>
      </c>
      <c r="B57">
        <f>'Document Checklist'!D60</f>
        <v>1</v>
      </c>
      <c r="C57" t="str">
        <f>"next" &amp; IF(B57=1, COUNTIF($B$5:B57, 1)-1, "")</f>
        <v>next14</v>
      </c>
      <c r="D57" t="str">
        <f t="shared" si="2"/>
        <v>next14</v>
      </c>
      <c r="F57" s="58"/>
      <c r="H57" s="58"/>
    </row>
    <row r="58" spans="1:8">
      <c r="A58" t="str">
        <f>IF(OR('Document Checklist'!E61="", 'Document Checklist'!E61=0), "", "(" &amp; 'Document Checklist'!E61 &amp; "," &amp; 'Document Checklist'!F61 &amp; "," &amp; 'Document Checklist'!D61 &amp; ")")</f>
        <v>(120726,63502,2)</v>
      </c>
      <c r="B58">
        <f>'Document Checklist'!D61</f>
        <v>2</v>
      </c>
      <c r="C58" t="str">
        <f>"next" &amp; IF(B58=1, COUNTIF($B$5:B58, 1)-1, "")</f>
        <v>next</v>
      </c>
      <c r="D58" t="str">
        <f t="shared" si="2"/>
        <v>next14</v>
      </c>
      <c r="F58" s="58"/>
      <c r="H58" s="58"/>
    </row>
    <row r="59" spans="1:8">
      <c r="A59" t="str">
        <f>IF(OR('Document Checklist'!E62="", 'Document Checklist'!E62=0), "", "(" &amp; 'Document Checklist'!E62 &amp; "," &amp; 'Document Checklist'!F62 &amp; "," &amp; 'Document Checklist'!D62 &amp; ")")</f>
        <v>(120727,63502,3)</v>
      </c>
      <c r="B59">
        <f>'Document Checklist'!D62</f>
        <v>3</v>
      </c>
      <c r="C59" t="str">
        <f>"next" &amp; IF(B59=1, COUNTIF($B$5:B59, 1)-1, "")</f>
        <v>next</v>
      </c>
      <c r="D59" t="str">
        <f t="shared" si="2"/>
        <v>next14</v>
      </c>
      <c r="F59" s="58"/>
      <c r="H59" s="58"/>
    </row>
    <row r="60" spans="1:8">
      <c r="A60" t="str">
        <f>IF(OR('Document Checklist'!E63="", 'Document Checklist'!E63=0), "", "(" &amp; 'Document Checklist'!E63 &amp; "," &amp; 'Document Checklist'!F63 &amp; "," &amp; 'Document Checklist'!D63 &amp; ")")</f>
        <v>(120728,63502,4)</v>
      </c>
      <c r="B60">
        <f>'Document Checklist'!D63</f>
        <v>4</v>
      </c>
      <c r="C60" t="str">
        <f>"next" &amp; IF(B60=1, COUNTIF($B$5:B60, 1)-1, "")</f>
        <v>next</v>
      </c>
      <c r="D60" t="str">
        <f t="shared" si="2"/>
        <v>next14</v>
      </c>
      <c r="F60" s="58"/>
      <c r="H60" s="58"/>
    </row>
    <row r="61" spans="1:8">
      <c r="A61" t="str">
        <f>IF(OR('Document Checklist'!E64="", 'Document Checklist'!E64=0), "", "(" &amp; 'Document Checklist'!E64 &amp; "," &amp; 'Document Checklist'!F64 &amp; "," &amp; 'Document Checklist'!D64 &amp; ")")</f>
        <v>(120729,63502,5)</v>
      </c>
      <c r="B61">
        <f>'Document Checklist'!D64</f>
        <v>5</v>
      </c>
      <c r="C61" t="str">
        <f>"next" &amp; IF(B61=1, COUNTIF($B$5:B61, 1)-1, "")</f>
        <v>next</v>
      </c>
      <c r="D61" t="str">
        <f t="shared" si="2"/>
        <v>next14</v>
      </c>
      <c r="F61" s="58"/>
      <c r="H61" s="58"/>
    </row>
    <row r="62" spans="1:8">
      <c r="A62" t="str">
        <f>IF(OR('Document Checklist'!E65="", 'Document Checklist'!E65=0), "", "(" &amp; 'Document Checklist'!E65 &amp; "," &amp; 'Document Checklist'!F65 &amp; "," &amp; 'Document Checklist'!D65 &amp; ")")</f>
        <v>(120730,63502,6)</v>
      </c>
      <c r="B62">
        <f>'Document Checklist'!D65</f>
        <v>6</v>
      </c>
      <c r="C62" t="str">
        <f>"next" &amp; IF(B62=1, COUNTIF($B$5:B62, 1)-1, "")</f>
        <v>next</v>
      </c>
      <c r="D62" t="str">
        <f t="shared" si="2"/>
        <v>next14</v>
      </c>
      <c r="F62" s="58"/>
      <c r="H62" s="58"/>
    </row>
    <row r="63" spans="1:8">
      <c r="A63" t="str">
        <f>IF(OR('Document Checklist'!E66="", 'Document Checklist'!E66=0), "", "(" &amp; 'Document Checklist'!E66 &amp; "," &amp; 'Document Checklist'!F66 &amp; "," &amp; 'Document Checklist'!D66 &amp; ")")</f>
        <v>(120731,63502,1)</v>
      </c>
      <c r="B63">
        <f>'Document Checklist'!D66</f>
        <v>1</v>
      </c>
      <c r="C63" t="str">
        <f>"next" &amp; IF(B63=1, COUNTIF($B$5:B63, 1)-1, "")</f>
        <v>next15</v>
      </c>
      <c r="D63" t="str">
        <f t="shared" si="2"/>
        <v>next15</v>
      </c>
      <c r="F63" s="58"/>
      <c r="H63" s="58"/>
    </row>
    <row r="64" spans="1:8">
      <c r="A64" t="str">
        <f>IF(OR('Document Checklist'!E67="", 'Document Checklist'!E67=0), "", "(" &amp; 'Document Checklist'!E67 &amp; "," &amp; 'Document Checklist'!F67 &amp; "," &amp; 'Document Checklist'!D67 &amp; ")")</f>
        <v>(120732,63502,2)</v>
      </c>
      <c r="B64">
        <f>'Document Checklist'!D67</f>
        <v>2</v>
      </c>
      <c r="C64" t="str">
        <f>"next" &amp; IF(B64=1, COUNTIF($B$5:B64, 1)-1, "")</f>
        <v>next</v>
      </c>
      <c r="D64" t="str">
        <f t="shared" si="2"/>
        <v>next15</v>
      </c>
      <c r="F64" s="58"/>
      <c r="H64" s="58"/>
    </row>
    <row r="65" spans="1:8">
      <c r="A65" t="str">
        <f>IF(OR('Document Checklist'!E68="", 'Document Checklist'!E68=0), "", "(" &amp; 'Document Checklist'!E68 &amp; "," &amp; 'Document Checklist'!F68 &amp; "," &amp; 'Document Checklist'!D68 &amp; ")")</f>
        <v>(120733,63502,3)</v>
      </c>
      <c r="B65">
        <f>'Document Checklist'!D68</f>
        <v>3</v>
      </c>
      <c r="C65" t="str">
        <f>"next" &amp; IF(B65=1, COUNTIF($B$5:B65, 1)-1, "")</f>
        <v>next</v>
      </c>
      <c r="D65" t="str">
        <f t="shared" si="2"/>
        <v>next15</v>
      </c>
      <c r="F65" s="58"/>
      <c r="H65" s="58"/>
    </row>
    <row r="66" spans="1:8">
      <c r="A66" t="str">
        <f>IF(OR('Document Checklist'!E69="", 'Document Checklist'!E69=0), "", "(" &amp; 'Document Checklist'!E69 &amp; "," &amp; 'Document Checklist'!F69 &amp; "," &amp; 'Document Checklist'!D69 &amp; ")")</f>
        <v>(120734,63502,4)</v>
      </c>
      <c r="B66">
        <f>'Document Checklist'!D69</f>
        <v>4</v>
      </c>
      <c r="C66" t="str">
        <f>"next" &amp; IF(B66=1, COUNTIF($B$5:B66, 1)-1, "")</f>
        <v>next</v>
      </c>
      <c r="D66" t="str">
        <f t="shared" si="2"/>
        <v>next15</v>
      </c>
      <c r="F66" s="58"/>
      <c r="H66" s="58"/>
    </row>
    <row r="67" spans="1:8">
      <c r="A67" t="str">
        <f>IF(OR('Document Checklist'!E70="", 'Document Checklist'!E70=0), "", "(" &amp; 'Document Checklist'!E70 &amp; "," &amp; 'Document Checklist'!F70 &amp; "," &amp; 'Document Checklist'!D70 &amp; ")")</f>
        <v>(120735,63502,1)</v>
      </c>
      <c r="B67">
        <f>'Document Checklist'!D70</f>
        <v>1</v>
      </c>
      <c r="C67" t="str">
        <f>"next" &amp; IF(B67=1, COUNTIF($B$5:B67, 1)-1, "")</f>
        <v>next16</v>
      </c>
      <c r="D67" t="str">
        <f t="shared" si="2"/>
        <v>next16</v>
      </c>
      <c r="F67" s="58"/>
      <c r="H67" s="58"/>
    </row>
    <row r="68" spans="1:8">
      <c r="A68" t="str">
        <f>IF(OR('Document Checklist'!E71="", 'Document Checklist'!E71=0), "", "(" &amp; 'Document Checklist'!E71 &amp; "," &amp; 'Document Checklist'!F71 &amp; "," &amp; 'Document Checklist'!D71 &amp; ")")</f>
        <v>(120736,63502,1)</v>
      </c>
      <c r="B68">
        <f>'Document Checklist'!D71</f>
        <v>1</v>
      </c>
      <c r="C68" t="str">
        <f>"next" &amp; IF(B68=1, COUNTIF($B$5:B68, 1)-1, "")</f>
        <v>next17</v>
      </c>
      <c r="D68" t="str">
        <f t="shared" si="2"/>
        <v>next17</v>
      </c>
      <c r="F68" s="58"/>
      <c r="H68" s="58"/>
    </row>
    <row r="69" spans="1:8">
      <c r="A69" t="str">
        <f>IF(OR('Document Checklist'!E72="", 'Document Checklist'!E72=0), "", "(" &amp; 'Document Checklist'!E72 &amp; "," &amp; 'Document Checklist'!F72 &amp; "," &amp; 'Document Checklist'!D72 &amp; ")")</f>
        <v/>
      </c>
      <c r="B69">
        <f>'Document Checklist'!D72</f>
        <v>0</v>
      </c>
      <c r="C69" t="str">
        <f>"next" &amp; IF(B69=1, COUNTIF($B$5:B69, 1)-1, "")</f>
        <v>next</v>
      </c>
      <c r="D69" t="str">
        <f t="shared" si="2"/>
        <v>next17</v>
      </c>
      <c r="F69" s="58"/>
      <c r="H69" s="58"/>
    </row>
    <row r="70" spans="1:8">
      <c r="A70" t="str">
        <f>IF(OR('Document Checklist'!E73="", 'Document Checklist'!E73=0), "", "(" &amp; 'Document Checklist'!E73 &amp; "," &amp; 'Document Checklist'!F73 &amp; "," &amp; 'Document Checklist'!D73 &amp; ")")</f>
        <v/>
      </c>
      <c r="B70">
        <f>'Document Checklist'!D73</f>
        <v>0</v>
      </c>
      <c r="C70" t="str">
        <f>"next" &amp; IF(B70=1, COUNTIF($B$5:B70, 1)-1, "")</f>
        <v>next</v>
      </c>
      <c r="D70" t="str">
        <f t="shared" si="2"/>
        <v>next17</v>
      </c>
      <c r="F70" s="58"/>
      <c r="H70" s="58"/>
    </row>
    <row r="71" spans="1:8">
      <c r="A71" t="str">
        <f>IF(OR('Document Checklist'!E74="", 'Document Checklist'!E74=0), "", "(" &amp; 'Document Checklist'!E74 &amp; "," &amp; 'Document Checklist'!F74 &amp; "," &amp; 'Document Checklist'!D74 &amp; ")")</f>
        <v/>
      </c>
      <c r="B71">
        <f>'Document Checklist'!D74</f>
        <v>0</v>
      </c>
      <c r="C71" t="str">
        <f>"next" &amp; IF(B71=1, COUNTIF($B$5:B71, 1)-1, "")</f>
        <v>next</v>
      </c>
      <c r="D71" t="str">
        <f t="shared" si="2"/>
        <v>next17</v>
      </c>
      <c r="F71" s="58"/>
      <c r="H71" s="58"/>
    </row>
    <row r="72" spans="1:8">
      <c r="A72" t="str">
        <f>IF(OR('Document Checklist'!E75="", 'Document Checklist'!E75=0), "", "(" &amp; 'Document Checklist'!E75 &amp; "," &amp; 'Document Checklist'!F75 &amp; "," &amp; 'Document Checklist'!D75 &amp; ")")</f>
        <v/>
      </c>
      <c r="B72">
        <f>'Document Checklist'!D75</f>
        <v>0</v>
      </c>
      <c r="C72" t="str">
        <f>"next" &amp; IF(B72=1, COUNTIF($B$5:B72, 1)-1, "")</f>
        <v>next</v>
      </c>
      <c r="D72" t="str">
        <f t="shared" si="2"/>
        <v>next17</v>
      </c>
      <c r="F72" s="58"/>
      <c r="H72" s="58"/>
    </row>
    <row r="73" spans="1:8">
      <c r="A73" t="str">
        <f>IF(OR('Document Checklist'!E76="", 'Document Checklist'!E76=0), "", "(" &amp; 'Document Checklist'!E76 &amp; "," &amp; 'Document Checklist'!F76 &amp; "," &amp; 'Document Checklist'!D76 &amp; ")")</f>
        <v/>
      </c>
      <c r="B73">
        <f>'Document Checklist'!D76</f>
        <v>0</v>
      </c>
      <c r="C73" t="str">
        <f>"next" &amp; IF(B73=1, COUNTIF($B$5:B73, 1)-1, "")</f>
        <v>next</v>
      </c>
      <c r="D73" t="str">
        <f t="shared" si="2"/>
        <v>next17</v>
      </c>
      <c r="F73" s="58"/>
      <c r="H73" s="58"/>
    </row>
    <row r="74" spans="1:8">
      <c r="A74" t="str">
        <f>IF(OR('Document Checklist'!E77="", 'Document Checklist'!E77=0), "", "(" &amp; 'Document Checklist'!E77 &amp; "," &amp; 'Document Checklist'!F77 &amp; "," &amp; 'Document Checklist'!D77 &amp; ")")</f>
        <v/>
      </c>
      <c r="B74">
        <f>'Document Checklist'!D77</f>
        <v>0</v>
      </c>
      <c r="C74" t="str">
        <f>"next" &amp; IF(B74=1, COUNTIF($B$5:B74, 1)-1, "")</f>
        <v>next</v>
      </c>
      <c r="D74" t="str">
        <f t="shared" si="2"/>
        <v>next17</v>
      </c>
      <c r="F74" s="58"/>
      <c r="H74" s="58"/>
    </row>
    <row r="75" spans="1:8">
      <c r="A75" t="str">
        <f>IF(OR('Document Checklist'!E78="", 'Document Checklist'!E78=0), "", "(" &amp; 'Document Checklist'!E78 &amp; "," &amp; 'Document Checklist'!F78 &amp; "," &amp; 'Document Checklist'!D78 &amp; ")")</f>
        <v/>
      </c>
      <c r="B75">
        <f>'Document Checklist'!D78</f>
        <v>0</v>
      </c>
      <c r="C75" t="str">
        <f>"next" &amp; IF(B75=1, COUNTIF($B$5:B75, 1)-1, "")</f>
        <v>next</v>
      </c>
      <c r="D75" t="str">
        <f t="shared" si="2"/>
        <v>next17</v>
      </c>
      <c r="F75" s="58"/>
      <c r="H75" s="58"/>
    </row>
    <row r="76" spans="1:8">
      <c r="A76" t="str">
        <f>IF(OR('Document Checklist'!E79="", 'Document Checklist'!E79=0), "", "(" &amp; 'Document Checklist'!E79 &amp; "," &amp; 'Document Checklist'!F79 &amp; "," &amp; 'Document Checklist'!D79 &amp; ")")</f>
        <v/>
      </c>
      <c r="B76">
        <f>'Document Checklist'!D79</f>
        <v>0</v>
      </c>
      <c r="C76" t="str">
        <f>"next" &amp; IF(B76=1, COUNTIF($B$5:B76, 1)-1, "")</f>
        <v>next</v>
      </c>
      <c r="D76" t="str">
        <f t="shared" ref="D76:D106" si="3">IF(C76="next", IF(D75="", "next", D75), C76)</f>
        <v>next17</v>
      </c>
      <c r="F76" s="58"/>
      <c r="H76" s="58"/>
    </row>
    <row r="77" spans="1:8">
      <c r="A77" t="str">
        <f>IF(OR('Document Checklist'!E80="", 'Document Checklist'!E80=0), "", "(" &amp; 'Document Checklist'!E80 &amp; "," &amp; 'Document Checklist'!F80 &amp; "," &amp; 'Document Checklist'!D80 &amp; ")")</f>
        <v/>
      </c>
      <c r="B77">
        <f>'Document Checklist'!D80</f>
        <v>0</v>
      </c>
      <c r="C77" t="str">
        <f>"next" &amp; IF(B77=1, COUNTIF($B$5:B77, 1)-1, "")</f>
        <v>next</v>
      </c>
      <c r="D77" t="str">
        <f t="shared" si="3"/>
        <v>next17</v>
      </c>
      <c r="F77" s="58"/>
      <c r="H77" s="58"/>
    </row>
    <row r="78" spans="1:8">
      <c r="A78" t="str">
        <f>IF(OR('Document Checklist'!E81="", 'Document Checklist'!E81=0), "", "(" &amp; 'Document Checklist'!E81 &amp; "," &amp; 'Document Checklist'!F81 &amp; "," &amp; 'Document Checklist'!D81 &amp; ")")</f>
        <v/>
      </c>
      <c r="B78">
        <f>'Document Checklist'!D81</f>
        <v>0</v>
      </c>
      <c r="C78" t="str">
        <f>"next" &amp; IF(B78=1, COUNTIF($B$5:B78, 1)-1, "")</f>
        <v>next</v>
      </c>
      <c r="D78" t="str">
        <f t="shared" si="3"/>
        <v>next17</v>
      </c>
      <c r="F78" s="58"/>
      <c r="H78" s="58"/>
    </row>
    <row r="79" spans="1:8">
      <c r="A79" t="str">
        <f>IF(OR('Document Checklist'!E82="", 'Document Checklist'!E82=0), "", "(" &amp; 'Document Checklist'!E82 &amp; "," &amp; 'Document Checklist'!F82 &amp; "," &amp; 'Document Checklist'!D82 &amp; ")")</f>
        <v/>
      </c>
      <c r="B79">
        <f>'Document Checklist'!D82</f>
        <v>0</v>
      </c>
      <c r="C79" t="str">
        <f>"next" &amp; IF(B79=1, COUNTIF($B$5:B79, 1)-1, "")</f>
        <v>next</v>
      </c>
      <c r="D79" t="str">
        <f t="shared" si="3"/>
        <v>next17</v>
      </c>
      <c r="F79" s="58"/>
      <c r="H79" s="58"/>
    </row>
    <row r="80" spans="1:8">
      <c r="A80" t="str">
        <f>IF(OR('Document Checklist'!E83="", 'Document Checklist'!E83=0), "", "(" &amp; 'Document Checklist'!E83 &amp; "," &amp; 'Document Checklist'!F83 &amp; "," &amp; 'Document Checklist'!D83 &amp; ")")</f>
        <v/>
      </c>
      <c r="B80">
        <f>'Document Checklist'!D83</f>
        <v>0</v>
      </c>
      <c r="C80" t="str">
        <f>"next" &amp; IF(B80=1, COUNTIF($B$5:B80, 1)-1, "")</f>
        <v>next</v>
      </c>
      <c r="D80" t="str">
        <f t="shared" si="3"/>
        <v>next17</v>
      </c>
      <c r="F80" s="58"/>
      <c r="H80" s="58"/>
    </row>
    <row r="81" spans="1:8">
      <c r="A81" t="str">
        <f>IF(OR('Document Checklist'!E84="", 'Document Checklist'!E84=0), "", "(" &amp; 'Document Checklist'!E84 &amp; "," &amp; 'Document Checklist'!F84 &amp; "," &amp; 'Document Checklist'!D84 &amp; ")")</f>
        <v/>
      </c>
      <c r="B81">
        <f>'Document Checklist'!D84</f>
        <v>0</v>
      </c>
      <c r="C81" t="str">
        <f>"next" &amp; IF(B81=1, COUNTIF($B$5:B81, 1)-1, "")</f>
        <v>next</v>
      </c>
      <c r="D81" t="str">
        <f t="shared" si="3"/>
        <v>next17</v>
      </c>
      <c r="F81" s="58"/>
      <c r="H81" s="58"/>
    </row>
    <row r="82" spans="1:8">
      <c r="A82" t="str">
        <f>IF(OR('Document Checklist'!E85="", 'Document Checklist'!E85=0), "", "(" &amp; 'Document Checklist'!E85 &amp; "," &amp; 'Document Checklist'!F85 &amp; "," &amp; 'Document Checklist'!D85 &amp; ")")</f>
        <v/>
      </c>
      <c r="B82">
        <f>'Document Checklist'!D85</f>
        <v>0</v>
      </c>
      <c r="C82" t="str">
        <f>"next" &amp; IF(B82=1, COUNTIF($B$5:B82, 1)-1, "")</f>
        <v>next</v>
      </c>
      <c r="D82" t="str">
        <f t="shared" si="3"/>
        <v>next17</v>
      </c>
      <c r="F82" s="58"/>
      <c r="H82" s="58"/>
    </row>
    <row r="83" spans="1:8">
      <c r="A83" t="str">
        <f>IF(OR('Document Checklist'!E86="", 'Document Checklist'!E86=0), "", "(" &amp; 'Document Checklist'!E86 &amp; "," &amp; 'Document Checklist'!F86 &amp; "," &amp; 'Document Checklist'!D86 &amp; ")")</f>
        <v/>
      </c>
      <c r="B83">
        <f>'Document Checklist'!D86</f>
        <v>0</v>
      </c>
      <c r="C83" t="str">
        <f>"next" &amp; IF(B83=1, COUNTIF($B$5:B83, 1)-1, "")</f>
        <v>next</v>
      </c>
      <c r="D83" t="str">
        <f t="shared" si="3"/>
        <v>next17</v>
      </c>
      <c r="F83" s="58"/>
      <c r="H83" s="58"/>
    </row>
    <row r="84" spans="1:8">
      <c r="A84" t="str">
        <f>IF(OR('Document Checklist'!E87="", 'Document Checklist'!E87=0), "", "(" &amp; 'Document Checklist'!E87 &amp; "," &amp; 'Document Checklist'!F87 &amp; "," &amp; 'Document Checklist'!D87 &amp; ")")</f>
        <v/>
      </c>
      <c r="B84">
        <f>'Document Checklist'!D87</f>
        <v>0</v>
      </c>
      <c r="C84" t="str">
        <f>"next" &amp; IF(B84=1, COUNTIF($B$5:B84, 1)-1, "")</f>
        <v>next</v>
      </c>
      <c r="D84" t="str">
        <f t="shared" si="3"/>
        <v>next17</v>
      </c>
      <c r="F84" s="58"/>
      <c r="H84" s="58"/>
    </row>
    <row r="85" spans="1:8">
      <c r="A85" t="str">
        <f>IF(OR('Document Checklist'!E88="", 'Document Checklist'!E88=0), "", "(" &amp; 'Document Checklist'!E88 &amp; "," &amp; 'Document Checklist'!F88 &amp; "," &amp; 'Document Checklist'!D88 &amp; ")")</f>
        <v/>
      </c>
      <c r="B85">
        <f>'Document Checklist'!D88</f>
        <v>0</v>
      </c>
      <c r="C85" t="str">
        <f>"next" &amp; IF(B85=1, COUNTIF($B$5:B85, 1)-1, "")</f>
        <v>next</v>
      </c>
      <c r="D85" t="str">
        <f t="shared" si="3"/>
        <v>next17</v>
      </c>
      <c r="F85" s="58"/>
      <c r="H85" s="58"/>
    </row>
    <row r="86" spans="1:8">
      <c r="A86" t="str">
        <f>IF(OR('Document Checklist'!E89="", 'Document Checklist'!E89=0), "", "(" &amp; 'Document Checklist'!E89 &amp; "," &amp; 'Document Checklist'!F89 &amp; "," &amp; 'Document Checklist'!D89 &amp; ")")</f>
        <v/>
      </c>
      <c r="B86">
        <f>'Document Checklist'!D89</f>
        <v>0</v>
      </c>
      <c r="C86" t="str">
        <f>"next" &amp; IF(B86=1, COUNTIF($B$5:B86, 1)-1, "")</f>
        <v>next</v>
      </c>
      <c r="D86" t="str">
        <f t="shared" si="3"/>
        <v>next17</v>
      </c>
      <c r="F86" s="58"/>
      <c r="H86" s="58"/>
    </row>
    <row r="87" spans="1:8">
      <c r="A87" t="str">
        <f>IF(OR('Document Checklist'!E90="", 'Document Checklist'!E90=0), "", "(" &amp; 'Document Checklist'!E90 &amp; "," &amp; 'Document Checklist'!F90 &amp; "," &amp; 'Document Checklist'!D90 &amp; ")")</f>
        <v/>
      </c>
      <c r="B87">
        <f>'Document Checklist'!D90</f>
        <v>0</v>
      </c>
      <c r="C87" t="str">
        <f>"next" &amp; IF(B87=1, COUNTIF($B$5:B87, 1)-1, "")</f>
        <v>next</v>
      </c>
      <c r="D87" t="str">
        <f t="shared" si="3"/>
        <v>next17</v>
      </c>
      <c r="F87" s="58"/>
      <c r="H87" s="58"/>
    </row>
    <row r="88" spans="1:8">
      <c r="A88" t="str">
        <f>IF(OR('Document Checklist'!E91="", 'Document Checklist'!E91=0), "", "(" &amp; 'Document Checklist'!E91 &amp; "," &amp; 'Document Checklist'!F91 &amp; "," &amp; 'Document Checklist'!D91 &amp; ")")</f>
        <v/>
      </c>
      <c r="B88">
        <f>'Document Checklist'!D91</f>
        <v>0</v>
      </c>
      <c r="C88" t="str">
        <f>"next" &amp; IF(B88=1, COUNTIF($B$5:B88, 1)-1, "")</f>
        <v>next</v>
      </c>
      <c r="D88" t="str">
        <f t="shared" si="3"/>
        <v>next17</v>
      </c>
      <c r="F88" s="58"/>
      <c r="H88" s="58"/>
    </row>
    <row r="89" spans="1:8">
      <c r="A89" t="str">
        <f>IF(OR('Document Checklist'!E92="", 'Document Checklist'!E92=0), "", "(" &amp; 'Document Checklist'!E92 &amp; "," &amp; 'Document Checklist'!F92 &amp; "," &amp; 'Document Checklist'!D92 &amp; ")")</f>
        <v/>
      </c>
      <c r="B89">
        <f>'Document Checklist'!D92</f>
        <v>0</v>
      </c>
      <c r="C89" t="str">
        <f>"next" &amp; IF(B89=1, COUNTIF($B$5:B89, 1)-1, "")</f>
        <v>next</v>
      </c>
      <c r="D89" t="str">
        <f t="shared" si="3"/>
        <v>next17</v>
      </c>
      <c r="F89" s="58"/>
      <c r="H89" s="58"/>
    </row>
    <row r="90" spans="1:8">
      <c r="A90" t="str">
        <f>IF(OR('Document Checklist'!E93="", 'Document Checklist'!E93=0), "", "(" &amp; 'Document Checklist'!E93 &amp; "," &amp; 'Document Checklist'!F93 &amp; "," &amp; 'Document Checklist'!D93 &amp; ")")</f>
        <v/>
      </c>
      <c r="B90">
        <f>'Document Checklist'!D93</f>
        <v>0</v>
      </c>
      <c r="C90" t="str">
        <f>"next" &amp; IF(B90=1, COUNTIF($B$5:B90, 1)-1, "")</f>
        <v>next</v>
      </c>
      <c r="D90" t="str">
        <f t="shared" si="3"/>
        <v>next17</v>
      </c>
      <c r="F90" s="58"/>
      <c r="H90" s="58"/>
    </row>
    <row r="91" spans="1:8">
      <c r="A91" t="str">
        <f>IF(OR('Document Checklist'!E94="", 'Document Checklist'!E94=0), "", "(" &amp; 'Document Checklist'!E94 &amp; "," &amp; 'Document Checklist'!F94 &amp; "," &amp; 'Document Checklist'!D94 &amp; ")")</f>
        <v/>
      </c>
      <c r="B91">
        <f>'Document Checklist'!D94</f>
        <v>0</v>
      </c>
      <c r="C91" t="str">
        <f>"next" &amp; IF(B91=1, COUNTIF($B$5:B91, 1)-1, "")</f>
        <v>next</v>
      </c>
      <c r="D91" t="str">
        <f t="shared" si="3"/>
        <v>next17</v>
      </c>
      <c r="F91" s="58"/>
      <c r="H91" s="58"/>
    </row>
    <row r="92" spans="1:8">
      <c r="A92" t="str">
        <f>IF(OR('Document Checklist'!E95="", 'Document Checklist'!E95=0), "", "(" &amp; 'Document Checklist'!E95 &amp; "," &amp; 'Document Checklist'!F95 &amp; "," &amp; 'Document Checklist'!D95 &amp; ")")</f>
        <v/>
      </c>
      <c r="B92">
        <f>'Document Checklist'!D95</f>
        <v>0</v>
      </c>
      <c r="C92" t="str">
        <f>"next" &amp; IF(B92=1, COUNTIF($B$5:B92, 1)-1, "")</f>
        <v>next</v>
      </c>
      <c r="D92" t="str">
        <f t="shared" si="3"/>
        <v>next17</v>
      </c>
      <c r="F92" s="58"/>
      <c r="H92" s="58"/>
    </row>
    <row r="93" spans="1:8">
      <c r="A93" t="str">
        <f>IF(OR('Document Checklist'!E96="", 'Document Checklist'!E96=0), "", "(" &amp; 'Document Checklist'!E96 &amp; "," &amp; 'Document Checklist'!F96 &amp; "," &amp; 'Document Checklist'!D96 &amp; ")")</f>
        <v/>
      </c>
      <c r="B93">
        <f>'Document Checklist'!D96</f>
        <v>0</v>
      </c>
      <c r="C93" t="str">
        <f>"next" &amp; IF(B93=1, COUNTIF($B$5:B93, 1)-1, "")</f>
        <v>next</v>
      </c>
      <c r="D93" t="str">
        <f t="shared" si="3"/>
        <v>next17</v>
      </c>
      <c r="F93" s="58"/>
      <c r="H93" s="58"/>
    </row>
    <row r="94" spans="1:8">
      <c r="A94" t="str">
        <f>IF(OR('Document Checklist'!E97="", 'Document Checklist'!E97=0), "", "(" &amp; 'Document Checklist'!E97 &amp; "," &amp; 'Document Checklist'!F97 &amp; "," &amp; 'Document Checklist'!D97 &amp; ")")</f>
        <v/>
      </c>
      <c r="B94">
        <f>'Document Checklist'!D97</f>
        <v>0</v>
      </c>
      <c r="C94" t="str">
        <f>"next" &amp; IF(B94=1, COUNTIF($B$5:B94, 1)-1, "")</f>
        <v>next</v>
      </c>
      <c r="D94" t="str">
        <f t="shared" si="3"/>
        <v>next17</v>
      </c>
      <c r="F94" s="58"/>
      <c r="H94" s="58"/>
    </row>
    <row r="95" spans="1:8">
      <c r="A95" t="str">
        <f>IF(OR('Document Checklist'!E98="", 'Document Checklist'!E98=0), "", "(" &amp; 'Document Checklist'!E98 &amp; "," &amp; 'Document Checklist'!F98 &amp; "," &amp; 'Document Checklist'!D98 &amp; ")")</f>
        <v/>
      </c>
      <c r="B95">
        <f>'Document Checklist'!D98</f>
        <v>0</v>
      </c>
      <c r="C95" t="str">
        <f>"next" &amp; IF(B95=1, COUNTIF($B$5:B95, 1)-1, "")</f>
        <v>next</v>
      </c>
      <c r="D95" t="str">
        <f t="shared" si="3"/>
        <v>next17</v>
      </c>
      <c r="F95" s="58"/>
      <c r="H95" s="58"/>
    </row>
    <row r="96" spans="1:8">
      <c r="A96" t="str">
        <f>IF(OR('Document Checklist'!E99="", 'Document Checklist'!E99=0), "", "(" &amp; 'Document Checklist'!E99 &amp; "," &amp; 'Document Checklist'!F99 &amp; "," &amp; 'Document Checklist'!D99 &amp; ")")</f>
        <v/>
      </c>
      <c r="B96">
        <f>'Document Checklist'!D99</f>
        <v>0</v>
      </c>
      <c r="C96" t="str">
        <f>"next" &amp; IF(B96=1, COUNTIF($B$5:B96, 1)-1, "")</f>
        <v>next</v>
      </c>
      <c r="D96" t="str">
        <f t="shared" si="3"/>
        <v>next17</v>
      </c>
      <c r="F96" s="58"/>
      <c r="H96" s="58"/>
    </row>
    <row r="97" spans="1:8">
      <c r="A97" t="str">
        <f>IF(OR('Document Checklist'!E100="", 'Document Checklist'!E100=0), "", "(" &amp; 'Document Checklist'!E100 &amp; "," &amp; 'Document Checklist'!F100 &amp; "," &amp; 'Document Checklist'!D100 &amp; ")")</f>
        <v/>
      </c>
      <c r="B97">
        <f>'Document Checklist'!D100</f>
        <v>0</v>
      </c>
      <c r="C97" t="str">
        <f>"next" &amp; IF(B97=1, COUNTIF($B$5:B97, 1)-1, "")</f>
        <v>next</v>
      </c>
      <c r="D97" t="str">
        <f t="shared" si="3"/>
        <v>next17</v>
      </c>
      <c r="F97" s="58"/>
      <c r="H97" s="58"/>
    </row>
    <row r="98" spans="1:8">
      <c r="A98" t="str">
        <f>IF(OR('Document Checklist'!E101="", 'Document Checklist'!E101=0), "", "(" &amp; 'Document Checklist'!E101 &amp; "," &amp; 'Document Checklist'!F101 &amp; "," &amp; 'Document Checklist'!D101 &amp; ")")</f>
        <v/>
      </c>
      <c r="B98">
        <f>'Document Checklist'!D101</f>
        <v>0</v>
      </c>
      <c r="C98" t="str">
        <f>"next" &amp; IF(B98=1, COUNTIF($B$5:B98, 1)-1, "")</f>
        <v>next</v>
      </c>
      <c r="D98" t="str">
        <f t="shared" si="3"/>
        <v>next17</v>
      </c>
      <c r="F98" s="58"/>
      <c r="H98" s="58"/>
    </row>
    <row r="99" spans="1:8">
      <c r="A99" t="str">
        <f>IF(OR('Document Checklist'!E102="", 'Document Checklist'!E102=0), "", "(" &amp; 'Document Checklist'!E102 &amp; "," &amp; 'Document Checklist'!F102 &amp; "," &amp; 'Document Checklist'!D102 &amp; ")")</f>
        <v/>
      </c>
      <c r="B99">
        <f>'Document Checklist'!D102</f>
        <v>0</v>
      </c>
      <c r="C99" t="str">
        <f>"next" &amp; IF(B99=1, COUNTIF($B$5:B99, 1)-1, "")</f>
        <v>next</v>
      </c>
      <c r="D99" t="str">
        <f t="shared" si="3"/>
        <v>next17</v>
      </c>
      <c r="F99" s="58"/>
      <c r="H99" s="58"/>
    </row>
    <row r="100" spans="1:8">
      <c r="A100" t="str">
        <f>IF(OR('Document Checklist'!E103="", 'Document Checklist'!E103=0), "", "(" &amp; 'Document Checklist'!E103 &amp; "," &amp; 'Document Checklist'!F103 &amp; "," &amp; 'Document Checklist'!D103 &amp; ")")</f>
        <v/>
      </c>
      <c r="B100">
        <f>'Document Checklist'!D103</f>
        <v>0</v>
      </c>
      <c r="C100" t="str">
        <f>"next" &amp; IF(B100=1, COUNTIF($B$5:B100, 1)-1, "")</f>
        <v>next</v>
      </c>
      <c r="D100" t="str">
        <f t="shared" si="3"/>
        <v>next17</v>
      </c>
      <c r="F100" s="58"/>
      <c r="H100" s="58"/>
    </row>
    <row r="101" spans="1:8">
      <c r="A101" t="str">
        <f>IF(OR('Document Checklist'!E104="", 'Document Checklist'!E104=0), "", "(" &amp; 'Document Checklist'!E104 &amp; "," &amp; 'Document Checklist'!F104 &amp; "," &amp; 'Document Checklist'!D104 &amp; ")")</f>
        <v/>
      </c>
      <c r="B101">
        <f>'Document Checklist'!D104</f>
        <v>0</v>
      </c>
      <c r="C101" t="str">
        <f>"next" &amp; IF(B101=1, COUNTIF($B$5:B101, 1)-1, "")</f>
        <v>next</v>
      </c>
      <c r="D101" t="str">
        <f t="shared" si="3"/>
        <v>next17</v>
      </c>
      <c r="F101" s="58"/>
      <c r="H101" s="58"/>
    </row>
    <row r="102" spans="1:8">
      <c r="A102" t="str">
        <f>IF(OR('Document Checklist'!E105="", 'Document Checklist'!E105=0), "", "(" &amp; 'Document Checklist'!E105 &amp; "," &amp; 'Document Checklist'!F105 &amp; "," &amp; 'Document Checklist'!D105 &amp; ")")</f>
        <v/>
      </c>
      <c r="B102">
        <f>'Document Checklist'!D105</f>
        <v>0</v>
      </c>
      <c r="C102" t="str">
        <f>"next" &amp; IF(B102=1, COUNTIF($B$5:B102, 1)-1, "")</f>
        <v>next</v>
      </c>
      <c r="D102" t="str">
        <f t="shared" si="3"/>
        <v>next17</v>
      </c>
      <c r="F102" s="58"/>
      <c r="H102" s="58"/>
    </row>
    <row r="103" spans="1:8">
      <c r="A103" t="str">
        <f>IF(OR('Document Checklist'!E106="", 'Document Checklist'!E106=0), "", "(" &amp; 'Document Checklist'!E106 &amp; "," &amp; 'Document Checklist'!F106 &amp; "," &amp; 'Document Checklist'!D106 &amp; ")")</f>
        <v/>
      </c>
      <c r="B103">
        <f>'Document Checklist'!D106</f>
        <v>0</v>
      </c>
      <c r="C103" t="str">
        <f>"next" &amp; IF(B103=1, COUNTIF($B$5:B103, 1)-1, "")</f>
        <v>next</v>
      </c>
      <c r="D103" t="str">
        <f t="shared" si="3"/>
        <v>next17</v>
      </c>
      <c r="F103" s="58"/>
      <c r="H103" s="58"/>
    </row>
    <row r="104" spans="1:8">
      <c r="A104" t="str">
        <f>IF(OR('Document Checklist'!E107="", 'Document Checklist'!E107=0), "", "(" &amp; 'Document Checklist'!E107 &amp; "," &amp; 'Document Checklist'!F107 &amp; "," &amp; 'Document Checklist'!D107 &amp; ")")</f>
        <v/>
      </c>
      <c r="B104">
        <f>'Document Checklist'!D107</f>
        <v>0</v>
      </c>
      <c r="C104" t="str">
        <f>"next" &amp; IF(B104=1, COUNTIF($B$5:B104, 1)-1, "")</f>
        <v>next</v>
      </c>
      <c r="D104" t="str">
        <f t="shared" si="3"/>
        <v>next17</v>
      </c>
      <c r="F104" s="58"/>
      <c r="H104" s="58"/>
    </row>
    <row r="105" spans="1:8">
      <c r="A105" t="str">
        <f>IF(OR('Document Checklist'!E108="", 'Document Checklist'!E108=0), "", "(" &amp; 'Document Checklist'!E108 &amp; "," &amp; 'Document Checklist'!F108 &amp; "," &amp; 'Document Checklist'!D108 &amp; ")")</f>
        <v/>
      </c>
      <c r="B105">
        <f>'Document Checklist'!D108</f>
        <v>0</v>
      </c>
      <c r="C105" t="str">
        <f>"next" &amp; IF(B105=1, COUNTIF($B$5:B105, 1)-1, "")</f>
        <v>next</v>
      </c>
      <c r="D105" t="str">
        <f t="shared" si="3"/>
        <v>next17</v>
      </c>
      <c r="F105" s="58"/>
      <c r="H105" s="58"/>
    </row>
    <row r="106" spans="1:8">
      <c r="A106" t="str">
        <f>IF(OR('Document Checklist'!E109="", 'Document Checklist'!E109=0), "", "(" &amp; 'Document Checklist'!E109 &amp; "," &amp; 'Document Checklist'!F109 &amp; "," &amp; 'Document Checklist'!D109 &amp; ")")</f>
        <v/>
      </c>
      <c r="B106">
        <f>'Document Checklist'!D109</f>
        <v>0</v>
      </c>
      <c r="C106" t="str">
        <f>"next" &amp; IF(B106=1, COUNTIF($B$5:B106, 1)-1, "")</f>
        <v>next</v>
      </c>
      <c r="D106" t="str">
        <f t="shared" si="3"/>
        <v>next17</v>
      </c>
      <c r="F106" s="58"/>
      <c r="H106" s="58"/>
    </row>
  </sheetData>
  <mergeCells count="3">
    <mergeCell ref="A1:L3"/>
    <mergeCell ref="A4:D4"/>
    <mergeCell ref="F4:J4"/>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DA10-C169-4238-B79D-7BB4026D2BD7}">
  <dimension ref="A1:L106"/>
  <sheetViews>
    <sheetView topLeftCell="F8" workbookViewId="0">
      <selection activeCell="H5" sqref="H5"/>
    </sheetView>
  </sheetViews>
  <sheetFormatPr defaultRowHeight="15"/>
  <cols>
    <col min="1" max="1" width="16.28515625" bestFit="1" customWidth="1"/>
    <col min="2" max="5" width="16.28515625" customWidth="1"/>
    <col min="6" max="6" width="42.28515625" customWidth="1"/>
    <col min="7" max="7" width="22.7109375" bestFit="1" customWidth="1"/>
    <col min="9" max="9" width="26" customWidth="1"/>
    <col min="10" max="10" width="25.7109375" bestFit="1" customWidth="1"/>
    <col min="12" max="12" width="28" bestFit="1" customWidth="1"/>
  </cols>
  <sheetData>
    <row r="1" spans="1:12" ht="21" customHeight="1">
      <c r="A1" s="116" t="s">
        <v>1222</v>
      </c>
      <c r="B1" s="119"/>
      <c r="C1" s="107"/>
      <c r="D1" s="107"/>
      <c r="E1" s="107"/>
      <c r="F1" s="107"/>
      <c r="G1" s="107"/>
      <c r="H1" s="107"/>
      <c r="I1" s="107"/>
      <c r="J1" s="107"/>
      <c r="K1" s="107"/>
      <c r="L1" s="108"/>
    </row>
    <row r="2" spans="1:12">
      <c r="A2" s="109"/>
      <c r="B2" s="98"/>
      <c r="C2" s="98"/>
      <c r="D2" s="98"/>
      <c r="E2" s="98"/>
      <c r="F2" s="98"/>
      <c r="G2" s="98"/>
      <c r="H2" s="98"/>
      <c r="I2" s="98"/>
      <c r="J2" s="98"/>
      <c r="K2" s="98"/>
      <c r="L2" s="110"/>
    </row>
    <row r="3" spans="1:12">
      <c r="A3" s="111"/>
      <c r="B3" s="112"/>
      <c r="C3" s="112"/>
      <c r="D3" s="112"/>
      <c r="E3" s="112"/>
      <c r="F3" s="112"/>
      <c r="G3" s="112"/>
      <c r="H3" s="112"/>
      <c r="I3" s="112"/>
      <c r="J3" s="112"/>
      <c r="K3" s="112"/>
      <c r="L3" s="113"/>
    </row>
    <row r="4" spans="1:12">
      <c r="A4" s="134" t="s">
        <v>1223</v>
      </c>
      <c r="B4" s="135"/>
      <c r="C4" s="135"/>
      <c r="D4" s="136"/>
      <c r="E4" s="35" t="s">
        <v>1146</v>
      </c>
      <c r="F4" s="134" t="s">
        <v>1224</v>
      </c>
      <c r="G4" s="135"/>
      <c r="H4" s="135"/>
      <c r="I4" s="135"/>
      <c r="J4" s="136"/>
      <c r="K4" s="35"/>
      <c r="L4" s="35" t="s">
        <v>444</v>
      </c>
    </row>
    <row r="5" spans="1:12" ht="171.75" customHeight="1">
      <c r="A5" t="str">
        <f>IF(OR('Document Checklist'!E5="", 'Document Checklist'!E5=0), "", "(" &amp; 'Document Checklist'!E5 &amp; "," &amp; 'Document Checklist'!F5 &amp; "," &amp; 'Document Checklist'!D5 &amp; ")")</f>
        <v>(120670,63502,1)</v>
      </c>
      <c r="B5">
        <f>'Document Checklist'!D5</f>
        <v>1</v>
      </c>
      <c r="C5" t="s">
        <v>1225</v>
      </c>
      <c r="D5" t="str">
        <f>IF(C5="next", IF(D4="", "next", D4), C5)</f>
        <v>next</v>
      </c>
      <c r="E5" t="str">
        <f>'Document Checklist'!B5</f>
        <v>WOR</v>
      </c>
      <c r="F5" s="58" t="s">
        <v>1226</v>
      </c>
      <c r="G5" t="str" cm="1">
        <f t="array" ref="G5">_xlfn.TEXTJOIN(",", TRUE, IF(D5:D100="next", A5:A100, ""))</f>
        <v>(120670,63502,1),(120671,63502,2),(120672,63502,3),(120673,63502,4),(120674,63502,5),(120678,63502,9)</v>
      </c>
      <c r="H5" s="58" t="s">
        <v>1227</v>
      </c>
      <c r="I5" t="str">
        <f>VLOOKUP(E5, 'Visa Types Master'!B:D, 2, FALSE)</f>
        <v>(24052), (44145), (42416), (44612)</v>
      </c>
      <c r="J5" s="97" t="s">
        <v>1228</v>
      </c>
      <c r="L5" t="str">
        <f>IF(OR(G5="", G5=0), "", _xlfn.TEXTJOIN("", TRUE, F5, G5, H5, I5, J5))</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(VALUES(120670,63502,1),(120671,63502,2),(120672,63502,3),(120673,63502,4),(120674,63502,5),(120678,63502,9)) AS temp(document_id, country_id, doc_display_order)
CROSS JOIN (VALUES(24052), (44145), (42416), (44612)) AS visa_types(visa_type_id);</v>
      </c>
    </row>
    <row r="6" spans="1:12" ht="159">
      <c r="A6" t="str">
        <f>IF(OR('Document Checklist'!E6="", 'Document Checklist'!E6=0), "", "(" &amp; 'Document Checklist'!E6 &amp; "," &amp; 'Document Checklist'!F6 &amp; "," &amp; 'Document Checklist'!D6 &amp; ")")</f>
        <v>(120671,63502,2)</v>
      </c>
      <c r="B6">
        <f>IF('Document Checklist'!D6=1, "Stop", 'Document Checklist'!D6)</f>
        <v>2</v>
      </c>
      <c r="C6" t="str">
        <f>"next" &amp; IF(B6=1, COUNTIF($B$5:B6, 1)-1, "")</f>
        <v>next</v>
      </c>
      <c r="D6" t="str">
        <f t="shared" ref="D6:D69" si="0">IF(C6="next", IF(D5="", "next", D5), C6)</f>
        <v>next</v>
      </c>
      <c r="E6" t="str">
        <f>'Document Checklist'!B14</f>
        <v>TRA</v>
      </c>
      <c r="F6" s="58" t="s">
        <v>1226</v>
      </c>
      <c r="G6" t="str" cm="1">
        <f t="array" ref="G6">_xlfn.TEXTJOIN(",", TRUE, IF(D5:D100="next1", A5:A100, ""))</f>
        <v>(120679,63502,1),(120680,63502,2),(120681,63502,3),(120682,63502,4),(120683,63502,5),(120684,63502,6),(120685,63502,7)</v>
      </c>
      <c r="H6" s="58" t="s">
        <v>1227</v>
      </c>
      <c r="I6" t="str">
        <f>VLOOKUP(E6, 'Visa Types Master'!B:D, 2, FALSE)</f>
        <v>(22051), (43948), (43964), (635), (633), (43224), (27150), (41621), (43944), (43945), (43946), (43965), (634), (43947), (44906)</v>
      </c>
      <c r="J6" s="59" t="s">
        <v>1229</v>
      </c>
      <c r="L6" t="str">
        <f t="shared" ref="L6:L43" si="1">IF(OR(G6="", G6=0), "", _xlfn.TEXTJOIN("", TRUE, F6, G6, H6, I6, J6))</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(VALUES(120679,63502,1),(120680,63502,2),(120681,63502,3),(120682,63502,4),(120683,63502,5),(120684,63502,6),(120685,63502,7)) AS temp(document_id, country_id, doc_display_order)
CROSS JOIN (VALUES(22051), (43948), (43964), (635), (633), (43224), (27150), (41621), (43944), (43945), (43946), (43965), (634), (43947), (44906)) AS visa_types(visa_type_id);</v>
      </c>
    </row>
    <row r="7" spans="1:12" ht="159">
      <c r="A7" t="str">
        <f>IF(OR('Document Checklist'!E7="", 'Document Checklist'!E7=0), "", "(" &amp; 'Document Checklist'!E7 &amp; "," &amp; 'Document Checklist'!F7 &amp; "," &amp; 'Document Checklist'!D7 &amp; ")")</f>
        <v>(120672,63502,3)</v>
      </c>
      <c r="B7">
        <f>'Document Checklist'!D7</f>
        <v>3</v>
      </c>
      <c r="C7" t="str">
        <f>"next" &amp; IF(B7=1, COUNTIF($B$5:B7, 1)-1, "")</f>
        <v>next</v>
      </c>
      <c r="D7" t="str">
        <f t="shared" si="0"/>
        <v>next</v>
      </c>
      <c r="E7" t="str">
        <f>'Document Checklist'!B21</f>
        <v>ESC</v>
      </c>
      <c r="F7" s="58" t="s">
        <v>1226</v>
      </c>
      <c r="G7" t="str" cm="1">
        <f t="array" ref="G7">_xlfn.TEXTJOIN(",", TRUE, IF(D5:D100="next2", A5:A100, ""))</f>
        <v>(120686,63502,1),(120687,63502,2)</v>
      </c>
      <c r="H7" s="58" t="s">
        <v>1227</v>
      </c>
      <c r="I7" t="str">
        <f>VLOOKUP(E7, 'Visa Types Master'!B:D, 2, FALSE)</f>
        <v>(622), (623), (22068), (34157), (37155), (22063), (44249), (33155), (44231), (44230), (44744), (621), (40150)</v>
      </c>
      <c r="J7" s="59" t="s">
        <v>1229</v>
      </c>
      <c r="L7"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(VALUES(120686,63502,1),(120687,63502,2)) AS temp(document_id, country_id, doc_display_order)
CROSS JOIN (VALUES(622), (623), (22068), (34157), (37155), (22063), (44249), (33155), (44231), (44230), (44744), (621), (40150)) AS visa_types(visa_type_id);</v>
      </c>
    </row>
    <row r="8" spans="1:12" ht="159">
      <c r="A8" t="str">
        <f>IF(OR('Document Checklist'!E8="", 'Document Checklist'!E8=0), "", "(" &amp; 'Document Checklist'!E8 &amp; "," &amp; 'Document Checklist'!F8 &amp; "," &amp; 'Document Checklist'!D8 &amp; ")")</f>
        <v>(120673,63502,4)</v>
      </c>
      <c r="B8">
        <f>'Document Checklist'!D8</f>
        <v>4</v>
      </c>
      <c r="C8" t="str">
        <f>"next" &amp; IF(B8=1, COUNTIF($B$5:B8, 1)-1, "")</f>
        <v>next</v>
      </c>
      <c r="D8" t="str">
        <f t="shared" si="0"/>
        <v>next</v>
      </c>
      <c r="E8" t="str">
        <f>'Document Checklist'!B23</f>
        <v>BUS</v>
      </c>
      <c r="F8" s="58" t="s">
        <v>1226</v>
      </c>
      <c r="G8" t="str" cm="1">
        <f t="array" ref="G8">_xlfn.TEXTJOIN(",", TRUE, IF(D5:D100="next3", A5:A100, ""))</f>
        <v>(120688,63502,1),(120689,63502,2),(120690,63502,3)</v>
      </c>
      <c r="H8" s="58" t="s">
        <v>1227</v>
      </c>
      <c r="I8" t="str">
        <f>VLOOKUP(E8, 'Visa Types Master'!B:D, 2, FALSE)</f>
        <v>(605), (24150), (42744), (42724), (42848), (42705), (42356), (42706), (42765), (42992), (24151), (42725), (44384), (44345), (44364), (42764), (42376), (42664), (44664), (604), (42286), (603), (44684), (44344), (41520), (42508)</v>
      </c>
      <c r="J8" s="59" t="s">
        <v>1229</v>
      </c>
      <c r="L8"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(VALUES(120688,63502,1),(120689,63502,2),(120690,63502,3)) AS temp(document_id, country_id, doc_display_order)
CROSS JOIN (VALUES(605), (24150), (42744), (42724), (42848), (42705), (42356), (42706), (42765), (42992), (24151), (42725), (44384), (44345), (44364), (42764), (42376), (42664), (44664), (604), (42286), (603), (44684), (44344), (41520), (42508)) AS visa_types(visa_type_id);</v>
      </c>
    </row>
    <row r="9" spans="1:12" ht="159">
      <c r="A9" t="str">
        <f>IF(OR('Document Checklist'!E9="", 'Document Checklist'!E9=0), "", "(" &amp; 'Document Checklist'!E9 &amp; "," &amp; 'Document Checklist'!F9 &amp; "," &amp; 'Document Checklist'!D9 &amp; ")")</f>
        <v>(120674,63502,5)</v>
      </c>
      <c r="B9">
        <f>'Document Checklist'!D9</f>
        <v>5</v>
      </c>
      <c r="C9" t="str">
        <f>"next" &amp; IF(B9=1, COUNTIF($B$5:B9, 1)-1, "")</f>
        <v>next</v>
      </c>
      <c r="D9" t="str">
        <f t="shared" si="0"/>
        <v>next</v>
      </c>
      <c r="E9" t="str">
        <f>'Document Checklist'!B26</f>
        <v>TOU</v>
      </c>
      <c r="F9" s="58" t="s">
        <v>1226</v>
      </c>
      <c r="G9" t="str" cm="1">
        <f t="array" ref="G9">_xlfn.TEXTJOIN(",", TRUE, IF(D5:D100="next4", A5:A100, ""))</f>
        <v>(120691,63502,1),(120692,63502,2),(120693,63502,3),(120694,63502,4),(120695,63502,5),(120696,63502,6),(120697,63502,7),(120698,63502,8)</v>
      </c>
      <c r="H9" s="58" t="s">
        <v>1227</v>
      </c>
      <c r="I9" t="str">
        <f>VLOOKUP(E9, 'Visa Types Master'!B:D, 2, FALSE)</f>
        <v>(32102), (32100), (43966), (643), (43968), (41620), (43984), (32101), (44004), (44905), (41183), (41163), (41203)</v>
      </c>
      <c r="J9" s="59" t="s">
        <v>1229</v>
      </c>
      <c r="L9"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(VALUES(120691,63502,1),(120692,63502,2),(120693,63502,3),(120694,63502,4),(120695,63502,5),(120696,63502,6),(120697,63502,7),(120698,63502,8)) AS temp(document_id, country_id, doc_display_order)
CROSS JOIN (VALUES(32102), (32100), (43966), (643), (43968), (41620), (43984), (32101), (44004), (44905), (41183), (41163), (41203)) AS visa_types(visa_type_id);</v>
      </c>
    </row>
    <row r="10" spans="1:12" ht="159">
      <c r="A10" t="str">
        <f>IF(OR('Document Checklist'!E13="", 'Document Checklist'!E13=0), "", "(" &amp; 'Document Checklist'!E13 &amp; "," &amp; 'Document Checklist'!F13 &amp; "," &amp; 'Document Checklist'!D13 &amp; ")")</f>
        <v>(120678,63502,9)</v>
      </c>
      <c r="B10">
        <f>'Document Checklist'!D13</f>
        <v>9</v>
      </c>
      <c r="C10" t="str">
        <f>"next" &amp; IF(B10=1, COUNTIF($B$5:B10, 1)-1, "")</f>
        <v>next</v>
      </c>
      <c r="D10" t="str">
        <f t="shared" si="0"/>
        <v>next</v>
      </c>
      <c r="E10" t="str">
        <f>'Document Checklist'!B34</f>
        <v>FAM</v>
      </c>
      <c r="F10" s="58" t="s">
        <v>1226</v>
      </c>
      <c r="G10" t="str" cm="1">
        <f t="array" ref="G10">_xlfn.TEXTJOIN(",", TRUE, IF(D5:D100="next5", A5:A100, ""))</f>
        <v>(120699,63502,1),(120700,63502,2)</v>
      </c>
      <c r="H10" s="58" t="s">
        <v>1227</v>
      </c>
      <c r="I10" t="str">
        <f>VLOOKUP(E10, 'Visa Types Master'!B:D, 2, FALSE)</f>
        <v>(43603), (24054), (34156), (37153), (33153), (44956), (22058), (42920), (43325), (43404), (617), (616), (42900), (42940), (615), (44868), (39151)</v>
      </c>
      <c r="J10" s="59" t="s">
        <v>1229</v>
      </c>
      <c r="L10"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(VALUES(120699,63502,1),(120700,63502,2)) AS temp(document_id, country_id, doc_display_order)
CROSS JOIN (VALUES(43603), (24054), (34156), (37153), (33153), (44956), (22058), (42920), (43325), (43404), (617), (616), (42900), (42940), (615), (44868), (39151)) AS visa_types(visa_type_id);</v>
      </c>
    </row>
    <row r="11" spans="1:12" ht="159">
      <c r="A11" t="str">
        <f>IF(OR('Document Checklist'!E14="", 'Document Checklist'!E14=0), "", "(" &amp; 'Document Checklist'!E14 &amp; "," &amp; 'Document Checklist'!F14 &amp; "," &amp; 'Document Checklist'!D14 &amp; ")")</f>
        <v>(120679,63502,1)</v>
      </c>
      <c r="B11">
        <f>'Document Checklist'!D14</f>
        <v>1</v>
      </c>
      <c r="C11" t="str">
        <f>"next" &amp; IF(B11=1, COUNTIF($B$5:B11, 1)-1, "")</f>
        <v>next1</v>
      </c>
      <c r="D11" t="str">
        <f>IF(C11="next", IF(D10="", "next", D10), C11)</f>
        <v>next1</v>
      </c>
      <c r="E11" t="str">
        <f>'Document Checklist'!B36</f>
        <v>MED</v>
      </c>
      <c r="F11" s="58" t="s">
        <v>1226</v>
      </c>
      <c r="G11" t="str" cm="1">
        <f t="array" ref="G11">_xlfn.TEXTJOIN(",", TRUE, IF(D5:D200="next6", A5:A200, ""))</f>
        <v>(120701,63502,1)</v>
      </c>
      <c r="H11" s="58" t="s">
        <v>1227</v>
      </c>
      <c r="I11" t="str">
        <f>VLOOKUP(E11, 'Visa Types Master'!B:D, 2, FALSE)</f>
        <v>(43409), (625), (32403), (626), (43408), (43444), (24100), (32405), (34154), (43467), (43504), (32404), (41613), (41614), (32406), (43427), (32408), (32409), (34155), (43426), (32407), (33157), (33156), (43466), (41704), (43470), (32402), (44870), (44871), (624), (22053)</v>
      </c>
      <c r="J11" s="59" t="s">
        <v>1229</v>
      </c>
      <c r="L11"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(VALUES(120701,63502,1)) AS temp(document_id, country_id, doc_display_order)
CROSS JOIN (VALUES(43409), (625), (32403), (626), (43408), (43444), (24100), (32405), (34154), (43467), (43504), (32404), (41613), (41614), (32406), (43427), (32408), (32409), (34155), (43426), (32407), (33157), (33156), (43466), (41704), (43470), (32402), (44870), (44871), (624), (22053)) AS visa_types(visa_type_id);</v>
      </c>
    </row>
    <row r="12" spans="1:12" ht="159">
      <c r="A12" t="str">
        <f>IF(OR('Document Checklist'!E15="", 'Document Checklist'!E15=0), "", "(" &amp; 'Document Checklist'!E15 &amp; "," &amp; 'Document Checklist'!F15 &amp; "," &amp; 'Document Checklist'!D15 &amp; ")")</f>
        <v>(120680,63502,2)</v>
      </c>
      <c r="B12">
        <f>'Document Checklist'!D15</f>
        <v>2</v>
      </c>
      <c r="C12" t="str">
        <f>"next" &amp; IF(B12=1, COUNTIF($B$5:B12, 1)-1, "")</f>
        <v>next</v>
      </c>
      <c r="D12" t="str">
        <f t="shared" si="0"/>
        <v>next1</v>
      </c>
      <c r="E12" t="str">
        <f>'Document Checklist'!B37</f>
        <v>GOV</v>
      </c>
      <c r="F12" s="58" t="s">
        <v>1226</v>
      </c>
      <c r="G12" t="str" cm="1">
        <f t="array" ref="G12">_xlfn.TEXTJOIN(",", TRUE, IF(D5:D100="next7", A5:A100, ""))</f>
        <v>(120702,63502,1),(120703,63502,2)</v>
      </c>
      <c r="H12" s="58" t="s">
        <v>1227</v>
      </c>
      <c r="I12" t="str">
        <f>VLOOKUP(E12, 'Visa Types Master'!B:D, 2, FALSE)</f>
        <v>(43406), (41632), (22059), (43405), (941), (43386), (43424), (43425), (940), (939), (41684), (44869)</v>
      </c>
      <c r="J12" s="59" t="s">
        <v>1229</v>
      </c>
      <c r="L12"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(VALUES(120702,63502,1),(120703,63502,2)) AS temp(document_id, country_id, doc_display_order)
CROSS JOIN (VALUES(43406), (41632), (22059), (43405), (941), (43386), (43424), (43425), (940), (939), (41684), (44869)) AS visa_types(visa_type_id);</v>
      </c>
    </row>
    <row r="13" spans="1:12" ht="159">
      <c r="A13" t="str">
        <f>IF(OR('Document Checklist'!E16="", 'Document Checklist'!E16=0), "", "(" &amp; 'Document Checklist'!E16 &amp; "," &amp; 'Document Checklist'!F16 &amp; "," &amp; 'Document Checklist'!D16 &amp; ")")</f>
        <v>(120681,63502,3)</v>
      </c>
      <c r="B13">
        <f>'Document Checklist'!D16</f>
        <v>3</v>
      </c>
      <c r="C13" t="str">
        <f>"next" &amp; IF(B13=1, COUNTIF($B$5:B13, 1)-1, "")</f>
        <v>next</v>
      </c>
      <c r="D13" t="str">
        <f t="shared" si="0"/>
        <v>next1</v>
      </c>
      <c r="E13" t="str">
        <f>'Document Checklist'!B39</f>
        <v>MER</v>
      </c>
      <c r="F13" s="58" t="s">
        <v>1226</v>
      </c>
      <c r="G13" t="str" cm="1">
        <f t="array" ref="G13">_xlfn.TEXTJOIN(",", TRUE, IF(D5:D100="next8", A5:A100, ""))</f>
        <v>(120704,63502,1),(120705,63502,2),(120706,63502,3)</v>
      </c>
      <c r="H13" s="58" t="s">
        <v>1227</v>
      </c>
      <c r="I13" t="str">
        <f>VLOOKUP(E13, 'Visa Types Master'!B:D, 2, FALSE)</f>
        <v>(22064), (22055), (628), (629), (34153), (33158), (627), (44872)</v>
      </c>
      <c r="J13" s="59" t="s">
        <v>1229</v>
      </c>
      <c r="L13"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(VALUES(120704,63502,1),(120705,63502,2),(120706,63502,3)) AS temp(document_id, country_id, doc_display_order)
CROSS JOIN (VALUES(22064), (22055), (628), (629), (34153), (33158), (627), (44872)) AS visa_types(visa_type_id);</v>
      </c>
    </row>
    <row r="14" spans="1:12" ht="159">
      <c r="A14" t="str">
        <f>IF(OR('Document Checklist'!E17="", 'Document Checklist'!E17=0), "", "(" &amp; 'Document Checklist'!E17 &amp; "," &amp; 'Document Checklist'!F17 &amp; "," &amp; 'Document Checklist'!D17 &amp; ")")</f>
        <v>(120682,63502,4)</v>
      </c>
      <c r="B14">
        <f>'Document Checklist'!D17</f>
        <v>4</v>
      </c>
      <c r="C14" t="str">
        <f>"next" &amp; IF(B14=1, COUNTIF($B$5:B14, 1)-1, "")</f>
        <v>next</v>
      </c>
      <c r="D14" t="str">
        <f t="shared" si="0"/>
        <v>next1</v>
      </c>
      <c r="E14" t="str">
        <f>'Document Checklist'!B42</f>
        <v>EVE</v>
      </c>
      <c r="F14" s="58" t="s">
        <v>1226</v>
      </c>
      <c r="G14" t="str" cm="1">
        <f t="array" ref="G14">_xlfn.TEXTJOIN(",", TRUE, IF(D5:D100="next9", A5:A100, ""))</f>
        <v>(120707,63502,1)</v>
      </c>
      <c r="H14" s="58" t="s">
        <v>1227</v>
      </c>
      <c r="I14" t="str">
        <f>VLOOKUP(E14, 'Visa Types Master'!B:D, 2, FALSE)</f>
        <v>(42560), (42456), (42436), (42796), (41592), (44304), (44232), (44325), (42457), (44264), (42336), (44745), (44284), (41150), (41152), (41153), (41263), (41283), (41151), (41284)</v>
      </c>
      <c r="J14" s="59" t="s">
        <v>1229</v>
      </c>
      <c r="L14"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(VALUES(120707,63502,1)) AS temp(document_id, country_id, doc_display_order)
CROSS JOIN (VALUES(42560), (42456), (42436), (42796), (41592), (44304), (44232), (44325), (42457), (44264), (42336), (44745), (44284), (41150), (41152), (41153), (41263), (41283), (41151), (41284)) AS visa_types(visa_type_id);</v>
      </c>
    </row>
    <row r="15" spans="1:12" ht="159">
      <c r="A15" t="str">
        <f>IF(OR('Document Checklist'!E18="", 'Document Checklist'!E18=0), "", "(" &amp; 'Document Checklist'!E18 &amp; "," &amp; 'Document Checklist'!F18 &amp; "," &amp; 'Document Checklist'!D18 &amp; ")")</f>
        <v>(120683,63502,5)</v>
      </c>
      <c r="B15">
        <f>'Document Checklist'!D18</f>
        <v>5</v>
      </c>
      <c r="C15" t="str">
        <f>"next" &amp; IF(B15=1, COUNTIF($B$5:B15, 1)-1, "")</f>
        <v>next</v>
      </c>
      <c r="D15" t="str">
        <f t="shared" si="0"/>
        <v>next1</v>
      </c>
      <c r="E15" t="str">
        <f>'Document Checklist'!B43</f>
        <v>EXT</v>
      </c>
      <c r="F15" s="58" t="s">
        <v>1226</v>
      </c>
      <c r="G15" t="str" cm="1">
        <f t="array" ref="G15">_xlfn.TEXTJOIN(",", TRUE, IF(D5:D100="next10", A5:A100, ""))</f>
        <v>(120708,63502,1),(120709,63502,2),(120710,63502,3),(120711,63502,4),(120712,63502,5),(120713,63502,6),(120714,63502,7),(120715,63502,8),(120716,63502,9),(120717,63502,10)</v>
      </c>
      <c r="H15" s="58" t="s">
        <v>1227</v>
      </c>
      <c r="I15" t="str">
        <f>VLOOKUP(E15, 'Visa Types Master'!B:D, 2, FALSE)</f>
        <v>(43728), (43126), (43104), (36158), (36172), (43106), (36159), (36171), (41396), (43706), (41363), (43149), (43184), (43148), (43164), (43227), (43264), (43247), (41471), (38150), (43127), (43610), (43305), (43307), (41472), (41448), (41469), (41470), (43110), (36155), (38164), (43109), (43108), (43107), (43628), (43644), (41473), (41474), (41468), (43863), (43664), (43645), (43146), (43147), (38165), (38166), (38167), (38168), (43489), (43488), (43486), (43485), (43584), (36170), (36168), (38169), (38170), (38171), (43611), (38172), (38173), (41616), (43185), (36161), (36160), (43150), (43165), (43186), (41615), (43125), (43144), (43686), (43246), (43245), (43244), (43226), (43204), (43225), (43853), (43286), (43306), (43324), (43384), (43365), (43857), (43859), (43856), (43285), (41612), (43284), (43230), (43229), (43748), (43747), (36169), (43746), (43745), (43726), (43725), (43724), (43949), (43613), (43615), (43616), (43625), (43704), (43626), (43705), (43854), (41595), (41517), (43852), (43855), (43851), (43847), (43848), (43849), (43665), (43684), (43685), (43618), (43861), (36176), (36177), (36174), (36179), (38162), (38163), (41516), (38151), (38152), (38153), (38154), (43565), (43112), (43111), (43124), (43105), (43564), (36175), (43804), (43904), (43924), (43858), (43846), (43860), (43850), (43884), (43824), (43784), (36178), (43864), (42684), (43744), (43287), (43145), (43115), (43114), (43113), (43764), (43304), (44456), (43765), (43228), (43619), (42612), (42685), (36157), (36156), (44746), (44747), (44748), (36173), (42076), (43490), (44779), (43609), (43607), (43606), (43604), (43566), (44780), (44781), (44782), (44783), (44784), (44785), (44764), (44765), (44766), (44767), (44768), (44770), (44771), (44772), (44773), (44774), (44775), (44769), (44776), (44777), (44778), (44804), (44805), (44806), (44807), (44808), (44809), (44810), (43727), (44824), (44825), (44826), (44827), (44828), (44829), (42704), (43844), (38155), (38156), (38157), (38158), (38159), (38160), (38161), (43825), (41828), (43845), (44844), (44845), (44846), (44866), (44867), (22056), (44864), (44865), (36164), (36165), (36162), (36167), (36163), (36166), (41354), (41463), (41405), (41515), (41535), (41555), (41575), (41576), (41344)</v>
      </c>
      <c r="J15" s="59" t="s">
        <v>1229</v>
      </c>
      <c r="L15"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(VALUES(120708,63502,1),(120709,63502,2),(120710,63502,3),(120711,63502,4),(120712,63502,5),(120713,63502,6),(120714,63502,7),(120715,63502,8),(120716,63502,9),(120717,63502,10)) AS temp(document_id, country_id, doc_display_order)
CROSS JOIN (VALUES(43728), (43126), (43104), (36158), (36172), (43106), (36159), (36171), (41396), (43706), (41363), (43149), (43184), (43148), (43164), (43227), (43264), (43247), (41471), (38150), (43127), (43610), (43305), (43307), (41472), (41448), (41469), (41470), (43110), (36155), (38164), (43109), (43108), (43107), (43628), (43644), (41473), (41474), (41468), (43863), (43664), (43645), (43146), (43147), (38165), (38166), (38167), (38168), (43489), (43488), (43486), (43485), (43584), (36170), (36168), (38169), (38170), (38171), (43611), (38172), (38173), (41616), (43185), (36161), (36160), (43150), (43165), (43186), (41615), (43125), (43144), (43686), (43246), (43245), (43244), (43226), (43204), (43225), (43853), (43286), (43306), (43324), (43384), (43365), (43857), (43859), (43856), (43285), (41612), (43284), (43230), (43229), (43748), (43747), (36169), (43746), (43745), (43726), (43725), (43724), (43949), (43613), (43615), (43616), (43625), (43704), (43626), (43705), (43854), (41595), (41517), (43852), (43855), (43851), (43847), (43848), (43849), (43665), (43684), (43685), (43618), (43861), (36176), (36177), (36174), (36179), (38162), (38163), (41516), (38151), (38152), (38153), (38154), (43565), (43112), (43111), (43124), (43105), (43564), (36175), (43804), (43904), (43924), (43858), (43846), (43860), (43850), (43884), (43824), (43784), (36178), (43864), (42684), (43744), (43287), (43145), (43115), (43114), (43113), (43764), (43304), (44456), (43765), (43228), (43619), (42612), (42685), (36157), (36156), (44746), (44747), (44748), (36173), (42076), (43490), (44779), (43609), (43607), (43606), (43604), (43566), (44780), (44781), (44782), (44783), (44784), (44785), (44764), (44765), (44766), (44767), (44768), (44770), (44771), (44772), (44773), (44774), (44775), (44769), (44776), (44777), (44778), (44804), (44805), (44806), (44807), (44808), (44809), (44810), (43727), (44824), (44825), (44826), (44827), (44828), (44829), (42704), (43844), (38155), (38156), (38157), (38158), (38159), (38160), (38161), (43825), (41828), (43845), (44844), (44845), (44846), (44866), (44867), (22056), (44864), (44865), (36164), (36165), (36162), (36167), (36163), (36166), (41354), (41463), (41405), (41515), (41535), (41555), (41575), (41576), (41344)) AS visa_types(visa_type_id);</v>
      </c>
    </row>
    <row r="16" spans="1:12" ht="159">
      <c r="A16" t="str">
        <f>IF(OR('Document Checklist'!E19="", 'Document Checklist'!E19=0), "", "(" &amp; 'Document Checklist'!E19 &amp; "," &amp; 'Document Checklist'!F19 &amp; "," &amp; 'Document Checklist'!D19 &amp; ")")</f>
        <v>(120684,63502,6)</v>
      </c>
      <c r="B16">
        <f>'Document Checklist'!D19</f>
        <v>6</v>
      </c>
      <c r="C16" t="str">
        <f>"next" &amp; IF(B16=1, COUNTIF($B$5:B16, 1)-1, "")</f>
        <v>next</v>
      </c>
      <c r="D16" t="str">
        <f t="shared" si="0"/>
        <v>next1</v>
      </c>
      <c r="E16" t="str">
        <f>'Document Checklist'!B53</f>
        <v>RES</v>
      </c>
      <c r="F16" s="58" t="s">
        <v>1226</v>
      </c>
      <c r="G16" t="str" cm="1">
        <f t="array" ref="G16">_xlfn.TEXTJOIN(",", TRUE, IF(D5:D100="next11", A5:A100, ""))</f>
        <v>(120718,63502,1),(120719,63502,2),(120720,63502,3),(120721,63502,4)</v>
      </c>
      <c r="H16" s="58" t="s">
        <v>1227</v>
      </c>
      <c r="I16" t="str">
        <f>VLOOKUP(E16, 'Visa Types Master'!B:D, 2, FALSE)</f>
        <v>(42024), (44052), (22050)</v>
      </c>
      <c r="J16" s="59" t="s">
        <v>1229</v>
      </c>
      <c r="L16"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(VALUES(120718,63502,1),(120719,63502,2),(120720,63502,3),(120721,63502,4)) AS temp(document_id, country_id, doc_display_order)
CROSS JOIN (VALUES(42024), (44052), (22050)) AS visa_types(visa_type_id);</v>
      </c>
    </row>
    <row r="17" spans="1:12" ht="159">
      <c r="A17" t="str">
        <f>IF(OR('Document Checklist'!E20="", 'Document Checklist'!E20=0), "", "(" &amp; 'Document Checklist'!E20 &amp; "," &amp; 'Document Checklist'!F20 &amp; "," &amp; 'Document Checklist'!D20 &amp; ")")</f>
        <v>(120685,63502,7)</v>
      </c>
      <c r="B17">
        <f>'Document Checklist'!D20</f>
        <v>7</v>
      </c>
      <c r="C17" t="str">
        <f>"next" &amp; IF(B17=1, COUNTIF($B$5:B17, 1)-1, "")</f>
        <v>next</v>
      </c>
      <c r="D17" t="str">
        <f t="shared" si="0"/>
        <v>next1</v>
      </c>
      <c r="E17" t="str">
        <f>'Document Checklist'!B57</f>
        <v>DIP</v>
      </c>
      <c r="F17" s="58" t="s">
        <v>1226</v>
      </c>
      <c r="G17" t="str" cm="1">
        <f t="array" ref="G17">_xlfn.TEXTJOIN(",", TRUE, IF(D5:D100="next12", A5:A100, ""))</f>
        <v>(120722,63502,1)</v>
      </c>
      <c r="H17" s="58" t="s">
        <v>1227</v>
      </c>
      <c r="I17" t="str">
        <f>VLOOKUP(E17, 'Visa Types Master'!B:D, 2, FALSE)</f>
        <v>(44166), (44165), (44164), (41572), (26150), (43084)</v>
      </c>
      <c r="J17" s="59" t="s">
        <v>1229</v>
      </c>
      <c r="L17"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(VALUES(120722,63502,1)) AS temp(document_id, country_id, doc_display_order)
CROSS JOIN (VALUES(44166), (44165), (44164), (41572), (26150), (43084)) AS visa_types(visa_type_id);</v>
      </c>
    </row>
    <row r="18" spans="1:12" ht="159">
      <c r="A18" t="str">
        <f>IF(OR('Document Checklist'!E21="", 'Document Checklist'!E21=0), "", "(" &amp; 'Document Checklist'!E21 &amp; "," &amp; 'Document Checklist'!F21 &amp; "," &amp; 'Document Checklist'!D21 &amp; ")")</f>
        <v>(120686,63502,1)</v>
      </c>
      <c r="B18">
        <f>'Document Checklist'!D21</f>
        <v>1</v>
      </c>
      <c r="C18" t="str">
        <f>"next" &amp; IF(B18=1, COUNTIF($B$5:B18, 1)-1, "")</f>
        <v>next2</v>
      </c>
      <c r="D18" t="str">
        <f t="shared" si="0"/>
        <v>next2</v>
      </c>
      <c r="E18" t="str">
        <f>'Document Checklist'!B58</f>
        <v>MIS</v>
      </c>
      <c r="F18" s="58" t="s">
        <v>1226</v>
      </c>
      <c r="G18" t="str" cm="1">
        <f t="array" ref="G18">_xlfn.TEXTJOIN(",", TRUE, IF(D5:D100="next13", A5:A100, ""))</f>
        <v>(120723,63502,1),(120724,63502,2)</v>
      </c>
      <c r="H18" s="58" t="s">
        <v>1227</v>
      </c>
      <c r="I18" t="str">
        <f>VLOOKUP(E18, 'Visa Types Master'!B:D, 2, FALSE)</f>
        <v>(44054), (636), (23050), (43608), (23051), (43612), (43624), (44049), (637), (638), (44873), (39152), (37151)</v>
      </c>
      <c r="J18" s="59" t="s">
        <v>1229</v>
      </c>
      <c r="L18"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(VALUES(120723,63502,1),(120724,63502,2)) AS temp(document_id, country_id, doc_display_order)
CROSS JOIN (VALUES(44054), (636), (23050), (43608), (23051), (43612), (43624), (44049), (637), (638), (44873), (39152), (37151)) AS visa_types(visa_type_id);</v>
      </c>
    </row>
    <row r="19" spans="1:12" ht="159">
      <c r="A19" t="str">
        <f>IF(OR('Document Checklist'!E22="", 'Document Checklist'!E22=0), "", "(" &amp; 'Document Checklist'!E22 &amp; "," &amp; 'Document Checklist'!F22 &amp; "," &amp; 'Document Checklist'!D22 &amp; ")")</f>
        <v>(120687,63502,2)</v>
      </c>
      <c r="B19">
        <f>'Document Checklist'!D22</f>
        <v>2</v>
      </c>
      <c r="C19" t="str">
        <f>"next" &amp; IF(B19=1, COUNTIF($B$5:B19, 1)-1, "")</f>
        <v>next</v>
      </c>
      <c r="D19" t="str">
        <f t="shared" si="0"/>
        <v>next2</v>
      </c>
      <c r="E19" t="str">
        <f>'Document Checklist'!B60</f>
        <v>WOR</v>
      </c>
      <c r="F19" s="58" t="s">
        <v>1226</v>
      </c>
      <c r="G19" t="str" cm="1">
        <f t="array" ref="G19">_xlfn.TEXTJOIN(",", TRUE, IF(D5:D100="next14", A5:A100, ""))</f>
        <v>(120725,63502,1),(120726,63502,2),(120727,63502,3),(120728,63502,4),(120729,63502,5),(120730,63502,6)</v>
      </c>
      <c r="H19" s="58" t="s">
        <v>1227</v>
      </c>
      <c r="I19" t="str">
        <f>VLOOKUP(E19, 'Visa Types Master'!B:D, 2, FALSE)</f>
        <v>(24052), (44145), (42416), (44612)</v>
      </c>
      <c r="J19" s="59" t="s">
        <v>1229</v>
      </c>
      <c r="L19"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(VALUES(120725,63502,1),(120726,63502,2),(120727,63502,3),(120728,63502,4),(120729,63502,5),(120730,63502,6)) AS temp(document_id, country_id, doc_display_order)
CROSS JOIN (VALUES(24052), (44145), (42416), (44612)) AS visa_types(visa_type_id);</v>
      </c>
    </row>
    <row r="20" spans="1:12" ht="159">
      <c r="A20" t="str">
        <f>IF(OR('Document Checklist'!E23="", 'Document Checklist'!E23=0), "", "(" &amp; 'Document Checklist'!E23 &amp; "," &amp; 'Document Checklist'!F23 &amp; "," &amp; 'Document Checklist'!D23 &amp; ")")</f>
        <v>(120688,63502,1)</v>
      </c>
      <c r="B20">
        <f>'Document Checklist'!D23</f>
        <v>1</v>
      </c>
      <c r="C20" t="str">
        <f>"next" &amp; IF(B20=1, COUNTIF($B$5:B20, 1)-1, "")</f>
        <v>next3</v>
      </c>
      <c r="D20" t="str">
        <f t="shared" si="0"/>
        <v>next3</v>
      </c>
      <c r="E20" t="str">
        <f>'Document Checklist'!B66</f>
        <v>EDU</v>
      </c>
      <c r="F20" s="58" t="s">
        <v>1226</v>
      </c>
      <c r="G20" t="str" cm="1">
        <f t="array" ref="G20">_xlfn.TEXTJOIN(",", TRUE, IF(D5:D100="next15", A5:A100, ""))</f>
        <v>(120731,63502,1),(120732,63502,2),(120733,63502,3),(120734,63502,4)</v>
      </c>
      <c r="H20" s="58" t="s">
        <v>1227</v>
      </c>
      <c r="I20" t="str">
        <f>VLOOKUP(E20, 'Visa Types Master'!B:D, 2, FALSE)</f>
        <v>(32400), (42614), (42613), (22054), (34158), (33160), (41573), (41574), (44228), (44229), (34159), (33161), (32401)</v>
      </c>
      <c r="J20" s="59" t="s">
        <v>1229</v>
      </c>
      <c r="L20"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(VALUES(120731,63502,1),(120732,63502,2),(120733,63502,3),(120734,63502,4)) AS temp(document_id, country_id, doc_display_order)
CROSS JOIN (VALUES(32400), (42614), (42613), (22054), (34158), (33160), (41573), (41574), (44228), (44229), (34159), (33161), (32401)) AS visa_types(visa_type_id);</v>
      </c>
    </row>
    <row r="21" spans="1:12" ht="159">
      <c r="A21" t="str">
        <f>IF(OR('Document Checklist'!E24="", 'Document Checklist'!E24=0), "", "(" &amp; 'Document Checklist'!E24 &amp; "," &amp; 'Document Checklist'!F24 &amp; "," &amp; 'Document Checklist'!D24 &amp; ")")</f>
        <v>(120689,63502,2)</v>
      </c>
      <c r="B21">
        <f>'Document Checklist'!D24</f>
        <v>2</v>
      </c>
      <c r="C21" t="str">
        <f>"next" &amp; IF(B21=1, COUNTIF($B$5:B21, 1)-1, "")</f>
        <v>next</v>
      </c>
      <c r="D21" t="str">
        <f t="shared" si="0"/>
        <v>next3</v>
      </c>
      <c r="E21" t="str">
        <f>'Document Checklist'!B70</f>
        <v>SPE</v>
      </c>
      <c r="F21" s="58" t="s">
        <v>1226</v>
      </c>
      <c r="G21" t="str" cm="1">
        <f t="array" ref="G21">_xlfn.TEXTJOIN(",", TRUE, IF(D5:D100="next16", A5:A100, ""))</f>
        <v>(120735,63502,1)</v>
      </c>
      <c r="H21" s="58" t="s">
        <v>1227</v>
      </c>
      <c r="I21" t="str">
        <f>VLOOKUP(E21, 'Visa Types Master'!B:D, 2, FALSE)</f>
        <v>(41618), (44051), (44048), (41619), (44924), (44050), (22052)</v>
      </c>
      <c r="J21" s="59" t="s">
        <v>1229</v>
      </c>
      <c r="L21"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(VALUES(120735,63502,1)) AS temp(document_id, country_id, doc_display_order)
CROSS JOIN (VALUES(41618), (44051), (44048), (41619), (44924), (44050), (22052)) AS visa_types(visa_type_id);</v>
      </c>
    </row>
    <row r="22" spans="1:12" ht="159">
      <c r="A22" t="str">
        <f>IF(OR('Document Checklist'!E25="", 'Document Checklist'!E25=0), "", "(" &amp; 'Document Checklist'!E25 &amp; "," &amp; 'Document Checklist'!F25 &amp; "," &amp; 'Document Checklist'!D25 &amp; ")")</f>
        <v>(120690,63502,3)</v>
      </c>
      <c r="B22">
        <f>'Document Checklist'!D25</f>
        <v>3</v>
      </c>
      <c r="C22" t="str">
        <f>"next" &amp; IF(B22=1, COUNTIF($B$5:B22, 1)-1, "")</f>
        <v>next</v>
      </c>
      <c r="D22" t="str">
        <f t="shared" si="0"/>
        <v>next3</v>
      </c>
      <c r="E22" t="str">
        <f>'Document Checklist'!B71</f>
        <v>PRE</v>
      </c>
      <c r="F22" s="58" t="s">
        <v>1226</v>
      </c>
      <c r="G22" t="str" cm="1">
        <f t="array" ref="G22">_xlfn.TEXTJOIN(",", TRUE, IF(D5:D100="next17", A5:A100, ""))</f>
        <v>(120736,63502,1)</v>
      </c>
      <c r="H22" s="58" t="s">
        <v>1227</v>
      </c>
      <c r="I22" t="str">
        <f>VLOOKUP(E22, 'Visa Types Master'!B:D, 2, FALSE)</f>
        <v>(44058), (44126), (44084), (44105), (44053), (44055), (44056), (44904), (41243), (41244)</v>
      </c>
      <c r="J22" s="59" t="s">
        <v>1229</v>
      </c>
      <c r="L22" t="str">
        <f t="shared" si="1"/>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(VALUES(120736,63502,1)) AS temp(document_id, country_id, doc_display_order)
CROSS JOIN (VALUES(44058), (44126), (44084), (44105), (44053), (44055), (44056), (44904), (41243), (41244)) AS visa_types(visa_type_id);</v>
      </c>
    </row>
    <row r="23" spans="1:12">
      <c r="A23" t="str">
        <f>IF(OR('Document Checklist'!E26="", 'Document Checklist'!E26=0), "", "(" &amp; 'Document Checklist'!E26 &amp; "," &amp; 'Document Checklist'!F26 &amp; "," &amp; 'Document Checklist'!D26 &amp; ")")</f>
        <v>(120691,63502,1)</v>
      </c>
      <c r="B23">
        <f>'Document Checklist'!D26</f>
        <v>1</v>
      </c>
      <c r="C23" t="str">
        <f>"next" &amp; IF(B23=1, COUNTIF($B$5:B23, 1)-1, "")</f>
        <v>next4</v>
      </c>
      <c r="D23" t="str">
        <f t="shared" si="0"/>
        <v>next4</v>
      </c>
      <c r="F23" s="58"/>
      <c r="H23" s="58"/>
      <c r="I23" t="e">
        <f>VLOOKUP(E23, 'Visa Types Master'!B:D, 2, FALSE)</f>
        <v>#N/A</v>
      </c>
      <c r="J23" s="59"/>
      <c r="L23" t="str">
        <f t="shared" si="1"/>
        <v/>
      </c>
    </row>
    <row r="24" spans="1:12">
      <c r="A24" t="str">
        <f>IF(OR('Document Checklist'!E27="", 'Document Checklist'!E27=0), "", "(" &amp; 'Document Checklist'!E27 &amp; "," &amp; 'Document Checklist'!F27 &amp; "," &amp; 'Document Checklist'!D27 &amp; ")")</f>
        <v>(120692,63502,2)</v>
      </c>
      <c r="B24">
        <f>'Document Checklist'!D27</f>
        <v>2</v>
      </c>
      <c r="C24" t="str">
        <f>"next" &amp; IF(B24=1, COUNTIF($B$5:B24, 1)-1, "")</f>
        <v>next</v>
      </c>
      <c r="D24" t="str">
        <f t="shared" si="0"/>
        <v>next4</v>
      </c>
      <c r="F24" s="58"/>
      <c r="H24" s="58"/>
      <c r="I24" t="e">
        <f>VLOOKUP(E24, 'Visa Types Master'!B:D, 2, FALSE)</f>
        <v>#N/A</v>
      </c>
      <c r="J24" s="59"/>
      <c r="L24" t="str">
        <f t="shared" si="1"/>
        <v/>
      </c>
    </row>
    <row r="25" spans="1:12">
      <c r="A25" t="str">
        <f>IF(OR('Document Checklist'!E28="", 'Document Checklist'!E28=0), "", "(" &amp; 'Document Checklist'!E28 &amp; "," &amp; 'Document Checklist'!F28 &amp; "," &amp; 'Document Checklist'!D28 &amp; ")")</f>
        <v>(120693,63502,3)</v>
      </c>
      <c r="B25">
        <f>'Document Checklist'!D28</f>
        <v>3</v>
      </c>
      <c r="C25" t="str">
        <f>"next" &amp; IF(B25=1, COUNTIF($B$5:B25, 1)-1, "")</f>
        <v>next</v>
      </c>
      <c r="D25" t="str">
        <f t="shared" si="0"/>
        <v>next4</v>
      </c>
      <c r="F25" s="58"/>
      <c r="H25" s="58"/>
      <c r="I25" t="e">
        <f>VLOOKUP(E25, 'Visa Types Master'!B:D, 2, FALSE)</f>
        <v>#N/A</v>
      </c>
      <c r="J25" s="59"/>
      <c r="L25" t="str">
        <f t="shared" si="1"/>
        <v/>
      </c>
    </row>
    <row r="26" spans="1:12">
      <c r="A26" t="str">
        <f>IF(OR('Document Checklist'!E29="", 'Document Checklist'!E29=0), "", "(" &amp; 'Document Checklist'!E29 &amp; "," &amp; 'Document Checklist'!F29 &amp; "," &amp; 'Document Checklist'!D29 &amp; ")")</f>
        <v>(120694,63502,4)</v>
      </c>
      <c r="B26">
        <f>'Document Checklist'!D29</f>
        <v>4</v>
      </c>
      <c r="C26" t="str">
        <f>"next" &amp; IF(B26=1, COUNTIF($B$5:B26, 1)-1, "")</f>
        <v>next</v>
      </c>
      <c r="D26" t="str">
        <f t="shared" si="0"/>
        <v>next4</v>
      </c>
      <c r="F26" s="58"/>
      <c r="H26" s="58"/>
      <c r="I26" t="e">
        <f>VLOOKUP(E26, 'Visa Types Master'!B:D, 2, FALSE)</f>
        <v>#N/A</v>
      </c>
      <c r="J26" s="59"/>
      <c r="L26" t="str">
        <f t="shared" si="1"/>
        <v/>
      </c>
    </row>
    <row r="27" spans="1:12">
      <c r="A27" t="str">
        <f>IF(OR('Document Checklist'!E30="", 'Document Checklist'!E30=0), "", "(" &amp; 'Document Checklist'!E30 &amp; "," &amp; 'Document Checklist'!F30 &amp; "," &amp; 'Document Checklist'!D30 &amp; ")")</f>
        <v>(120695,63502,5)</v>
      </c>
      <c r="B27">
        <f>'Document Checklist'!D30</f>
        <v>5</v>
      </c>
      <c r="C27" t="str">
        <f>"next" &amp; IF(B27=1, COUNTIF($B$5:B27, 1)-1, "")</f>
        <v>next</v>
      </c>
      <c r="D27" t="str">
        <f t="shared" si="0"/>
        <v>next4</v>
      </c>
      <c r="F27" s="58"/>
      <c r="H27" s="58"/>
      <c r="I27" t="e">
        <f>VLOOKUP(E27, 'Visa Types Master'!B:D, 2, FALSE)</f>
        <v>#N/A</v>
      </c>
      <c r="J27" s="59"/>
      <c r="L27" t="str">
        <f t="shared" si="1"/>
        <v/>
      </c>
    </row>
    <row r="28" spans="1:12">
      <c r="A28" t="str">
        <f>IF(OR('Document Checklist'!E31="", 'Document Checklist'!E31=0), "", "(" &amp; 'Document Checklist'!E31 &amp; "," &amp; 'Document Checklist'!F31 &amp; "," &amp; 'Document Checklist'!D31 &amp; ")")</f>
        <v>(120696,63502,6)</v>
      </c>
      <c r="B28">
        <f>'Document Checklist'!D31</f>
        <v>6</v>
      </c>
      <c r="C28" t="str">
        <f>"next" &amp; IF(B28=1, COUNTIF($B$5:B28, 1)-1, "")</f>
        <v>next</v>
      </c>
      <c r="D28" t="str">
        <f t="shared" si="0"/>
        <v>next4</v>
      </c>
      <c r="F28" s="58"/>
      <c r="H28" s="58"/>
      <c r="I28" t="e">
        <f>VLOOKUP(E28, 'Visa Types Master'!B:D, 2, FALSE)</f>
        <v>#N/A</v>
      </c>
      <c r="J28" s="59"/>
      <c r="L28" t="str">
        <f t="shared" si="1"/>
        <v/>
      </c>
    </row>
    <row r="29" spans="1:12">
      <c r="A29" t="str">
        <f>IF(OR('Document Checklist'!E32="", 'Document Checklist'!E32=0), "", "(" &amp; 'Document Checklist'!E32 &amp; "," &amp; 'Document Checklist'!F32 &amp; "," &amp; 'Document Checklist'!D32 &amp; ")")</f>
        <v>(120697,63502,7)</v>
      </c>
      <c r="B29">
        <f>'Document Checklist'!D32</f>
        <v>7</v>
      </c>
      <c r="C29" t="str">
        <f>"next" &amp; IF(B29=1, COUNTIF($B$5:B29, 1)-1, "")</f>
        <v>next</v>
      </c>
      <c r="D29" t="str">
        <f t="shared" si="0"/>
        <v>next4</v>
      </c>
      <c r="F29" s="58"/>
      <c r="H29" s="58"/>
      <c r="I29" t="e">
        <f>VLOOKUP(E29, 'Visa Types Master'!B:D, 2, FALSE)</f>
        <v>#N/A</v>
      </c>
      <c r="L29" t="str">
        <f t="shared" si="1"/>
        <v/>
      </c>
    </row>
    <row r="30" spans="1:12">
      <c r="A30" t="str">
        <f>IF(OR('Document Checklist'!E33="", 'Document Checklist'!E33=0), "", "(" &amp; 'Document Checklist'!E33 &amp; "," &amp; 'Document Checklist'!F33 &amp; "," &amp; 'Document Checklist'!D33 &amp; ")")</f>
        <v>(120698,63502,8)</v>
      </c>
      <c r="B30">
        <f>'Document Checklist'!D33</f>
        <v>8</v>
      </c>
      <c r="C30" t="str">
        <f>"next" &amp; IF(B30=1, COUNTIF($B$5:B30, 1)-1, "")</f>
        <v>next</v>
      </c>
      <c r="D30" t="str">
        <f t="shared" si="0"/>
        <v>next4</v>
      </c>
      <c r="F30" s="58"/>
      <c r="H30" s="58"/>
      <c r="I30" t="e">
        <f>VLOOKUP(E30, 'Visa Types Master'!B:D, 2, FALSE)</f>
        <v>#N/A</v>
      </c>
      <c r="L30" t="str">
        <f t="shared" si="1"/>
        <v/>
      </c>
    </row>
    <row r="31" spans="1:12">
      <c r="A31" t="str">
        <f>IF(OR('Document Checklist'!E34="", 'Document Checklist'!E34=0), "", "(" &amp; 'Document Checklist'!E34 &amp; "," &amp; 'Document Checklist'!F34 &amp; "," &amp; 'Document Checklist'!D34 &amp; ")")</f>
        <v>(120699,63502,1)</v>
      </c>
      <c r="B31">
        <f>'Document Checklist'!D34</f>
        <v>1</v>
      </c>
      <c r="C31" t="str">
        <f>"next" &amp; IF(B31=1, COUNTIF($B$5:B31, 1)-1, "")</f>
        <v>next5</v>
      </c>
      <c r="D31" t="str">
        <f t="shared" si="0"/>
        <v>next5</v>
      </c>
      <c r="F31" s="58"/>
      <c r="H31" s="58"/>
      <c r="I31" t="e">
        <f>VLOOKUP(E31, 'Visa Types Master'!B:D, 2, FALSE)</f>
        <v>#N/A</v>
      </c>
      <c r="L31" t="str">
        <f t="shared" si="1"/>
        <v/>
      </c>
    </row>
    <row r="32" spans="1:12">
      <c r="A32" t="str">
        <f>IF(OR('Document Checklist'!E35="", 'Document Checklist'!E35=0), "", "(" &amp; 'Document Checklist'!E35 &amp; "," &amp; 'Document Checklist'!F35 &amp; "," &amp; 'Document Checklist'!D35 &amp; ")")</f>
        <v>(120700,63502,2)</v>
      </c>
      <c r="B32">
        <f>'Document Checklist'!D35</f>
        <v>2</v>
      </c>
      <c r="C32" t="str">
        <f>"next" &amp; IF(B32=1, COUNTIF($B$5:B32, 1)-1, "")</f>
        <v>next</v>
      </c>
      <c r="D32" t="str">
        <f t="shared" si="0"/>
        <v>next5</v>
      </c>
      <c r="F32" s="58"/>
      <c r="H32" s="58"/>
      <c r="I32" t="e">
        <f>VLOOKUP(E32, 'Visa Types Master'!B:D, 2, FALSE)</f>
        <v>#N/A</v>
      </c>
      <c r="L32" t="str">
        <f t="shared" si="1"/>
        <v/>
      </c>
    </row>
    <row r="33" spans="1:12">
      <c r="A33" t="str">
        <f>IF(OR('Document Checklist'!E36="", 'Document Checklist'!E36=0), "", "(" &amp; 'Document Checklist'!E36 &amp; "," &amp; 'Document Checklist'!F36 &amp; "," &amp; 'Document Checklist'!D36 &amp; ")")</f>
        <v>(120701,63502,1)</v>
      </c>
      <c r="B33">
        <f>'Document Checklist'!D36</f>
        <v>1</v>
      </c>
      <c r="C33" t="str">
        <f>"next" &amp; IF(B33=1, COUNTIF($B$5:B33, 1)-1, "")</f>
        <v>next6</v>
      </c>
      <c r="D33" t="str">
        <f t="shared" si="0"/>
        <v>next6</v>
      </c>
      <c r="F33" s="58"/>
      <c r="H33" s="58"/>
      <c r="I33" t="e">
        <f>VLOOKUP(E33, 'Visa Types Master'!B:D, 2, FALSE)</f>
        <v>#N/A</v>
      </c>
      <c r="L33" t="str">
        <f t="shared" si="1"/>
        <v/>
      </c>
    </row>
    <row r="34" spans="1:12">
      <c r="A34" t="str">
        <f>IF(OR('Document Checklist'!E37="", 'Document Checklist'!E37=0), "", "(" &amp; 'Document Checklist'!E37 &amp; "," &amp; 'Document Checklist'!F37 &amp; "," &amp; 'Document Checklist'!D37 &amp; ")")</f>
        <v>(120702,63502,1)</v>
      </c>
      <c r="B34">
        <f>'Document Checklist'!D37</f>
        <v>1</v>
      </c>
      <c r="C34" t="str">
        <f>"next" &amp; IF(B34=1, COUNTIF($B$5:B34, 1)-1, "")</f>
        <v>next7</v>
      </c>
      <c r="D34" t="str">
        <f t="shared" si="0"/>
        <v>next7</v>
      </c>
      <c r="F34" s="58"/>
      <c r="H34" s="58"/>
      <c r="I34" t="e">
        <f>VLOOKUP(E34, 'Visa Types Master'!B:D, 2, FALSE)</f>
        <v>#N/A</v>
      </c>
      <c r="L34" t="str">
        <f t="shared" si="1"/>
        <v/>
      </c>
    </row>
    <row r="35" spans="1:12">
      <c r="A35" t="str">
        <f>IF(OR('Document Checklist'!E38="", 'Document Checklist'!E38=0), "", "(" &amp; 'Document Checklist'!E38 &amp; "," &amp; 'Document Checklist'!F38 &amp; "," &amp; 'Document Checklist'!D38 &amp; ")")</f>
        <v>(120703,63502,2)</v>
      </c>
      <c r="B35">
        <f>'Document Checklist'!D38</f>
        <v>2</v>
      </c>
      <c r="C35" t="str">
        <f>"next" &amp; IF(B35=1, COUNTIF($B$5:B35, 1)-1, "")</f>
        <v>next</v>
      </c>
      <c r="D35" t="str">
        <f t="shared" si="0"/>
        <v>next7</v>
      </c>
      <c r="F35" s="58"/>
      <c r="H35" s="58"/>
      <c r="I35" t="e">
        <f>VLOOKUP(E35, 'Visa Types Master'!B:D, 2, FALSE)</f>
        <v>#N/A</v>
      </c>
      <c r="L35" t="str">
        <f t="shared" si="1"/>
        <v/>
      </c>
    </row>
    <row r="36" spans="1:12">
      <c r="A36" t="str">
        <f>IF(OR('Document Checklist'!E39="", 'Document Checklist'!E39=0), "", "(" &amp; 'Document Checklist'!E39 &amp; "," &amp; 'Document Checklist'!F39 &amp; "," &amp; 'Document Checklist'!D39 &amp; ")")</f>
        <v>(120704,63502,1)</v>
      </c>
      <c r="B36">
        <f>'Document Checklist'!D39</f>
        <v>1</v>
      </c>
      <c r="C36" t="str">
        <f>"next" &amp; IF(B36=1, COUNTIF($B$5:B36, 1)-1, "")</f>
        <v>next8</v>
      </c>
      <c r="D36" t="str">
        <f t="shared" si="0"/>
        <v>next8</v>
      </c>
      <c r="F36" s="58"/>
      <c r="H36" s="58"/>
      <c r="I36" t="e">
        <f>VLOOKUP(E36, 'Visa Types Master'!B:D, 2, FALSE)</f>
        <v>#N/A</v>
      </c>
      <c r="L36" t="str">
        <f t="shared" si="1"/>
        <v/>
      </c>
    </row>
    <row r="37" spans="1:12">
      <c r="A37" t="str">
        <f>IF(OR('Document Checklist'!E40="", 'Document Checklist'!E40=0), "", "(" &amp; 'Document Checklist'!E40 &amp; "," &amp; 'Document Checklist'!F40 &amp; "," &amp; 'Document Checklist'!D40 &amp; ")")</f>
        <v>(120705,63502,2)</v>
      </c>
      <c r="B37">
        <f>'Document Checklist'!D40</f>
        <v>2</v>
      </c>
      <c r="C37" t="str">
        <f>"next" &amp; IF(B37=1, COUNTIF($B$5:B37, 1)-1, "")</f>
        <v>next</v>
      </c>
      <c r="D37" t="str">
        <f t="shared" si="0"/>
        <v>next8</v>
      </c>
      <c r="F37" s="58"/>
      <c r="H37" s="58"/>
      <c r="I37" t="e">
        <f>VLOOKUP(E37, 'Visa Types Master'!B:D, 2, FALSE)</f>
        <v>#N/A</v>
      </c>
      <c r="L37" t="str">
        <f t="shared" si="1"/>
        <v/>
      </c>
    </row>
    <row r="38" spans="1:12">
      <c r="A38" t="str">
        <f>IF(OR('Document Checklist'!E41="", 'Document Checklist'!E41=0), "", "(" &amp; 'Document Checklist'!E41 &amp; "," &amp; 'Document Checklist'!F41 &amp; "," &amp; 'Document Checklist'!D41 &amp; ")")</f>
        <v>(120706,63502,3)</v>
      </c>
      <c r="B38">
        <f>'Document Checklist'!D41</f>
        <v>3</v>
      </c>
      <c r="C38" t="str">
        <f>"next" &amp; IF(B38=1, COUNTIF($B$5:B38, 1)-1, "")</f>
        <v>next</v>
      </c>
      <c r="D38" t="str">
        <f t="shared" si="0"/>
        <v>next8</v>
      </c>
      <c r="F38" s="58"/>
      <c r="H38" s="58"/>
      <c r="I38" t="e">
        <f>VLOOKUP(E38, 'Visa Types Master'!B:D, 2, FALSE)</f>
        <v>#N/A</v>
      </c>
      <c r="L38" t="str">
        <f t="shared" si="1"/>
        <v/>
      </c>
    </row>
    <row r="39" spans="1:12">
      <c r="A39" t="str">
        <f>IF(OR('Document Checklist'!E42="", 'Document Checklist'!E42=0), "", "(" &amp; 'Document Checklist'!E42 &amp; "," &amp; 'Document Checklist'!F42 &amp; "," &amp; 'Document Checklist'!D42 &amp; ")")</f>
        <v>(120707,63502,1)</v>
      </c>
      <c r="B39">
        <f>'Document Checklist'!D42</f>
        <v>1</v>
      </c>
      <c r="C39" t="str">
        <f>"next" &amp; IF(B39=1, COUNTIF($B$5:B39, 1)-1, "")</f>
        <v>next9</v>
      </c>
      <c r="D39" t="str">
        <f t="shared" si="0"/>
        <v>next9</v>
      </c>
      <c r="F39" s="58"/>
      <c r="H39" s="58"/>
      <c r="I39" t="e">
        <f>VLOOKUP(E39, 'Visa Types Master'!B:D, 2, FALSE)</f>
        <v>#N/A</v>
      </c>
      <c r="L39" t="str">
        <f t="shared" si="1"/>
        <v/>
      </c>
    </row>
    <row r="40" spans="1:12">
      <c r="A40" t="str">
        <f>IF(OR('Document Checklist'!E43="", 'Document Checklist'!E43=0), "", "(" &amp; 'Document Checklist'!E43 &amp; "," &amp; 'Document Checklist'!F43 &amp; "," &amp; 'Document Checklist'!D43 &amp; ")")</f>
        <v>(120708,63502,1)</v>
      </c>
      <c r="B40">
        <f>'Document Checklist'!D43</f>
        <v>1</v>
      </c>
      <c r="C40" t="str">
        <f>"next" &amp; IF(B40=1, COUNTIF($B$5:B40, 1)-1, "")</f>
        <v>next10</v>
      </c>
      <c r="D40" t="str">
        <f t="shared" si="0"/>
        <v>next10</v>
      </c>
      <c r="F40" s="58"/>
      <c r="H40" s="58"/>
      <c r="I40" t="e">
        <f>VLOOKUP(E40, 'Visa Types Master'!B:D, 2, FALSE)</f>
        <v>#N/A</v>
      </c>
      <c r="L40" t="str">
        <f t="shared" si="1"/>
        <v/>
      </c>
    </row>
    <row r="41" spans="1:12">
      <c r="A41" t="str">
        <f>IF(OR('Document Checklist'!E44="", 'Document Checklist'!E44=0), "", "(" &amp; 'Document Checklist'!E44 &amp; "," &amp; 'Document Checklist'!F44 &amp; "," &amp; 'Document Checklist'!D44 &amp; ")")</f>
        <v>(120709,63502,2)</v>
      </c>
      <c r="B41">
        <f>'Document Checklist'!D44</f>
        <v>2</v>
      </c>
      <c r="C41" t="str">
        <f>"next" &amp; IF(B41=1, COUNTIF($B$5:B41, 1)-1, "")</f>
        <v>next</v>
      </c>
      <c r="D41" t="str">
        <f t="shared" si="0"/>
        <v>next10</v>
      </c>
      <c r="F41" s="58"/>
      <c r="H41" s="58"/>
      <c r="I41" t="e">
        <f>VLOOKUP(E41, 'Visa Types Master'!B:D, 2, FALSE)</f>
        <v>#N/A</v>
      </c>
      <c r="L41" t="str">
        <f t="shared" si="1"/>
        <v/>
      </c>
    </row>
    <row r="42" spans="1:12">
      <c r="A42" t="str">
        <f>IF(OR('Document Checklist'!E45="", 'Document Checklist'!E45=0), "", "(" &amp; 'Document Checklist'!E45 &amp; "," &amp; 'Document Checklist'!F45 &amp; "," &amp; 'Document Checklist'!D45 &amp; ")")</f>
        <v>(120710,63502,3)</v>
      </c>
      <c r="B42">
        <f>'Document Checklist'!D45</f>
        <v>3</v>
      </c>
      <c r="C42" t="str">
        <f>"next" &amp; IF(B42=1, COUNTIF($B$5:B42, 1)-1, "")</f>
        <v>next</v>
      </c>
      <c r="D42" t="str">
        <f t="shared" si="0"/>
        <v>next10</v>
      </c>
      <c r="F42" s="58"/>
      <c r="H42" s="58"/>
      <c r="I42" t="e">
        <f>VLOOKUP(E42, 'Visa Types Master'!B:D, 2, FALSE)</f>
        <v>#N/A</v>
      </c>
      <c r="L42" t="str">
        <f t="shared" si="1"/>
        <v/>
      </c>
    </row>
    <row r="43" spans="1:12">
      <c r="A43" t="str">
        <f>IF(OR('Document Checklist'!E46="", 'Document Checklist'!E46=0), "", "(" &amp; 'Document Checklist'!E46 &amp; "," &amp; 'Document Checklist'!F46 &amp; "," &amp; 'Document Checklist'!D46 &amp; ")")</f>
        <v>(120711,63502,4)</v>
      </c>
      <c r="B43">
        <f>'Document Checklist'!D46</f>
        <v>4</v>
      </c>
      <c r="C43" t="str">
        <f>"next" &amp; IF(B43=1, COUNTIF($B$5:B43, 1)-1, "")</f>
        <v>next</v>
      </c>
      <c r="D43" t="str">
        <f t="shared" si="0"/>
        <v>next10</v>
      </c>
      <c r="F43" s="58"/>
      <c r="H43" s="58"/>
      <c r="I43" t="e">
        <f>VLOOKUP(E43, 'Visa Types Master'!B:D, 2, FALSE)</f>
        <v>#N/A</v>
      </c>
      <c r="L43" t="str">
        <f t="shared" si="1"/>
        <v/>
      </c>
    </row>
    <row r="44" spans="1:12">
      <c r="A44" t="str">
        <f>IF(OR('Document Checklist'!E47="", 'Document Checklist'!E47=0), "", "(" &amp; 'Document Checklist'!E47 &amp; "," &amp; 'Document Checklist'!F47 &amp; "," &amp; 'Document Checklist'!D47 &amp; ")")</f>
        <v>(120712,63502,5)</v>
      </c>
      <c r="B44">
        <f>'Document Checklist'!D47</f>
        <v>5</v>
      </c>
      <c r="C44" t="str">
        <f>"next" &amp; IF(B44=1, COUNTIF($B$5:B44, 1)-1, "")</f>
        <v>next</v>
      </c>
      <c r="D44" t="str">
        <f t="shared" si="0"/>
        <v>next10</v>
      </c>
      <c r="F44" s="58"/>
      <c r="H44" s="58"/>
      <c r="I44" t="e">
        <f>VLOOKUP(E44, 'Visa Types Master'!B:D, 2, FALSE)</f>
        <v>#N/A</v>
      </c>
    </row>
    <row r="45" spans="1:12">
      <c r="A45" t="str">
        <f>IF(OR('Document Checklist'!E48="", 'Document Checklist'!E48=0), "", "(" &amp; 'Document Checklist'!E48 &amp; "," &amp; 'Document Checklist'!F48 &amp; "," &amp; 'Document Checklist'!D48 &amp; ")")</f>
        <v>(120713,63502,6)</v>
      </c>
      <c r="B45">
        <f>'Document Checklist'!D48</f>
        <v>6</v>
      </c>
      <c r="C45" t="str">
        <f>"next" &amp; IF(B45=1, COUNTIF($B$5:B45, 1)-1, "")</f>
        <v>next</v>
      </c>
      <c r="D45" t="str">
        <f t="shared" si="0"/>
        <v>next10</v>
      </c>
      <c r="F45" s="58"/>
      <c r="H45" s="58"/>
      <c r="I45" t="e">
        <f>VLOOKUP(E45, 'Visa Types Master'!B:D, 2, FALSE)</f>
        <v>#N/A</v>
      </c>
    </row>
    <row r="46" spans="1:12">
      <c r="A46" t="str">
        <f>IF(OR('Document Checklist'!E49="", 'Document Checklist'!E49=0), "", "(" &amp; 'Document Checklist'!E49 &amp; "," &amp; 'Document Checklist'!F49 &amp; "," &amp; 'Document Checklist'!D49 &amp; ")")</f>
        <v>(120714,63502,7)</v>
      </c>
      <c r="B46">
        <f>'Document Checklist'!D49</f>
        <v>7</v>
      </c>
      <c r="C46" t="str">
        <f>"next" &amp; IF(B46=1, COUNTIF($B$5:B46, 1)-1, "")</f>
        <v>next</v>
      </c>
      <c r="D46" t="str">
        <f t="shared" si="0"/>
        <v>next10</v>
      </c>
      <c r="F46" s="58"/>
      <c r="H46" s="58"/>
      <c r="I46" t="e">
        <f>VLOOKUP(E46, 'Visa Types Master'!B:D, 2, FALSE)</f>
        <v>#N/A</v>
      </c>
    </row>
    <row r="47" spans="1:12">
      <c r="A47" t="str">
        <f>IF(OR('Document Checklist'!E50="", 'Document Checklist'!E50=0), "", "(" &amp; 'Document Checklist'!E50 &amp; "," &amp; 'Document Checklist'!F50 &amp; "," &amp; 'Document Checklist'!D50 &amp; ")")</f>
        <v>(120715,63502,8)</v>
      </c>
      <c r="B47">
        <f>'Document Checklist'!D50</f>
        <v>8</v>
      </c>
      <c r="C47" t="str">
        <f>"next" &amp; IF(B47=1, COUNTIF($B$5:B47, 1)-1, "")</f>
        <v>next</v>
      </c>
      <c r="D47" t="str">
        <f t="shared" si="0"/>
        <v>next10</v>
      </c>
      <c r="F47" s="58"/>
      <c r="H47" s="58"/>
      <c r="I47" t="e">
        <f>VLOOKUP(E47, 'Visa Types Master'!B:D, 2, FALSE)</f>
        <v>#N/A</v>
      </c>
    </row>
    <row r="48" spans="1:12">
      <c r="A48" t="str">
        <f>IF(OR('Document Checklist'!E51="", 'Document Checklist'!E51=0), "", "(" &amp; 'Document Checklist'!E51 &amp; "," &amp; 'Document Checklist'!F51 &amp; "," &amp; 'Document Checklist'!D51 &amp; ")")</f>
        <v>(120716,63502,9)</v>
      </c>
      <c r="B48">
        <f>'Document Checklist'!D51</f>
        <v>9</v>
      </c>
      <c r="C48" t="str">
        <f>"next" &amp; IF(B48=1, COUNTIF($B$5:B48, 1)-1, "")</f>
        <v>next</v>
      </c>
      <c r="D48" t="str">
        <f t="shared" si="0"/>
        <v>next10</v>
      </c>
      <c r="F48" s="58"/>
      <c r="H48" s="58"/>
      <c r="I48" t="e">
        <f>VLOOKUP(E48, 'Visa Types Master'!B:D, 2, FALSE)</f>
        <v>#N/A</v>
      </c>
    </row>
    <row r="49" spans="1:9">
      <c r="A49" t="str">
        <f>IF(OR('Document Checklist'!E52="", 'Document Checklist'!E52=0), "", "(" &amp; 'Document Checklist'!E52 &amp; "," &amp; 'Document Checklist'!F52 &amp; "," &amp; 'Document Checklist'!D52 &amp; ")")</f>
        <v>(120717,63502,10)</v>
      </c>
      <c r="B49">
        <f>'Document Checklist'!D52</f>
        <v>10</v>
      </c>
      <c r="C49" t="str">
        <f>"next" &amp; IF(B49=1, COUNTIF($B$5:B49, 1)-1, "")</f>
        <v>next</v>
      </c>
      <c r="D49" t="str">
        <f t="shared" si="0"/>
        <v>next10</v>
      </c>
      <c r="F49" s="58"/>
      <c r="H49" s="58"/>
      <c r="I49" t="e">
        <f>VLOOKUP(E49, 'Visa Types Master'!B:D, 2, FALSE)</f>
        <v>#N/A</v>
      </c>
    </row>
    <row r="50" spans="1:9">
      <c r="A50" t="str">
        <f>IF(OR('Document Checklist'!E53="", 'Document Checklist'!E53=0), "", "(" &amp; 'Document Checklist'!E53 &amp; "," &amp; 'Document Checklist'!F53 &amp; "," &amp; 'Document Checklist'!D53 &amp; ")")</f>
        <v>(120718,63502,1)</v>
      </c>
      <c r="B50">
        <f>'Document Checklist'!D53</f>
        <v>1</v>
      </c>
      <c r="C50" t="str">
        <f>"next" &amp; IF(B50=1, COUNTIF($B$5:B50, 1)-1, "")</f>
        <v>next11</v>
      </c>
      <c r="D50" t="str">
        <f t="shared" si="0"/>
        <v>next11</v>
      </c>
      <c r="F50" s="58"/>
      <c r="H50" s="58"/>
      <c r="I50" t="e">
        <f>VLOOKUP(E50, 'Visa Types Master'!B:D, 2, FALSE)</f>
        <v>#N/A</v>
      </c>
    </row>
    <row r="51" spans="1:9">
      <c r="A51" t="str">
        <f>IF(OR('Document Checklist'!E54="", 'Document Checklist'!E54=0), "", "(" &amp; 'Document Checklist'!E54 &amp; "," &amp; 'Document Checklist'!F54 &amp; "," &amp; 'Document Checklist'!D54 &amp; ")")</f>
        <v>(120719,63502,2)</v>
      </c>
      <c r="B51">
        <f>'Document Checklist'!D54</f>
        <v>2</v>
      </c>
      <c r="C51" t="str">
        <f>"next" &amp; IF(B51=1, COUNTIF($B$5:B51, 1)-1, "")</f>
        <v>next</v>
      </c>
      <c r="D51" t="str">
        <f t="shared" si="0"/>
        <v>next11</v>
      </c>
      <c r="F51" s="58"/>
      <c r="H51" s="58"/>
      <c r="I51" t="e">
        <f>VLOOKUP(E51, 'Visa Types Master'!B:D, 2, FALSE)</f>
        <v>#N/A</v>
      </c>
    </row>
    <row r="52" spans="1:9">
      <c r="A52" t="str">
        <f>IF(OR('Document Checklist'!E55="", 'Document Checklist'!E55=0), "", "(" &amp; 'Document Checklist'!E55 &amp; "," &amp; 'Document Checklist'!F55 &amp; "," &amp; 'Document Checklist'!D55 &amp; ")")</f>
        <v>(120720,63502,3)</v>
      </c>
      <c r="B52">
        <f>'Document Checklist'!D55</f>
        <v>3</v>
      </c>
      <c r="C52" t="str">
        <f>"next" &amp; IF(B52=1, COUNTIF($B$5:B52, 1)-1, "")</f>
        <v>next</v>
      </c>
      <c r="D52" t="str">
        <f t="shared" si="0"/>
        <v>next11</v>
      </c>
      <c r="F52" s="58"/>
      <c r="H52" s="58"/>
      <c r="I52" t="e">
        <f>VLOOKUP(E52, 'Visa Types Master'!B:D, 2, FALSE)</f>
        <v>#N/A</v>
      </c>
    </row>
    <row r="53" spans="1:9">
      <c r="A53" t="str">
        <f>IF(OR('Document Checklist'!E56="", 'Document Checklist'!E56=0), "", "(" &amp; 'Document Checklist'!E56 &amp; "," &amp; 'Document Checklist'!F56 &amp; "," &amp; 'Document Checklist'!D56 &amp; ")")</f>
        <v>(120721,63502,4)</v>
      </c>
      <c r="B53">
        <f>'Document Checklist'!D56</f>
        <v>4</v>
      </c>
      <c r="C53" t="str">
        <f>"next" &amp; IF(B53=1, COUNTIF($B$5:B53, 1)-1, "")</f>
        <v>next</v>
      </c>
      <c r="D53" t="str">
        <f t="shared" si="0"/>
        <v>next11</v>
      </c>
      <c r="F53" s="58"/>
      <c r="H53" s="58"/>
      <c r="I53" t="e">
        <f>VLOOKUP(E53, 'Visa Types Master'!B:D, 2, FALSE)</f>
        <v>#N/A</v>
      </c>
    </row>
    <row r="54" spans="1:9">
      <c r="A54" t="str">
        <f>IF(OR('Document Checklist'!E57="", 'Document Checklist'!E57=0), "", "(" &amp; 'Document Checklist'!E57 &amp; "," &amp; 'Document Checklist'!F57 &amp; "," &amp; 'Document Checklist'!D57 &amp; ")")</f>
        <v>(120722,63502,1)</v>
      </c>
      <c r="B54">
        <f>'Document Checklist'!D57</f>
        <v>1</v>
      </c>
      <c r="C54" t="str">
        <f>"next" &amp; IF(B54=1, COUNTIF($B$5:B54, 1)-1, "")</f>
        <v>next12</v>
      </c>
      <c r="D54" t="str">
        <f t="shared" si="0"/>
        <v>next12</v>
      </c>
      <c r="F54" s="58"/>
      <c r="H54" s="58"/>
      <c r="I54" t="e">
        <f>VLOOKUP(E54, 'Visa Types Master'!B:D, 2, FALSE)</f>
        <v>#N/A</v>
      </c>
    </row>
    <row r="55" spans="1:9">
      <c r="A55" t="str">
        <f>IF(OR('Document Checklist'!E58="", 'Document Checklist'!E58=0), "", "(" &amp; 'Document Checklist'!E58 &amp; "," &amp; 'Document Checklist'!F58 &amp; "," &amp; 'Document Checklist'!D58 &amp; ")")</f>
        <v>(120723,63502,1)</v>
      </c>
      <c r="B55">
        <f>'Document Checklist'!D58</f>
        <v>1</v>
      </c>
      <c r="C55" t="str">
        <f>"next" &amp; IF(B55=1, COUNTIF($B$5:B55, 1)-1, "")</f>
        <v>next13</v>
      </c>
      <c r="D55" t="str">
        <f t="shared" si="0"/>
        <v>next13</v>
      </c>
      <c r="F55" s="58"/>
      <c r="H55" s="58"/>
      <c r="I55" t="e">
        <f>VLOOKUP(E55, 'Visa Types Master'!B:D, 2, FALSE)</f>
        <v>#N/A</v>
      </c>
    </row>
    <row r="56" spans="1:9">
      <c r="A56" t="str">
        <f>IF(OR('Document Checklist'!E59="", 'Document Checklist'!E59=0), "", "(" &amp; 'Document Checklist'!E59 &amp; "," &amp; 'Document Checklist'!F59 &amp; "," &amp; 'Document Checklist'!D59 &amp; ")")</f>
        <v>(120724,63502,2)</v>
      </c>
      <c r="B56">
        <f>'Document Checklist'!D59</f>
        <v>2</v>
      </c>
      <c r="C56" t="str">
        <f>"next" &amp; IF(B56=1, COUNTIF($B$5:B56, 1)-1, "")</f>
        <v>next</v>
      </c>
      <c r="D56" t="str">
        <f t="shared" si="0"/>
        <v>next13</v>
      </c>
      <c r="F56" s="58"/>
      <c r="H56" s="58"/>
      <c r="I56" t="e">
        <f>VLOOKUP(E56, 'Visa Types Master'!B:D, 2, FALSE)</f>
        <v>#N/A</v>
      </c>
    </row>
    <row r="57" spans="1:9">
      <c r="A57" t="str">
        <f>IF(OR('Document Checklist'!E60="", 'Document Checklist'!E60=0), "", "(" &amp; 'Document Checklist'!E60 &amp; "," &amp; 'Document Checklist'!F60 &amp; "," &amp; 'Document Checklist'!D60 &amp; ")")</f>
        <v>(120725,63502,1)</v>
      </c>
      <c r="B57">
        <f>'Document Checklist'!D60</f>
        <v>1</v>
      </c>
      <c r="C57" t="str">
        <f>"next" &amp; IF(B57=1, COUNTIF($B$5:B57, 1)-1, "")</f>
        <v>next14</v>
      </c>
      <c r="D57" t="str">
        <f t="shared" si="0"/>
        <v>next14</v>
      </c>
      <c r="F57" s="58"/>
      <c r="H57" s="58"/>
      <c r="I57" t="e">
        <f>VLOOKUP(E57, 'Visa Types Master'!B:D, 2, FALSE)</f>
        <v>#N/A</v>
      </c>
    </row>
    <row r="58" spans="1:9">
      <c r="A58" t="str">
        <f>IF(OR('Document Checklist'!E61="", 'Document Checklist'!E61=0), "", "(" &amp; 'Document Checklist'!E61 &amp; "," &amp; 'Document Checklist'!F61 &amp; "," &amp; 'Document Checklist'!D61 &amp; ")")</f>
        <v>(120726,63502,2)</v>
      </c>
      <c r="B58">
        <f>'Document Checklist'!D61</f>
        <v>2</v>
      </c>
      <c r="C58" t="str">
        <f>"next" &amp; IF(B58=1, COUNTIF($B$5:B58, 1)-1, "")</f>
        <v>next</v>
      </c>
      <c r="D58" t="str">
        <f t="shared" si="0"/>
        <v>next14</v>
      </c>
      <c r="F58" s="58"/>
      <c r="H58" s="58"/>
      <c r="I58" t="e">
        <f>VLOOKUP(E58, 'Visa Types Master'!B:D, 2, FALSE)</f>
        <v>#N/A</v>
      </c>
    </row>
    <row r="59" spans="1:9">
      <c r="A59" t="str">
        <f>IF(OR('Document Checklist'!E62="", 'Document Checklist'!E62=0), "", "(" &amp; 'Document Checklist'!E62 &amp; "," &amp; 'Document Checklist'!F62 &amp; "," &amp; 'Document Checklist'!D62 &amp; ")")</f>
        <v>(120727,63502,3)</v>
      </c>
      <c r="B59">
        <f>'Document Checklist'!D62</f>
        <v>3</v>
      </c>
      <c r="C59" t="str">
        <f>"next" &amp; IF(B59=1, COUNTIF($B$5:B59, 1)-1, "")</f>
        <v>next</v>
      </c>
      <c r="D59" t="str">
        <f t="shared" si="0"/>
        <v>next14</v>
      </c>
      <c r="F59" s="58"/>
      <c r="H59" s="58"/>
      <c r="I59" t="e">
        <f>VLOOKUP(E59, 'Visa Types Master'!B:D, 2, FALSE)</f>
        <v>#N/A</v>
      </c>
    </row>
    <row r="60" spans="1:9">
      <c r="A60" t="str">
        <f>IF(OR('Document Checklist'!E63="", 'Document Checklist'!E63=0), "", "(" &amp; 'Document Checklist'!E63 &amp; "," &amp; 'Document Checklist'!F63 &amp; "," &amp; 'Document Checklist'!D63 &amp; ")")</f>
        <v>(120728,63502,4)</v>
      </c>
      <c r="B60">
        <f>'Document Checklist'!D63</f>
        <v>4</v>
      </c>
      <c r="C60" t="str">
        <f>"next" &amp; IF(B60=1, COUNTIF($B$5:B60, 1)-1, "")</f>
        <v>next</v>
      </c>
      <c r="D60" t="str">
        <f t="shared" si="0"/>
        <v>next14</v>
      </c>
      <c r="F60" s="58"/>
      <c r="H60" s="58"/>
      <c r="I60" t="e">
        <f>VLOOKUP(E60, 'Visa Types Master'!B:D, 2, FALSE)</f>
        <v>#N/A</v>
      </c>
    </row>
    <row r="61" spans="1:9">
      <c r="A61" t="str">
        <f>IF(OR('Document Checklist'!E64="", 'Document Checklist'!E64=0), "", "(" &amp; 'Document Checklist'!E64 &amp; "," &amp; 'Document Checklist'!F64 &amp; "," &amp; 'Document Checklist'!D64 &amp; ")")</f>
        <v>(120729,63502,5)</v>
      </c>
      <c r="B61">
        <f>'Document Checklist'!D64</f>
        <v>5</v>
      </c>
      <c r="C61" t="str">
        <f>"next" &amp; IF(B61=1, COUNTIF($B$5:B61, 1)-1, "")</f>
        <v>next</v>
      </c>
      <c r="D61" t="str">
        <f t="shared" si="0"/>
        <v>next14</v>
      </c>
      <c r="F61" s="58"/>
      <c r="H61" s="58"/>
      <c r="I61" t="e">
        <f>VLOOKUP(E61, 'Visa Types Master'!B:D, 2, FALSE)</f>
        <v>#N/A</v>
      </c>
    </row>
    <row r="62" spans="1:9">
      <c r="A62" t="str">
        <f>IF(OR('Document Checklist'!E65="", 'Document Checklist'!E65=0), "", "(" &amp; 'Document Checklist'!E65 &amp; "," &amp; 'Document Checklist'!F65 &amp; "," &amp; 'Document Checklist'!D65 &amp; ")")</f>
        <v>(120730,63502,6)</v>
      </c>
      <c r="B62">
        <f>'Document Checklist'!D65</f>
        <v>6</v>
      </c>
      <c r="C62" t="str">
        <f>"next" &amp; IF(B62=1, COUNTIF($B$5:B62, 1)-1, "")</f>
        <v>next</v>
      </c>
      <c r="D62" t="str">
        <f t="shared" si="0"/>
        <v>next14</v>
      </c>
      <c r="F62" s="58"/>
      <c r="H62" s="58"/>
      <c r="I62" t="e">
        <f>VLOOKUP(E62, 'Visa Types Master'!B:D, 2, FALSE)</f>
        <v>#N/A</v>
      </c>
    </row>
    <row r="63" spans="1:9">
      <c r="A63" t="str">
        <f>IF(OR('Document Checklist'!E66="", 'Document Checklist'!E66=0), "", "(" &amp; 'Document Checklist'!E66 &amp; "," &amp; 'Document Checklist'!F66 &amp; "," &amp; 'Document Checklist'!D66 &amp; ")")</f>
        <v>(120731,63502,1)</v>
      </c>
      <c r="B63">
        <f>'Document Checklist'!D66</f>
        <v>1</v>
      </c>
      <c r="C63" t="str">
        <f>"next" &amp; IF(B63=1, COUNTIF($B$5:B63, 1)-1, "")</f>
        <v>next15</v>
      </c>
      <c r="D63" t="str">
        <f t="shared" si="0"/>
        <v>next15</v>
      </c>
      <c r="F63" s="58"/>
      <c r="H63" s="58"/>
      <c r="I63" t="e">
        <f>VLOOKUP(E63, 'Visa Types Master'!B:D, 2, FALSE)</f>
        <v>#N/A</v>
      </c>
    </row>
    <row r="64" spans="1:9">
      <c r="A64" t="str">
        <f>IF(OR('Document Checklist'!E67="", 'Document Checklist'!E67=0), "", "(" &amp; 'Document Checklist'!E67 &amp; "," &amp; 'Document Checklist'!F67 &amp; "," &amp; 'Document Checklist'!D67 &amp; ")")</f>
        <v>(120732,63502,2)</v>
      </c>
      <c r="B64">
        <f>'Document Checklist'!D67</f>
        <v>2</v>
      </c>
      <c r="C64" t="str">
        <f>"next" &amp; IF(B64=1, COUNTIF($B$5:B64, 1)-1, "")</f>
        <v>next</v>
      </c>
      <c r="D64" t="str">
        <f t="shared" si="0"/>
        <v>next15</v>
      </c>
      <c r="F64" s="58"/>
      <c r="H64" s="58"/>
      <c r="I64" t="e">
        <f>VLOOKUP(E64, 'Visa Types Master'!B:D, 2, FALSE)</f>
        <v>#N/A</v>
      </c>
    </row>
    <row r="65" spans="1:9">
      <c r="A65" t="str">
        <f>IF(OR('Document Checklist'!E68="", 'Document Checklist'!E68=0), "", "(" &amp; 'Document Checklist'!E68 &amp; "," &amp; 'Document Checklist'!F68 &amp; "," &amp; 'Document Checklist'!D68 &amp; ")")</f>
        <v>(120733,63502,3)</v>
      </c>
      <c r="B65">
        <f>'Document Checklist'!D68</f>
        <v>3</v>
      </c>
      <c r="C65" t="str">
        <f>"next" &amp; IF(B65=1, COUNTIF($B$5:B65, 1)-1, "")</f>
        <v>next</v>
      </c>
      <c r="D65" t="str">
        <f t="shared" si="0"/>
        <v>next15</v>
      </c>
      <c r="F65" s="58"/>
      <c r="H65" s="58"/>
      <c r="I65" t="e">
        <f>VLOOKUP(E65, 'Visa Types Master'!B:D, 2, FALSE)</f>
        <v>#N/A</v>
      </c>
    </row>
    <row r="66" spans="1:9">
      <c r="A66" t="str">
        <f>IF(OR('Document Checklist'!E69="", 'Document Checklist'!E69=0), "", "(" &amp; 'Document Checklist'!E69 &amp; "," &amp; 'Document Checklist'!F69 &amp; "," &amp; 'Document Checklist'!D69 &amp; ")")</f>
        <v>(120734,63502,4)</v>
      </c>
      <c r="B66">
        <f>'Document Checklist'!D69</f>
        <v>4</v>
      </c>
      <c r="C66" t="str">
        <f>"next" &amp; IF(B66=1, COUNTIF($B$5:B66, 1)-1, "")</f>
        <v>next</v>
      </c>
      <c r="D66" t="str">
        <f t="shared" si="0"/>
        <v>next15</v>
      </c>
      <c r="F66" s="58"/>
      <c r="H66" s="58"/>
      <c r="I66" t="e">
        <f>VLOOKUP(E66, 'Visa Types Master'!B:D, 2, FALSE)</f>
        <v>#N/A</v>
      </c>
    </row>
    <row r="67" spans="1:9">
      <c r="A67" t="str">
        <f>IF(OR('Document Checklist'!E70="", 'Document Checklist'!E70=0), "", "(" &amp; 'Document Checklist'!E70 &amp; "," &amp; 'Document Checklist'!F70 &amp; "," &amp; 'Document Checklist'!D70 &amp; ")")</f>
        <v>(120735,63502,1)</v>
      </c>
      <c r="B67">
        <f>'Document Checklist'!D70</f>
        <v>1</v>
      </c>
      <c r="C67" t="str">
        <f>"next" &amp; IF(B67=1, COUNTIF($B$5:B67, 1)-1, "")</f>
        <v>next16</v>
      </c>
      <c r="D67" t="str">
        <f t="shared" si="0"/>
        <v>next16</v>
      </c>
      <c r="F67" s="58"/>
      <c r="H67" s="58"/>
      <c r="I67" t="e">
        <f>VLOOKUP(E67, 'Visa Types Master'!B:D, 2, FALSE)</f>
        <v>#N/A</v>
      </c>
    </row>
    <row r="68" spans="1:9">
      <c r="A68" t="str">
        <f>IF(OR('Document Checklist'!E71="", 'Document Checklist'!E71=0), "", "(" &amp; 'Document Checklist'!E71 &amp; "," &amp; 'Document Checklist'!F71 &amp; "," &amp; 'Document Checklist'!D71 &amp; ")")</f>
        <v>(120736,63502,1)</v>
      </c>
      <c r="B68">
        <f>'Document Checklist'!D71</f>
        <v>1</v>
      </c>
      <c r="C68" t="str">
        <f>"next" &amp; IF(B68=1, COUNTIF($B$5:B68, 1)-1, "")</f>
        <v>next17</v>
      </c>
      <c r="D68" t="str">
        <f t="shared" si="0"/>
        <v>next17</v>
      </c>
      <c r="F68" s="58"/>
      <c r="H68" s="58"/>
      <c r="I68" t="e">
        <f>VLOOKUP(E68, 'Visa Types Master'!B:D, 2, FALSE)</f>
        <v>#N/A</v>
      </c>
    </row>
    <row r="69" spans="1:9">
      <c r="A69" t="str">
        <f>IF(OR('Document Checklist'!E72="", 'Document Checklist'!E72=0), "", "(" &amp; 'Document Checklist'!E72 &amp; "," &amp; 'Document Checklist'!F72 &amp; "," &amp; 'Document Checklist'!D72 &amp; ")")</f>
        <v/>
      </c>
      <c r="B69">
        <f>'Document Checklist'!D72</f>
        <v>0</v>
      </c>
      <c r="C69" t="str">
        <f>"next" &amp; IF(B69=1, COUNTIF($B$5:B69, 1)-1, "")</f>
        <v>next</v>
      </c>
      <c r="D69" t="str">
        <f t="shared" si="0"/>
        <v>next17</v>
      </c>
      <c r="F69" s="58"/>
      <c r="H69" s="58"/>
      <c r="I69" t="e">
        <f>VLOOKUP(E69, 'Visa Types Master'!B:D, 2, FALSE)</f>
        <v>#N/A</v>
      </c>
    </row>
    <row r="70" spans="1:9">
      <c r="A70" t="str">
        <f>IF(OR('Document Checklist'!E73="", 'Document Checklist'!E73=0), "", "(" &amp; 'Document Checklist'!E73 &amp; "," &amp; 'Document Checklist'!F73 &amp; "," &amp; 'Document Checklist'!D73 &amp; ")")</f>
        <v/>
      </c>
      <c r="B70">
        <f>'Document Checklist'!D73</f>
        <v>0</v>
      </c>
      <c r="C70" t="str">
        <f>"next" &amp; IF(B70=1, COUNTIF($B$5:B70, 1)-1, "")</f>
        <v>next</v>
      </c>
      <c r="D70" t="str">
        <f t="shared" ref="D70:D106" si="2">IF(C70="next", IF(D69="", "next", D69), C70)</f>
        <v>next17</v>
      </c>
      <c r="F70" s="58"/>
      <c r="H70" s="58"/>
      <c r="I70" t="e">
        <f>VLOOKUP(E70, 'Visa Types Master'!B:D, 2, FALSE)</f>
        <v>#N/A</v>
      </c>
    </row>
    <row r="71" spans="1:9">
      <c r="A71" t="str">
        <f>IF(OR('Document Checklist'!E74="", 'Document Checklist'!E74=0), "", "(" &amp; 'Document Checklist'!E74 &amp; "," &amp; 'Document Checklist'!F74 &amp; "," &amp; 'Document Checklist'!D74 &amp; ")")</f>
        <v/>
      </c>
      <c r="B71">
        <f>'Document Checklist'!D74</f>
        <v>0</v>
      </c>
      <c r="C71" t="str">
        <f>"next" &amp; IF(B71=1, COUNTIF($B$5:B71, 1)-1, "")</f>
        <v>next</v>
      </c>
      <c r="D71" t="str">
        <f t="shared" si="2"/>
        <v>next17</v>
      </c>
      <c r="F71" s="58"/>
      <c r="H71" s="58"/>
      <c r="I71" t="e">
        <f>VLOOKUP(E71, 'Visa Types Master'!B:D, 2, FALSE)</f>
        <v>#N/A</v>
      </c>
    </row>
    <row r="72" spans="1:9">
      <c r="A72" t="str">
        <f>IF(OR('Document Checklist'!E75="", 'Document Checklist'!E75=0), "", "(" &amp; 'Document Checklist'!E75 &amp; "," &amp; 'Document Checklist'!F75 &amp; "," &amp; 'Document Checklist'!D75 &amp; ")")</f>
        <v/>
      </c>
      <c r="B72">
        <f>'Document Checklist'!D75</f>
        <v>0</v>
      </c>
      <c r="C72" t="str">
        <f>"next" &amp; IF(B72=1, COUNTIF($B$5:B72, 1)-1, "")</f>
        <v>next</v>
      </c>
      <c r="D72" t="str">
        <f t="shared" si="2"/>
        <v>next17</v>
      </c>
      <c r="F72" s="58"/>
      <c r="H72" s="58"/>
      <c r="I72" t="e">
        <f>VLOOKUP(E72, 'Visa Types Master'!B:D, 2, FALSE)</f>
        <v>#N/A</v>
      </c>
    </row>
    <row r="73" spans="1:9">
      <c r="A73" t="str">
        <f>IF(OR('Document Checklist'!E76="", 'Document Checklist'!E76=0), "", "(" &amp; 'Document Checklist'!E76 &amp; "," &amp; 'Document Checklist'!F76 &amp; "," &amp; 'Document Checklist'!D76 &amp; ")")</f>
        <v/>
      </c>
      <c r="B73">
        <f>'Document Checklist'!D76</f>
        <v>0</v>
      </c>
      <c r="C73" t="str">
        <f>"next" &amp; IF(B73=1, COUNTIF($B$5:B73, 1)-1, "")</f>
        <v>next</v>
      </c>
      <c r="D73" t="str">
        <f t="shared" si="2"/>
        <v>next17</v>
      </c>
      <c r="F73" s="58"/>
      <c r="H73" s="58"/>
      <c r="I73" t="e">
        <f>VLOOKUP(E73, 'Visa Types Master'!B:D, 2, FALSE)</f>
        <v>#N/A</v>
      </c>
    </row>
    <row r="74" spans="1:9">
      <c r="A74" t="str">
        <f>IF(OR('Document Checklist'!E77="", 'Document Checklist'!E77=0), "", "(" &amp; 'Document Checklist'!E77 &amp; "," &amp; 'Document Checklist'!F77 &amp; "," &amp; 'Document Checklist'!D77 &amp; ")")</f>
        <v/>
      </c>
      <c r="B74">
        <f>'Document Checklist'!D77</f>
        <v>0</v>
      </c>
      <c r="C74" t="str">
        <f>"next" &amp; IF(B74=1, COUNTIF($B$5:B74, 1)-1, "")</f>
        <v>next</v>
      </c>
      <c r="D74" t="str">
        <f t="shared" si="2"/>
        <v>next17</v>
      </c>
      <c r="F74" s="58"/>
      <c r="H74" s="58"/>
      <c r="I74" t="e">
        <f>VLOOKUP(E74, 'Visa Types Master'!B:D, 2, FALSE)</f>
        <v>#N/A</v>
      </c>
    </row>
    <row r="75" spans="1:9">
      <c r="A75" t="str">
        <f>IF(OR('Document Checklist'!E78="", 'Document Checklist'!E78=0), "", "(" &amp; 'Document Checklist'!E78 &amp; "," &amp; 'Document Checklist'!F78 &amp; "," &amp; 'Document Checklist'!D78 &amp; ")")</f>
        <v/>
      </c>
      <c r="B75">
        <f>'Document Checklist'!D78</f>
        <v>0</v>
      </c>
      <c r="C75" t="str">
        <f>"next" &amp; IF(B75=1, COUNTIF($B$5:B75, 1)-1, "")</f>
        <v>next</v>
      </c>
      <c r="D75" t="str">
        <f t="shared" si="2"/>
        <v>next17</v>
      </c>
      <c r="F75" s="58"/>
      <c r="H75" s="58"/>
      <c r="I75" t="e">
        <f>VLOOKUP(E75, 'Visa Types Master'!B:D, 2, FALSE)</f>
        <v>#N/A</v>
      </c>
    </row>
    <row r="76" spans="1:9">
      <c r="A76" t="str">
        <f>IF(OR('Document Checklist'!E79="", 'Document Checklist'!E79=0), "", "(" &amp; 'Document Checklist'!E79 &amp; "," &amp; 'Document Checklist'!F79 &amp; "," &amp; 'Document Checklist'!D79 &amp; ")")</f>
        <v/>
      </c>
      <c r="B76">
        <f>'Document Checklist'!D79</f>
        <v>0</v>
      </c>
      <c r="C76" t="str">
        <f>"next" &amp; IF(B76=1, COUNTIF($B$5:B76, 1)-1, "")</f>
        <v>next</v>
      </c>
      <c r="D76" t="str">
        <f t="shared" si="2"/>
        <v>next17</v>
      </c>
      <c r="F76" s="58"/>
      <c r="H76" s="58"/>
      <c r="I76" t="e">
        <f>VLOOKUP(E76, 'Visa Types Master'!B:D, 2, FALSE)</f>
        <v>#N/A</v>
      </c>
    </row>
    <row r="77" spans="1:9">
      <c r="A77" t="str">
        <f>IF(OR('Document Checklist'!E80="", 'Document Checklist'!E80=0), "", "(" &amp; 'Document Checklist'!E80 &amp; "," &amp; 'Document Checklist'!F80 &amp; "," &amp; 'Document Checklist'!D80 &amp; ")")</f>
        <v/>
      </c>
      <c r="B77">
        <f>'Document Checklist'!D80</f>
        <v>0</v>
      </c>
      <c r="C77" t="str">
        <f>"next" &amp; IF(B77=1, COUNTIF($B$5:B77, 1)-1, "")</f>
        <v>next</v>
      </c>
      <c r="D77" t="str">
        <f t="shared" si="2"/>
        <v>next17</v>
      </c>
      <c r="F77" s="58"/>
      <c r="H77" s="58"/>
      <c r="I77" t="e">
        <f>VLOOKUP(E77, 'Visa Types Master'!B:D, 2, FALSE)</f>
        <v>#N/A</v>
      </c>
    </row>
    <row r="78" spans="1:9">
      <c r="A78" t="str">
        <f>IF(OR('Document Checklist'!E81="", 'Document Checklist'!E81=0), "", "(" &amp; 'Document Checklist'!E81 &amp; "," &amp; 'Document Checklist'!F81 &amp; "," &amp; 'Document Checklist'!D81 &amp; ")")</f>
        <v/>
      </c>
      <c r="B78">
        <f>'Document Checklist'!D81</f>
        <v>0</v>
      </c>
      <c r="C78" t="str">
        <f>"next" &amp; IF(B78=1, COUNTIF($B$5:B78, 1)-1, "")</f>
        <v>next</v>
      </c>
      <c r="D78" t="str">
        <f t="shared" si="2"/>
        <v>next17</v>
      </c>
      <c r="F78" s="58"/>
      <c r="H78" s="58"/>
      <c r="I78" t="e">
        <f>VLOOKUP(E78, 'Visa Types Master'!B:D, 2, FALSE)</f>
        <v>#N/A</v>
      </c>
    </row>
    <row r="79" spans="1:9">
      <c r="A79" t="str">
        <f>IF(OR('Document Checklist'!E82="", 'Document Checklist'!E82=0), "", "(" &amp; 'Document Checklist'!E82 &amp; "," &amp; 'Document Checklist'!F82 &amp; "," &amp; 'Document Checklist'!D82 &amp; ")")</f>
        <v/>
      </c>
      <c r="B79">
        <f>'Document Checklist'!D82</f>
        <v>0</v>
      </c>
      <c r="C79" t="str">
        <f>"next" &amp; IF(B79=1, COUNTIF($B$5:B79, 1)-1, "")</f>
        <v>next</v>
      </c>
      <c r="D79" t="str">
        <f t="shared" si="2"/>
        <v>next17</v>
      </c>
      <c r="F79" s="58"/>
      <c r="H79" s="58"/>
      <c r="I79" t="e">
        <f>VLOOKUP(E79, 'Visa Types Master'!B:D, 2, FALSE)</f>
        <v>#N/A</v>
      </c>
    </row>
    <row r="80" spans="1:9">
      <c r="A80" t="str">
        <f>IF(OR('Document Checklist'!E83="", 'Document Checklist'!E83=0), "", "(" &amp; 'Document Checklist'!E83 &amp; "," &amp; 'Document Checklist'!F83 &amp; "," &amp; 'Document Checklist'!D83 &amp; ")")</f>
        <v/>
      </c>
      <c r="B80">
        <f>'Document Checklist'!D83</f>
        <v>0</v>
      </c>
      <c r="C80" t="str">
        <f>"next" &amp; IF(B80=1, COUNTIF($B$5:B80, 1)-1, "")</f>
        <v>next</v>
      </c>
      <c r="D80" t="str">
        <f t="shared" si="2"/>
        <v>next17</v>
      </c>
      <c r="F80" s="58"/>
      <c r="H80" s="58"/>
      <c r="I80" t="e">
        <f>VLOOKUP(E80, 'Visa Types Master'!B:D, 2, FALSE)</f>
        <v>#N/A</v>
      </c>
    </row>
    <row r="81" spans="1:9">
      <c r="A81" t="str">
        <f>IF(OR('Document Checklist'!E84="", 'Document Checklist'!E84=0), "", "(" &amp; 'Document Checklist'!E84 &amp; "," &amp; 'Document Checklist'!F84 &amp; "," &amp; 'Document Checklist'!D84 &amp; ")")</f>
        <v/>
      </c>
      <c r="B81">
        <f>'Document Checklist'!D84</f>
        <v>0</v>
      </c>
      <c r="C81" t="str">
        <f>"next" &amp; IF(B81=1, COUNTIF($B$5:B81, 1)-1, "")</f>
        <v>next</v>
      </c>
      <c r="D81" t="str">
        <f t="shared" si="2"/>
        <v>next17</v>
      </c>
      <c r="F81" s="58"/>
      <c r="H81" s="58"/>
      <c r="I81" t="e">
        <f>VLOOKUP(E81, 'Visa Types Master'!B:D, 2, FALSE)</f>
        <v>#N/A</v>
      </c>
    </row>
    <row r="82" spans="1:9">
      <c r="A82" t="str">
        <f>IF(OR('Document Checklist'!E85="", 'Document Checklist'!E85=0), "", "(" &amp; 'Document Checklist'!E85 &amp; "," &amp; 'Document Checklist'!F85 &amp; "," &amp; 'Document Checklist'!D85 &amp; ")")</f>
        <v/>
      </c>
      <c r="B82">
        <f>'Document Checklist'!D85</f>
        <v>0</v>
      </c>
      <c r="C82" t="str">
        <f>"next" &amp; IF(B82=1, COUNTIF($B$5:B82, 1)-1, "")</f>
        <v>next</v>
      </c>
      <c r="D82" t="str">
        <f t="shared" si="2"/>
        <v>next17</v>
      </c>
      <c r="F82" s="58"/>
      <c r="H82" s="58"/>
      <c r="I82" t="e">
        <f>VLOOKUP(E82, 'Visa Types Master'!B:D, 2, FALSE)</f>
        <v>#N/A</v>
      </c>
    </row>
    <row r="83" spans="1:9">
      <c r="A83" t="str">
        <f>IF(OR('Document Checklist'!E86="", 'Document Checklist'!E86=0), "", "(" &amp; 'Document Checklist'!E86 &amp; "," &amp; 'Document Checklist'!F86 &amp; "," &amp; 'Document Checklist'!D86 &amp; ")")</f>
        <v/>
      </c>
      <c r="B83">
        <f>'Document Checklist'!D86</f>
        <v>0</v>
      </c>
      <c r="C83" t="str">
        <f>"next" &amp; IF(B83=1, COUNTIF($B$5:B83, 1)-1, "")</f>
        <v>next</v>
      </c>
      <c r="D83" t="str">
        <f t="shared" si="2"/>
        <v>next17</v>
      </c>
      <c r="F83" s="58"/>
      <c r="H83" s="58"/>
      <c r="I83" t="e">
        <f>VLOOKUP(E83, 'Visa Types Master'!B:D, 2, FALSE)</f>
        <v>#N/A</v>
      </c>
    </row>
    <row r="84" spans="1:9">
      <c r="A84" t="str">
        <f>IF(OR('Document Checklist'!E87="", 'Document Checklist'!E87=0), "", "(" &amp; 'Document Checklist'!E87 &amp; "," &amp; 'Document Checklist'!F87 &amp; "," &amp; 'Document Checklist'!D87 &amp; ")")</f>
        <v/>
      </c>
      <c r="B84">
        <f>'Document Checklist'!D87</f>
        <v>0</v>
      </c>
      <c r="C84" t="str">
        <f>"next" &amp; IF(B84=1, COUNTIF($B$5:B84, 1)-1, "")</f>
        <v>next</v>
      </c>
      <c r="D84" t="str">
        <f t="shared" si="2"/>
        <v>next17</v>
      </c>
      <c r="F84" s="58"/>
      <c r="H84" s="58"/>
      <c r="I84" t="e">
        <f>VLOOKUP(E84, 'Visa Types Master'!B:D, 2, FALSE)</f>
        <v>#N/A</v>
      </c>
    </row>
    <row r="85" spans="1:9">
      <c r="A85" t="str">
        <f>IF(OR('Document Checklist'!E88="", 'Document Checklist'!E88=0), "", "(" &amp; 'Document Checklist'!E88 &amp; "," &amp; 'Document Checklist'!F88 &amp; "," &amp; 'Document Checklist'!D88 &amp; ")")</f>
        <v/>
      </c>
      <c r="B85">
        <f>'Document Checklist'!D88</f>
        <v>0</v>
      </c>
      <c r="C85" t="str">
        <f>"next" &amp; IF(B85=1, COUNTIF($B$5:B85, 1)-1, "")</f>
        <v>next</v>
      </c>
      <c r="D85" t="str">
        <f t="shared" si="2"/>
        <v>next17</v>
      </c>
      <c r="F85" s="58"/>
      <c r="H85" s="58"/>
      <c r="I85" t="e">
        <f>VLOOKUP(E85, 'Visa Types Master'!B:D, 2, FALSE)</f>
        <v>#N/A</v>
      </c>
    </row>
    <row r="86" spans="1:9">
      <c r="A86" t="str">
        <f>IF(OR('Document Checklist'!E89="", 'Document Checklist'!E89=0), "", "(" &amp; 'Document Checklist'!E89 &amp; "," &amp; 'Document Checklist'!F89 &amp; "," &amp; 'Document Checklist'!D89 &amp; ")")</f>
        <v/>
      </c>
      <c r="B86">
        <f>'Document Checklist'!D89</f>
        <v>0</v>
      </c>
      <c r="C86" t="str">
        <f>"next" &amp; IF(B86=1, COUNTIF($B$5:B86, 1)-1, "")</f>
        <v>next</v>
      </c>
      <c r="D86" t="str">
        <f t="shared" si="2"/>
        <v>next17</v>
      </c>
      <c r="F86" s="58"/>
      <c r="H86" s="58"/>
      <c r="I86" t="e">
        <f>VLOOKUP(E86, 'Visa Types Master'!B:D, 2, FALSE)</f>
        <v>#N/A</v>
      </c>
    </row>
    <row r="87" spans="1:9">
      <c r="A87" t="str">
        <f>IF(OR('Document Checklist'!E90="", 'Document Checklist'!E90=0), "", "(" &amp; 'Document Checklist'!E90 &amp; "," &amp; 'Document Checklist'!F90 &amp; "," &amp; 'Document Checklist'!D90 &amp; ")")</f>
        <v/>
      </c>
      <c r="B87">
        <f>'Document Checklist'!D90</f>
        <v>0</v>
      </c>
      <c r="C87" t="str">
        <f>"next" &amp; IF(B87=1, COUNTIF($B$5:B87, 1)-1, "")</f>
        <v>next</v>
      </c>
      <c r="D87" t="str">
        <f t="shared" si="2"/>
        <v>next17</v>
      </c>
      <c r="F87" s="58"/>
      <c r="H87" s="58"/>
      <c r="I87" t="e">
        <f>VLOOKUP(E87, 'Visa Types Master'!B:D, 2, FALSE)</f>
        <v>#N/A</v>
      </c>
    </row>
    <row r="88" spans="1:9">
      <c r="A88" t="str">
        <f>IF(OR('Document Checklist'!E91="", 'Document Checklist'!E91=0), "", "(" &amp; 'Document Checklist'!E91 &amp; "," &amp; 'Document Checklist'!F91 &amp; "," &amp; 'Document Checklist'!D91 &amp; ")")</f>
        <v/>
      </c>
      <c r="B88">
        <f>'Document Checklist'!D91</f>
        <v>0</v>
      </c>
      <c r="C88" t="str">
        <f>"next" &amp; IF(B88=1, COUNTIF($B$5:B88, 1)-1, "")</f>
        <v>next</v>
      </c>
      <c r="D88" t="str">
        <f t="shared" si="2"/>
        <v>next17</v>
      </c>
      <c r="F88" s="58"/>
      <c r="H88" s="58"/>
      <c r="I88" t="e">
        <f>VLOOKUP(E88, 'Visa Types Master'!B:D, 2, FALSE)</f>
        <v>#N/A</v>
      </c>
    </row>
    <row r="89" spans="1:9">
      <c r="A89" t="str">
        <f>IF(OR('Document Checklist'!E92="", 'Document Checklist'!E92=0), "", "(" &amp; 'Document Checklist'!E92 &amp; "," &amp; 'Document Checklist'!F92 &amp; "," &amp; 'Document Checklist'!D92 &amp; ")")</f>
        <v/>
      </c>
      <c r="B89">
        <f>'Document Checklist'!D92</f>
        <v>0</v>
      </c>
      <c r="C89" t="str">
        <f>"next" &amp; IF(B89=1, COUNTIF($B$5:B89, 1)-1, "")</f>
        <v>next</v>
      </c>
      <c r="D89" t="str">
        <f t="shared" si="2"/>
        <v>next17</v>
      </c>
      <c r="F89" s="58"/>
      <c r="H89" s="58"/>
      <c r="I89" t="e">
        <f>VLOOKUP(E89, 'Visa Types Master'!B:D, 2, FALSE)</f>
        <v>#N/A</v>
      </c>
    </row>
    <row r="90" spans="1:9">
      <c r="A90" t="str">
        <f>IF(OR('Document Checklist'!E93="", 'Document Checklist'!E93=0), "", "(" &amp; 'Document Checklist'!E93 &amp; "," &amp; 'Document Checklist'!F93 &amp; "," &amp; 'Document Checklist'!D93 &amp; ")")</f>
        <v/>
      </c>
      <c r="B90">
        <f>'Document Checklist'!D93</f>
        <v>0</v>
      </c>
      <c r="C90" t="str">
        <f>"next" &amp; IF(B90=1, COUNTIF($B$5:B90, 1)-1, "")</f>
        <v>next</v>
      </c>
      <c r="D90" t="str">
        <f t="shared" si="2"/>
        <v>next17</v>
      </c>
      <c r="F90" s="58"/>
      <c r="H90" s="58"/>
      <c r="I90" t="e">
        <f>VLOOKUP(E90, 'Visa Types Master'!B:D, 2, FALSE)</f>
        <v>#N/A</v>
      </c>
    </row>
    <row r="91" spans="1:9">
      <c r="A91" t="str">
        <f>IF(OR('Document Checklist'!E94="", 'Document Checklist'!E94=0), "", "(" &amp; 'Document Checklist'!E94 &amp; "," &amp; 'Document Checklist'!F94 &amp; "," &amp; 'Document Checklist'!D94 &amp; ")")</f>
        <v/>
      </c>
      <c r="B91">
        <f>'Document Checklist'!D94</f>
        <v>0</v>
      </c>
      <c r="C91" t="str">
        <f>"next" &amp; IF(B91=1, COUNTIF($B$5:B91, 1)-1, "")</f>
        <v>next</v>
      </c>
      <c r="D91" t="str">
        <f t="shared" si="2"/>
        <v>next17</v>
      </c>
      <c r="F91" s="58"/>
      <c r="H91" s="58"/>
      <c r="I91" t="e">
        <f>VLOOKUP(E91, 'Visa Types Master'!B:D, 2, FALSE)</f>
        <v>#N/A</v>
      </c>
    </row>
    <row r="92" spans="1:9">
      <c r="A92" t="str">
        <f>IF(OR('Document Checklist'!E95="", 'Document Checklist'!E95=0), "", "(" &amp; 'Document Checklist'!E95 &amp; "," &amp; 'Document Checklist'!F95 &amp; "," &amp; 'Document Checklist'!D95 &amp; ")")</f>
        <v/>
      </c>
      <c r="B92">
        <f>'Document Checklist'!D95</f>
        <v>0</v>
      </c>
      <c r="C92" t="str">
        <f>"next" &amp; IF(B92=1, COUNTIF($B$5:B92, 1)-1, "")</f>
        <v>next</v>
      </c>
      <c r="D92" t="str">
        <f t="shared" si="2"/>
        <v>next17</v>
      </c>
      <c r="F92" s="58"/>
      <c r="H92" s="58"/>
      <c r="I92" t="e">
        <f>VLOOKUP(E92, 'Visa Types Master'!B:D, 2, FALSE)</f>
        <v>#N/A</v>
      </c>
    </row>
    <row r="93" spans="1:9">
      <c r="A93" t="str">
        <f>IF(OR('Document Checklist'!E96="", 'Document Checklist'!E96=0), "", "(" &amp; 'Document Checklist'!E96 &amp; "," &amp; 'Document Checklist'!F96 &amp; "," &amp; 'Document Checklist'!D96 &amp; ")")</f>
        <v/>
      </c>
      <c r="B93">
        <f>'Document Checklist'!D96</f>
        <v>0</v>
      </c>
      <c r="C93" t="str">
        <f>"next" &amp; IF(B93=1, COUNTIF($B$5:B93, 1)-1, "")</f>
        <v>next</v>
      </c>
      <c r="D93" t="str">
        <f t="shared" si="2"/>
        <v>next17</v>
      </c>
      <c r="F93" s="58"/>
      <c r="H93" s="58"/>
      <c r="I93" t="e">
        <f>VLOOKUP(E93, 'Visa Types Master'!B:D, 2, FALSE)</f>
        <v>#N/A</v>
      </c>
    </row>
    <row r="94" spans="1:9">
      <c r="A94" t="str">
        <f>IF(OR('Document Checklist'!E97="", 'Document Checklist'!E97=0), "", "(" &amp; 'Document Checklist'!E97 &amp; "," &amp; 'Document Checklist'!F97 &amp; "," &amp; 'Document Checklist'!D97 &amp; ")")</f>
        <v/>
      </c>
      <c r="B94">
        <f>'Document Checklist'!D97</f>
        <v>0</v>
      </c>
      <c r="C94" t="str">
        <f>"next" &amp; IF(B94=1, COUNTIF($B$5:B94, 1)-1, "")</f>
        <v>next</v>
      </c>
      <c r="D94" t="str">
        <f t="shared" si="2"/>
        <v>next17</v>
      </c>
      <c r="F94" s="58"/>
      <c r="H94" s="58"/>
      <c r="I94" t="e">
        <f>VLOOKUP(E94, 'Visa Types Master'!B:D, 2, FALSE)</f>
        <v>#N/A</v>
      </c>
    </row>
    <row r="95" spans="1:9">
      <c r="A95" t="str">
        <f>IF(OR('Document Checklist'!E98="", 'Document Checklist'!E98=0), "", "(" &amp; 'Document Checklist'!E98 &amp; "," &amp; 'Document Checklist'!F98 &amp; "," &amp; 'Document Checklist'!D98 &amp; ")")</f>
        <v/>
      </c>
      <c r="B95">
        <f>'Document Checklist'!D98</f>
        <v>0</v>
      </c>
      <c r="C95" t="str">
        <f>"next" &amp; IF(B95=1, COUNTIF($B$5:B95, 1)-1, "")</f>
        <v>next</v>
      </c>
      <c r="D95" t="str">
        <f t="shared" si="2"/>
        <v>next17</v>
      </c>
      <c r="F95" s="58"/>
      <c r="H95" s="58"/>
      <c r="I95" t="e">
        <f>VLOOKUP(E95, 'Visa Types Master'!B:D, 2, FALSE)</f>
        <v>#N/A</v>
      </c>
    </row>
    <row r="96" spans="1:9">
      <c r="A96" t="str">
        <f>IF(OR('Document Checklist'!E99="", 'Document Checklist'!E99=0), "", "(" &amp; 'Document Checklist'!E99 &amp; "," &amp; 'Document Checklist'!F99 &amp; "," &amp; 'Document Checklist'!D99 &amp; ")")</f>
        <v/>
      </c>
      <c r="B96">
        <f>'Document Checklist'!D99</f>
        <v>0</v>
      </c>
      <c r="C96" t="str">
        <f>"next" &amp; IF(B96=1, COUNTIF($B$5:B96, 1)-1, "")</f>
        <v>next</v>
      </c>
      <c r="D96" t="str">
        <f t="shared" si="2"/>
        <v>next17</v>
      </c>
      <c r="F96" s="58"/>
      <c r="H96" s="58"/>
      <c r="I96" t="e">
        <f>VLOOKUP(E96, 'Visa Types Master'!B:D, 2, FALSE)</f>
        <v>#N/A</v>
      </c>
    </row>
    <row r="97" spans="1:9">
      <c r="A97" t="str">
        <f>IF(OR('Document Checklist'!E100="", 'Document Checklist'!E100=0), "", "(" &amp; 'Document Checklist'!E100 &amp; "," &amp; 'Document Checklist'!F100 &amp; "," &amp; 'Document Checklist'!D100 &amp; ")")</f>
        <v/>
      </c>
      <c r="B97">
        <f>'Document Checklist'!D100</f>
        <v>0</v>
      </c>
      <c r="C97" t="str">
        <f>"next" &amp; IF(B97=1, COUNTIF($B$5:B97, 1)-1, "")</f>
        <v>next</v>
      </c>
      <c r="D97" t="str">
        <f t="shared" si="2"/>
        <v>next17</v>
      </c>
      <c r="F97" s="58"/>
      <c r="H97" s="58"/>
      <c r="I97" t="e">
        <f>VLOOKUP(E97, 'Visa Types Master'!B:D, 2, FALSE)</f>
        <v>#N/A</v>
      </c>
    </row>
    <row r="98" spans="1:9">
      <c r="A98" t="str">
        <f>IF(OR('Document Checklist'!E101="", 'Document Checklist'!E101=0), "", "(" &amp; 'Document Checklist'!E101 &amp; "," &amp; 'Document Checklist'!F101 &amp; "," &amp; 'Document Checklist'!D101 &amp; ")")</f>
        <v/>
      </c>
      <c r="B98">
        <f>'Document Checklist'!D101</f>
        <v>0</v>
      </c>
      <c r="C98" t="str">
        <f>"next" &amp; IF(B98=1, COUNTIF($B$5:B98, 1)-1, "")</f>
        <v>next</v>
      </c>
      <c r="D98" t="str">
        <f t="shared" si="2"/>
        <v>next17</v>
      </c>
      <c r="F98" s="58"/>
      <c r="H98" s="58"/>
      <c r="I98" t="e">
        <f>VLOOKUP(E98, 'Visa Types Master'!B:D, 2, FALSE)</f>
        <v>#N/A</v>
      </c>
    </row>
    <row r="99" spans="1:9">
      <c r="A99" t="str">
        <f>IF(OR('Document Checklist'!E102="", 'Document Checklist'!E102=0), "", "(" &amp; 'Document Checklist'!E102 &amp; "," &amp; 'Document Checklist'!F102 &amp; "," &amp; 'Document Checklist'!D102 &amp; ")")</f>
        <v/>
      </c>
      <c r="B99">
        <f>'Document Checklist'!D102</f>
        <v>0</v>
      </c>
      <c r="C99" t="str">
        <f>"next" &amp; IF(B99=1, COUNTIF($B$5:B99, 1)-1, "")</f>
        <v>next</v>
      </c>
      <c r="D99" t="str">
        <f t="shared" si="2"/>
        <v>next17</v>
      </c>
      <c r="F99" s="58"/>
      <c r="H99" s="58"/>
      <c r="I99" t="e">
        <f>VLOOKUP(E99, 'Visa Types Master'!B:D, 2, FALSE)</f>
        <v>#N/A</v>
      </c>
    </row>
    <row r="100" spans="1:9">
      <c r="A100" t="str">
        <f>IF(OR('Document Checklist'!E103="", 'Document Checklist'!E103=0), "", "(" &amp; 'Document Checklist'!E103 &amp; "," &amp; 'Document Checklist'!F103 &amp; "," &amp; 'Document Checklist'!D103 &amp; ")")</f>
        <v/>
      </c>
      <c r="B100">
        <f>'Document Checklist'!D103</f>
        <v>0</v>
      </c>
      <c r="C100" t="str">
        <f>"next" &amp; IF(B100=1, COUNTIF($B$5:B100, 1)-1, "")</f>
        <v>next</v>
      </c>
      <c r="D100" t="str">
        <f t="shared" si="2"/>
        <v>next17</v>
      </c>
      <c r="F100" s="58"/>
      <c r="H100" s="58"/>
      <c r="I100" t="e">
        <f>VLOOKUP(E100, 'Visa Types Master'!B:D, 2, FALSE)</f>
        <v>#N/A</v>
      </c>
    </row>
    <row r="101" spans="1:9">
      <c r="A101" t="str">
        <f>IF(OR('Document Checklist'!E104="", 'Document Checklist'!E104=0), "", "(" &amp; 'Document Checklist'!E104 &amp; "," &amp; 'Document Checklist'!F104 &amp; "," &amp; 'Document Checklist'!D104 &amp; ")")</f>
        <v/>
      </c>
      <c r="B101">
        <f>'Document Checklist'!D104</f>
        <v>0</v>
      </c>
      <c r="C101" t="str">
        <f>"next" &amp; IF(B101=1, COUNTIF($B$5:B101, 1)-1, "")</f>
        <v>next</v>
      </c>
      <c r="D101" t="str">
        <f t="shared" si="2"/>
        <v>next17</v>
      </c>
      <c r="F101" s="58"/>
      <c r="H101" s="58"/>
      <c r="I101" t="e">
        <f>VLOOKUP(E101, 'Visa Types Master'!B:D, 2, FALSE)</f>
        <v>#N/A</v>
      </c>
    </row>
    <row r="102" spans="1:9">
      <c r="A102" t="str">
        <f>IF(OR('Document Checklist'!E105="", 'Document Checklist'!E105=0), "", "(" &amp; 'Document Checklist'!E105 &amp; "," &amp; 'Document Checklist'!F105 &amp; "," &amp; 'Document Checklist'!D105 &amp; ")")</f>
        <v/>
      </c>
      <c r="B102">
        <f>'Document Checklist'!D105</f>
        <v>0</v>
      </c>
      <c r="C102" t="str">
        <f>"next" &amp; IF(B102=1, COUNTIF($B$5:B102, 1)-1, "")</f>
        <v>next</v>
      </c>
      <c r="D102" t="str">
        <f t="shared" si="2"/>
        <v>next17</v>
      </c>
      <c r="F102" s="58"/>
      <c r="H102" s="58"/>
      <c r="I102" t="e">
        <f>VLOOKUP(E102, 'Visa Types Master'!B:D, 2, FALSE)</f>
        <v>#N/A</v>
      </c>
    </row>
    <row r="103" spans="1:9">
      <c r="A103" t="str">
        <f>IF(OR('Document Checklist'!E106="", 'Document Checklist'!E106=0), "", "(" &amp; 'Document Checklist'!E106 &amp; "," &amp; 'Document Checklist'!F106 &amp; "," &amp; 'Document Checklist'!D106 &amp; ")")</f>
        <v/>
      </c>
      <c r="B103">
        <f>'Document Checklist'!D106</f>
        <v>0</v>
      </c>
      <c r="C103" t="str">
        <f>"next" &amp; IF(B103=1, COUNTIF($B$5:B103, 1)-1, "")</f>
        <v>next</v>
      </c>
      <c r="D103" t="str">
        <f t="shared" si="2"/>
        <v>next17</v>
      </c>
      <c r="F103" s="58"/>
      <c r="H103" s="58"/>
      <c r="I103" t="e">
        <f>VLOOKUP(E103, 'Visa Types Master'!B:D, 2, FALSE)</f>
        <v>#N/A</v>
      </c>
    </row>
    <row r="104" spans="1:9">
      <c r="A104" t="str">
        <f>IF(OR('Document Checklist'!E107="", 'Document Checklist'!E107=0), "", "(" &amp; 'Document Checklist'!E107 &amp; "," &amp; 'Document Checklist'!F107 &amp; "," &amp; 'Document Checklist'!D107 &amp; ")")</f>
        <v/>
      </c>
      <c r="B104">
        <f>'Document Checklist'!D107</f>
        <v>0</v>
      </c>
      <c r="C104" t="str">
        <f>"next" &amp; IF(B104=1, COUNTIF($B$5:B104, 1)-1, "")</f>
        <v>next</v>
      </c>
      <c r="D104" t="str">
        <f t="shared" si="2"/>
        <v>next17</v>
      </c>
      <c r="F104" s="58"/>
      <c r="H104" s="58"/>
      <c r="I104" t="e">
        <f>VLOOKUP(E104, 'Visa Types Master'!B:D, 2, FALSE)</f>
        <v>#N/A</v>
      </c>
    </row>
    <row r="105" spans="1:9">
      <c r="A105" t="str">
        <f>IF(OR('Document Checklist'!E108="", 'Document Checklist'!E108=0), "", "(" &amp; 'Document Checklist'!E108 &amp; "," &amp; 'Document Checklist'!F108 &amp; "," &amp; 'Document Checklist'!D108 &amp; ")")</f>
        <v/>
      </c>
      <c r="B105">
        <f>'Document Checklist'!D108</f>
        <v>0</v>
      </c>
      <c r="C105" t="str">
        <f>"next" &amp; IF(B105=1, COUNTIF($B$5:B105, 1)-1, "")</f>
        <v>next</v>
      </c>
      <c r="D105" t="str">
        <f t="shared" si="2"/>
        <v>next17</v>
      </c>
      <c r="F105" s="58"/>
      <c r="H105" s="58"/>
      <c r="I105" t="e">
        <f>VLOOKUP(E105, 'Visa Types Master'!B:D, 2, FALSE)</f>
        <v>#N/A</v>
      </c>
    </row>
    <row r="106" spans="1:9">
      <c r="A106" t="str">
        <f>IF(OR('Document Checklist'!E109="", 'Document Checklist'!E109=0), "", "(" &amp; 'Document Checklist'!E109 &amp; "," &amp; 'Document Checklist'!F109 &amp; "," &amp; 'Document Checklist'!D109 &amp; ")")</f>
        <v/>
      </c>
      <c r="B106">
        <f>'Document Checklist'!D109</f>
        <v>0</v>
      </c>
      <c r="C106" t="str">
        <f>"next" &amp; IF(B106=1, COUNTIF($B$5:B106, 1)-1, "")</f>
        <v>next</v>
      </c>
      <c r="D106" t="str">
        <f t="shared" si="2"/>
        <v>next17</v>
      </c>
      <c r="F106" s="58"/>
      <c r="H106" s="58"/>
      <c r="I106" t="e">
        <f>VLOOKUP(E106, 'Visa Types Master'!B:D, 2, FALSE)</f>
        <v>#N/A</v>
      </c>
    </row>
  </sheetData>
  <mergeCells count="3">
    <mergeCell ref="A1:L3"/>
    <mergeCell ref="A4:D4"/>
    <mergeCell ref="F4:J4"/>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A7F7-46CF-4A26-81ED-C6C50124B413}">
  <dimension ref="A1:M22"/>
  <sheetViews>
    <sheetView topLeftCell="A15" workbookViewId="0">
      <selection activeCell="A11" sqref="A11"/>
    </sheetView>
  </sheetViews>
  <sheetFormatPr defaultRowHeight="15"/>
  <cols>
    <col min="1" max="1" width="13.28515625" bestFit="1" customWidth="1"/>
    <col min="2" max="2" width="136.7109375" style="15" customWidth="1"/>
  </cols>
  <sheetData>
    <row r="1" spans="1:13" ht="24.75" customHeight="1">
      <c r="A1" s="137" t="s">
        <v>1230</v>
      </c>
      <c r="B1" s="137"/>
      <c r="C1" s="66"/>
      <c r="D1" s="67"/>
      <c r="E1" s="67"/>
      <c r="F1" s="67"/>
      <c r="G1" s="67"/>
      <c r="H1" s="67"/>
      <c r="I1" s="67"/>
      <c r="J1" s="67"/>
      <c r="K1" s="67"/>
      <c r="L1" s="67"/>
      <c r="M1" s="68"/>
    </row>
    <row r="2" spans="1:13" ht="15" customHeight="1">
      <c r="A2" s="137"/>
      <c r="B2" s="137"/>
      <c r="C2" s="69"/>
      <c r="D2" s="69"/>
      <c r="E2" s="69"/>
      <c r="F2" s="69"/>
      <c r="G2" s="69"/>
      <c r="H2" s="69"/>
      <c r="I2" s="69"/>
      <c r="J2" s="69"/>
      <c r="K2" s="69"/>
      <c r="L2" s="69"/>
      <c r="M2" s="70"/>
    </row>
    <row r="3" spans="1:13" ht="15" customHeight="1">
      <c r="A3" s="137"/>
      <c r="B3" s="137"/>
      <c r="C3" s="69"/>
      <c r="D3" s="69"/>
      <c r="E3" s="69"/>
      <c r="F3" s="69"/>
      <c r="G3" s="69"/>
      <c r="H3" s="69"/>
      <c r="I3" s="69"/>
      <c r="J3" s="69"/>
      <c r="K3" s="69"/>
      <c r="L3" s="69"/>
      <c r="M3" s="70"/>
    </row>
    <row r="4" spans="1:13">
      <c r="A4" s="61" t="s">
        <v>1231</v>
      </c>
      <c r="B4" s="61" t="s">
        <v>444</v>
      </c>
      <c r="C4" s="64"/>
      <c r="D4" s="64"/>
      <c r="E4" s="64"/>
      <c r="F4" s="64"/>
      <c r="G4" s="138"/>
      <c r="H4" s="138"/>
      <c r="I4" s="138"/>
      <c r="J4" s="138"/>
      <c r="K4" s="138"/>
      <c r="L4" s="65"/>
      <c r="M4" s="64"/>
    </row>
    <row r="5" spans="1:13" ht="121.5">
      <c r="A5" t="str">
        <f>'Document Checklist'!A5</f>
        <v>Work</v>
      </c>
      <c r="B5" s="15" t="str" cm="1">
        <f t="array" ref="B5:B22">_xlfn._xlws.FILTER('Visa Country Doc Link Impl Live'!L5:L500, ('Visa Country Doc Link Impl Live'!L5:L500&lt;&gt;"") * ('Visa Country Doc Link Impl Live'!L5:L500&lt;&gt;0))</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(VALUES(120670,63502,1),(120671,63502,2),(120672,63502,3),(120673,63502,4),(120674,63502,5),(120678,63502,9)) AS temp(document_id, country_id, doc_display_order)
CROSS JOIN (VALUES(24052),(43439)) AS visa_types(visa_type_id);</v>
      </c>
    </row>
    <row r="6" spans="1:13" ht="137.25">
      <c r="A6" t="str">
        <f>'Document Checklist'!A14</f>
        <v>Transit</v>
      </c>
      <c r="B6"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(VALUES(120679,63502,1),(120680,63502,2),(120681,63502,3),(120682,63502,4),(120683,63502,5),(120684,63502,6),(120685,63502,7)) AS temp(document_id, country_id, doc_display_order)
CROSS JOIN (VALUES(43529), (43530), (43531), (43532), (27150), (42011), (41991), (633), (634), (635), (42223), (22051)) AS visa_types(visa_type_id);</v>
      </c>
    </row>
    <row r="7" spans="1:13" ht="121.5">
      <c r="A7" t="str">
        <f>'Document Checklist'!A21</f>
        <v>Escort Visit</v>
      </c>
      <c r="B7"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(VALUES(120686,63502,1),(120687,63502,2)) AS temp(document_id, country_id, doc_display_order)
CROSS JOIN (VALUES(43501), (621), (622), (623), (34157), (33155), (37155), (22068), (22063), (40150)) AS visa_types(visa_type_id);</v>
      </c>
    </row>
    <row r="8" spans="1:13" ht="121.5">
      <c r="A8" t="str">
        <f>'Document Checklist'!A23</f>
        <v>Business Visit</v>
      </c>
      <c r="B8"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(VALUES(120688,63502,1),(120689,63502,2),(120690,63502,3)) AS temp(document_id, country_id, doc_display_order)
CROSS JOIN (VALUES(43655), (43491), (603), (604), (605), (41324), (41325), (24150), (41323), (24151), (41303)) AS visa_types(visa_type_id);</v>
      </c>
    </row>
    <row r="9" spans="1:13" ht="137.25">
      <c r="A9" t="str">
        <f>'Document Checklist'!A26</f>
        <v>Tourism</v>
      </c>
      <c r="B9"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(VALUES(120691,63502,1),(120692,63502,2),(120693,63502,3),(120694,63502,4),(120695,63502,5),(120696,63502,6),(120697,63502,7),(120698,63502,8)) AS temp(document_id, country_id, doc_display_order)
CROSS JOIN (VALUES(43527), (43528), (32100), (32101), (32102), (41183), (41203), (42203), (643), (41163)) AS visa_types(visa_type_id);</v>
      </c>
    </row>
    <row r="10" spans="1:13" ht="121.5">
      <c r="A10" t="str">
        <f>'Document Checklist'!A34</f>
        <v>Family Visit</v>
      </c>
      <c r="B10"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(VALUES(120699,63502,1),(120700,63502,2)) AS temp(document_id, country_id, doc_display_order)
CROSS JOIN (VALUES(43603), (43504), (24054), (615), (616), (617), (34156), (33153), (37153), (22058), (39151)) AS visa_types(visa_type_id);</v>
      </c>
    </row>
    <row r="11" spans="1:13" ht="137.25">
      <c r="A11" t="str">
        <f>'Document Checklist'!A36</f>
        <v>Medical </v>
      </c>
      <c r="B11"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(VALUES(120701,63502,1)) AS temp(document_id, country_id, doc_display_order)
CROSS JOIN (VALUES(43509), (43510), (43511), (43512), (625), (624), (626), (24100), (22053), (32407), (32408), (32409), (34155), (33157), (42144), (32403), (32404), (32405), (32406), (34154), (33156), (42145), (32402)) AS visa_types(visa_type_id);</v>
      </c>
    </row>
    <row r="12" spans="1:13" ht="106.5">
      <c r="A12" t="str">
        <f>'Document Checklist'!A37</f>
        <v>Governmental Visit</v>
      </c>
      <c r="B12"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(VALUES(120702,63502,1),(120703,63502,2)) AS temp(document_id, country_id, doc_display_order)
CROSS JOIN (VALUES(43505), (43506), (43507), (43508), (42143), (939), (22059), (940), (941)) AS visa_types(visa_type_id);</v>
      </c>
    </row>
    <row r="13" spans="1:13" ht="106.5">
      <c r="A13" t="str">
        <f>'Document Checklist'!A39</f>
        <v>Merchandise Delivery</v>
      </c>
      <c r="B13"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(VALUES(120704,63502,1),(120705,63502,2),(120706,63502,3)) AS temp(document_id, country_id, doc_display_order)
CROSS JOIN (VALUES(43513), (43514), (627), (628), (629), (34153), (33158), (22064), (22055)) AS visa_types(visa_type_id);</v>
      </c>
    </row>
    <row r="14" spans="1:13" ht="121.5">
      <c r="A14" t="str">
        <f>'Document Checklist'!A42</f>
        <v>Event Visit</v>
      </c>
      <c r="B14"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(VALUES(120707,63502,1)) AS temp(document_id, country_id, doc_display_order)
CROSS JOIN (VALUES(43502), (43503), (42123), (41151), (41152), (41153), (41263), (41283), (41150), (42163), (42103), (41284)) AS visa_types(visa_type_id);</v>
      </c>
    </row>
    <row r="15" spans="1:13" ht="351">
      <c r="A15" t="str">
        <f>'Document Checklist'!A43</f>
        <v>Extend Return</v>
      </c>
      <c r="B15"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(VALUES(120708,63502,1),(120709,63502,2),(120710,63502,3),(120711,63502,4),(120712,63502,5),(120713,63502,6),(120714,63502,7),(120715,63502,8),(120716,63502,9),(120717,63502,10)) AS temp(document_id, country_id, doc_display_order)
CROSS JOIN (VALUES(36171), (36159), (36166), (22056), (36175), (36163), (36176), (36164), (36177), (36165), (36169), (36157), (36173), (36161), (36170), (36158), (36174), (36162), (36179), (36178), (36172), (36160), (36168), (36156), (36167), (36155), (38162), (38150), (38163), (38151), (38164), (38152), (38165), (38153), (38166), (38154), (38167), (38155), (38168), (38156), (38157), (38169), (38170), (38158), (38171), (38159), (38172), (38160), (38173), (38161), (41349), (41343), (41350), (41344), (41351), (41345), (41352), (41346), (41353), (41347), (41354), (41348), (41424), (41383), (41406), (41403), (41443), (41404), (41407), (41423), (41463), (41405), (41595), (41515), (41516), (41535), (41615), (41555), (41616), (41575), (41517), (41576), (41667), (43195), (43215), (41687), (41707), (43196), (41727), (43197), (43235), (41747), (43255), (41728), (43275), (41688), (43276), (41689), (43295), (41690), (43315), (41799), (43256), (41819), (43316), (41820), (43257), (41821), (43258), (41822), (41364), (41363), (41823), (41824), (41825), (41826), (41827), (41839), (41859), (41828), (41829), (41879), (41840), (41841), (41880), (41881), (41882)) AS visa_types(visa_type_id);</v>
      </c>
    </row>
    <row r="16" spans="1:13" ht="106.5">
      <c r="A16" t="str">
        <f>'Document Checklist'!A53</f>
        <v>Residence Visa</v>
      </c>
      <c r="B16"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(VALUES(120718,63502,1),(120719,63502,2),(120720,63502,3),(120721,63502,4)) AS temp(document_id, country_id, doc_display_order)
CROSS JOIN (VALUES(43143), (22050), (41931)) AS visa_types(visa_type_id);</v>
      </c>
    </row>
    <row r="17" spans="1:2" ht="106.5">
      <c r="A17" t="str">
        <f>'Document Checklist'!A57</f>
        <v>Diplomatic</v>
      </c>
      <c r="B17"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(VALUES(120722,63502,1)) AS temp(document_id, country_id, doc_display_order)
CROSS JOIN (VALUES(26150), (42383), (43492), (43493)) AS visa_types(visa_type_id);</v>
      </c>
    </row>
    <row r="18" spans="1:2" ht="121.5">
      <c r="A18" t="str">
        <f>'Document Checklist'!A58</f>
        <v>Mission and  Orgnaizition </v>
      </c>
      <c r="B18"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(VALUES(120723,63502,1),(120724,63502,2)) AS temp(document_id, country_id, doc_display_order)
CROSS JOIN (VALUES(43515), (33150), (34152), (32304), (636), (637), (638), (37151), (23051), (23050), (39152)) AS visa_types(visa_type_id);</v>
      </c>
    </row>
    <row r="19" spans="1:2" ht="121.5">
      <c r="A19" t="str">
        <f>'Document Checklist'!A60</f>
        <v>work periment</v>
      </c>
      <c r="B19"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(VALUES(120725,63502,1),(120726,63502,2),(120727,63502,3),(120728,63502,4),(120729,63502,5),(120730,63502,6)) AS temp(document_id, country_id, doc_display_order)
CROSS JOIN (VALUES(24052),(43439)) AS visa_types(visa_type_id);</v>
      </c>
    </row>
    <row r="20" spans="1:2" ht="121.5">
      <c r="A20" t="str">
        <f>'Document Checklist'!A66</f>
        <v>Educational</v>
      </c>
      <c r="B20"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(VALUES(120731,63502,1),(120732,63502,2),(120733,63502,3),(120734,63502,4)) AS temp(document_id, country_id, doc_display_order)
CROSS JOIN (VALUES(42907), (42927), (34159), (34158), (22054), (33160), (33161), (42063), (32401), (32400), (43367), (43387), (42567), (42527), (42083)) AS visa_types(visa_type_id);</v>
      </c>
    </row>
    <row r="21" spans="1:2" ht="106.5">
      <c r="A21" t="str">
        <f>'Document Checklist'!A70</f>
        <v>Special</v>
      </c>
      <c r="B21"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(VALUES(120735,63502,1)) AS temp(document_id, country_id, doc_display_order)
CROSS JOIN (VALUES(22052), (42967), (42183), (43091)) AS visa_types(visa_type_id);</v>
      </c>
    </row>
    <row r="22" spans="1:2" ht="106.5">
      <c r="A22" t="str">
        <f>'Document Checklist'!A71</f>
        <v>Presonal</v>
      </c>
      <c r="B22"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(VALUES(120736,63502,1)) AS temp(document_id, country_id, doc_display_order)
CROSS JOIN (VALUES(43517), (43518), (43519), (43520), (43521), (43522), (41244), (41243)) AS visa_types(visa_type_id);</v>
      </c>
    </row>
  </sheetData>
  <mergeCells count="2">
    <mergeCell ref="A1:B3"/>
    <mergeCell ref="G4:K4"/>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08205-A112-4849-B553-BC9F36565349}">
  <dimension ref="A1:M22"/>
  <sheetViews>
    <sheetView workbookViewId="0">
      <selection activeCell="B5" sqref="B5"/>
    </sheetView>
  </sheetViews>
  <sheetFormatPr defaultRowHeight="15"/>
  <cols>
    <col min="1" max="1" width="13.28515625" bestFit="1" customWidth="1"/>
    <col min="2" max="2" width="136.7109375" style="15" customWidth="1"/>
  </cols>
  <sheetData>
    <row r="1" spans="1:13" ht="24.75" customHeight="1">
      <c r="A1" s="137" t="s">
        <v>1230</v>
      </c>
      <c r="B1" s="137"/>
      <c r="C1" s="66"/>
      <c r="D1" s="67"/>
      <c r="E1" s="67"/>
      <c r="F1" s="67"/>
      <c r="G1" s="67"/>
      <c r="H1" s="67"/>
      <c r="I1" s="67"/>
      <c r="J1" s="67"/>
      <c r="K1" s="67"/>
      <c r="L1" s="67"/>
      <c r="M1" s="68"/>
    </row>
    <row r="2" spans="1:13" ht="15" customHeight="1">
      <c r="A2" s="137"/>
      <c r="B2" s="137"/>
      <c r="C2" s="69"/>
      <c r="D2" s="69"/>
      <c r="E2" s="69"/>
      <c r="F2" s="69"/>
      <c r="G2" s="69"/>
      <c r="H2" s="69"/>
      <c r="I2" s="69"/>
      <c r="J2" s="69"/>
      <c r="K2" s="69"/>
      <c r="L2" s="69"/>
      <c r="M2" s="70"/>
    </row>
    <row r="3" spans="1:13" ht="15" customHeight="1">
      <c r="A3" s="137"/>
      <c r="B3" s="137"/>
      <c r="C3" s="69"/>
      <c r="D3" s="69"/>
      <c r="E3" s="69"/>
      <c r="F3" s="69"/>
      <c r="G3" s="69"/>
      <c r="H3" s="69"/>
      <c r="I3" s="69"/>
      <c r="J3" s="69"/>
      <c r="K3" s="69"/>
      <c r="L3" s="69"/>
      <c r="M3" s="70"/>
    </row>
    <row r="4" spans="1:13">
      <c r="A4" s="61" t="s">
        <v>1231</v>
      </c>
      <c r="B4" s="61" t="s">
        <v>444</v>
      </c>
      <c r="C4" s="64"/>
      <c r="D4" s="64"/>
      <c r="E4" s="64"/>
      <c r="F4" s="64"/>
      <c r="G4" s="138"/>
      <c r="H4" s="138"/>
      <c r="I4" s="138"/>
      <c r="J4" s="138"/>
      <c r="K4" s="138"/>
      <c r="L4" s="65"/>
      <c r="M4" s="64"/>
    </row>
    <row r="5" spans="1:13" ht="121.5">
      <c r="A5" t="str">
        <f>'Document Checklist'!A5</f>
        <v>Work</v>
      </c>
      <c r="B5" s="15" t="str" cm="1">
        <f t="array" ref="B5:B22">_xlfn._xlws.FILTER('Visa Country Doc Link Impl UAT'!L5:L500, ('Visa Country Doc Link Impl UAT'!L5:L500&lt;&gt;"") * ('Visa Country Doc Link Impl UAT'!L5:L500&lt;&gt;0))</f>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(VALUES(120670,63502,1),(120671,63502,2),(120672,63502,3),(120673,63502,4),(120674,63502,5),(120678,63502,9)) AS temp(document_id, country_id, doc_display_order)
CROSS JOIN (VALUES(24052), (44145), (42416), (44612)) AS visa_types(visa_type_id);</v>
      </c>
    </row>
    <row r="6" spans="1:13" ht="121.5">
      <c r="A6" t="str">
        <f>'Document Checklist'!A14</f>
        <v>Transit</v>
      </c>
      <c r="B6"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(VALUES(120679,63502,1),(120680,63502,2),(120681,63502,3),(120682,63502,4),(120683,63502,5),(120684,63502,6),(120685,63502,7)) AS temp(document_id, country_id, doc_display_order)
CROSS JOIN (VALUES(22051), (43948), (43964), (635), (633), (43224), (27150), (41621), (43944), (43945), (43946), (43965), (634), (43947), (44906)) AS visa_types(visa_type_id);</v>
      </c>
    </row>
    <row r="7" spans="1:13" ht="106.5">
      <c r="A7" t="str">
        <f>'Document Checklist'!A21</f>
        <v>Escort Visit</v>
      </c>
      <c r="B7"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(VALUES(120686,63502,1),(120687,63502,2)) AS temp(document_id, country_id, doc_display_order)
CROSS JOIN (VALUES(622), (623), (22068), (34157), (37155), (22063), (44249), (33155), (44231), (44230), (44744), (621), (40150)) AS visa_types(visa_type_id);</v>
      </c>
    </row>
    <row r="8" spans="1:13" ht="106.5">
      <c r="A8" t="str">
        <f>'Document Checklist'!A23</f>
        <v>Business Visit</v>
      </c>
      <c r="B8"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(VALUES(120688,63502,1),(120689,63502,2),(120690,63502,3)) AS temp(document_id, country_id, doc_display_order)
CROSS JOIN (VALUES(605), (24150), (42744), (42724), (42848), (42705), (42356), (42706), (42765), (42992), (24151), (42725), (44384), (44345), (44364), (42764), (42376), (42664), (44664), (604), (42286), (603), (44684), (44344), (41520), (42508)) AS visa_types(visa_type_id);</v>
      </c>
    </row>
    <row r="9" spans="1:13" ht="121.5">
      <c r="A9" t="str">
        <f>'Document Checklist'!A26</f>
        <v>Tourism</v>
      </c>
      <c r="B9"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(VALUES(120691,63502,1),(120692,63502,2),(120693,63502,3),(120694,63502,4),(120695,63502,5),(120696,63502,6),(120697,63502,7),(120698,63502,8)) AS temp(document_id, country_id, doc_display_order)
CROSS JOIN (VALUES(32102), (32100), (43966), (643), (43968), (41620), (43984), (32101), (44004), (44905), (41183), (41163), (41203)) AS visa_types(visa_type_id);</v>
      </c>
    </row>
    <row r="10" spans="1:13" ht="106.5">
      <c r="A10" t="str">
        <f>'Document Checklist'!A34</f>
        <v>Family Visit</v>
      </c>
      <c r="B10"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(VALUES(120699,63502,1),(120700,63502,2)) AS temp(document_id, country_id, doc_display_order)
CROSS JOIN (VALUES(43603), (24054), (34156), (37153), (33153), (44956), (22058), (42920), (43325), (43404), (617), (616), (42900), (42940), (615), (44868), (39151)) AS visa_types(visa_type_id);</v>
      </c>
    </row>
    <row r="11" spans="1:13" ht="121.5">
      <c r="A11" t="str">
        <f>'Document Checklist'!A36</f>
        <v>Medical </v>
      </c>
      <c r="B11"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(VALUES(120701,63502,1)) AS temp(document_id, country_id, doc_display_order)
CROSS JOIN (VALUES(43409), (625), (32403), (626), (43408), (43444), (24100), (32405), (34154), (43467), (43504), (32404), (41613), (41614), (32406), (43427), (32408), (32409), (34155), (43426), (32407), (33157), (33156), (43466), (41704), (43470), (32402), (44870), (44871), (624), (22053)) AS visa_types(visa_type_id);</v>
      </c>
    </row>
    <row r="12" spans="1:13" ht="106.5">
      <c r="A12" t="str">
        <f>'Document Checklist'!A37</f>
        <v>Governmental Visit</v>
      </c>
      <c r="B12"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(VALUES(120702,63502,1),(120703,63502,2)) AS temp(document_id, country_id, doc_display_order)
CROSS JOIN (VALUES(43406), (41632), (22059), (43405), (941), (43386), (43424), (43425), (940), (939), (41684), (44869)) AS visa_types(visa_type_id);</v>
      </c>
    </row>
    <row r="13" spans="1:13" ht="106.5">
      <c r="A13" t="str">
        <f>'Document Checklist'!A39</f>
        <v>Merchandise Delivery</v>
      </c>
      <c r="B13"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(VALUES(120704,63502,1),(120705,63502,2),(120706,63502,3)) AS temp(document_id, country_id, doc_display_order)
CROSS JOIN (VALUES(22064), (22055), (628), (629), (34153), (33158), (627), (44872)) AS visa_types(visa_type_id);</v>
      </c>
    </row>
    <row r="14" spans="1:13" ht="121.5">
      <c r="A14" t="str">
        <f>'Document Checklist'!A42</f>
        <v>Event Visit</v>
      </c>
      <c r="B14"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(VALUES(120707,63502,1)) AS temp(document_id, country_id, doc_display_order)
CROSS JOIN (VALUES(42560), (42456), (42436), (42796), (41592), (44304), (44232), (44325), (42457), (44264), (42336), (44745), (44284), (41150), (41152), (41153), (41263), (41283), (41151), (41284)) AS visa_types(visa_type_id);</v>
      </c>
    </row>
    <row r="15" spans="1:13" ht="229.5">
      <c r="A15" t="str">
        <f>'Document Checklist'!A43</f>
        <v>Extend Return</v>
      </c>
      <c r="B15"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(VALUES(120708,63502,1),(120709,63502,2),(120710,63502,3),(120711,63502,4),(120712,63502,5),(120713,63502,6),(120714,63502,7),(120715,63502,8),(120716,63502,9),(120717,63502,10)) AS temp(document_id, country_id, doc_display_order)
CROSS JOIN (VALUES(43728), (43126), (43104), (36158), (36172), (43106), (36159), (36171), (41396), (43706), (41363), (43149), (43184), (43148), (43164), (43227), (43264), (43247), (41471), (38150), (43127), (43610), (43305), (43307), (41472), (41448), (41469), (41470), (43110), (36155), (38164), (43109), (43108), (43107), (43628), (43644), (41473), (41474), (41468), (43863), (43664), (43645), (43146), (43147), (38165), (38166), (38167), (38168), (43489), (43488), (43486), (43485), (43584), (36170), (36168), (38169), (38170), (38171), (43611), (38172), (38173), (41616), (43185), (36161), (36160), (43150), (43165), (43186), (41615), (43125), (43144), (43686), (43246), (43245), (43244), (43226), (43204), (43225), (43853), (43286), (43306), (43324), (43384), (43365), (43857), (43859), (43856), (43285), (41612), (43284), (43230), (43229), (43748), (43747), (36169), (43746), (43745), (43726), (43725), (43724), (43949), (43613), (43615), (43616), (43625), (43704), (43626), (43705), (43854), (41595), (41517), (43852), (43855), (43851), (43847), (43848), (43849), (43665), (43684), (43685), (43618), (43861), (36176), (36177), (36174), (36179), (38162), (38163), (41516), (38151), (38152), (38153), (38154), (43565), (43112), (43111), (43124), (43105), (43564), (36175), (43804), (43904), (43924), (43858), (43846), (43860), (43850), (43884), (43824), (43784), (36178), (43864), (42684), (43744), (43287), (43145), (43115), (43114), (43113), (43764), (43304), (44456), (43765), (43228), (43619), (42612), (42685), (36157), (36156), (44746), (44747), (44748), (36173), (42076), (43490), (44779), (43609), (43607), (43606), (43604), (43566), (44780), (44781), (44782), (44783), (44784), (44785), (44764), (44765), (44766), (44767), (44768), (44770), (44771), (44772), (44773), (44774), (44775), (44769), (44776), (44777), (44778), (44804), (44805), (44806), (44807), (44808), (44809), (44810), (43727), (44824), (44825), (44826), (44827), (44828), (44829), (42704), (43844), (38155), (38156), (38157), (38158), (38159), (38160), (38161), (43825), (41828), (43845), (44844), (44845), (44846), (44866), (44867), (22056), (44864), (44865), (36164), (36165), (36162), (36167), (36163), (36166), (41354), (41463), (41405), (41515), (41535), (41555), (41575), (41576), (41344)) AS visa_types(visa_type_id);</v>
      </c>
    </row>
    <row r="16" spans="1:13" ht="106.5">
      <c r="A16" t="str">
        <f>'Document Checklist'!A53</f>
        <v>Residence Visa</v>
      </c>
      <c r="B16"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(VALUES(120718,63502,1),(120719,63502,2),(120720,63502,3),(120721,63502,4)) AS temp(document_id, country_id, doc_display_order)
CROSS JOIN (VALUES(42024), (44052), (22050)) AS visa_types(visa_type_id);</v>
      </c>
    </row>
    <row r="17" spans="1:2" ht="106.5">
      <c r="A17" t="str">
        <f>'Document Checklist'!A57</f>
        <v>Diplomatic</v>
      </c>
      <c r="B17"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(VALUES(120722,63502,1)) AS temp(document_id, country_id, doc_display_order)
CROSS JOIN (VALUES(44166), (44165), (44164), (41572), (26150), (43084)) AS visa_types(visa_type_id);</v>
      </c>
    </row>
    <row r="18" spans="1:2" ht="106.5">
      <c r="A18" t="str">
        <f>'Document Checklist'!A58</f>
        <v>Mission and  Orgnaizition </v>
      </c>
      <c r="B18"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(VALUES(120723,63502,1),(120724,63502,2)) AS temp(document_id, country_id, doc_display_order)
CROSS JOIN (VALUES(44054), (636), (23050), (43608), (23051), (43612), (43624), (44049), (637), (638), (44873), (39152), (37151)) AS visa_types(visa_type_id);</v>
      </c>
    </row>
    <row r="19" spans="1:2" ht="121.5">
      <c r="A19" t="str">
        <f>'Document Checklist'!A60</f>
        <v>work periment</v>
      </c>
      <c r="B19"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(VALUES(120725,63502,1),(120726,63502,2),(120727,63502,3),(120728,63502,4),(120729,63502,5),(120730,63502,6)) AS temp(document_id, country_id, doc_display_order)
CROSS JOIN (VALUES(24052), (44145), (42416), (44612)) AS visa_types(visa_type_id);</v>
      </c>
    </row>
    <row r="20" spans="1:2" ht="121.5">
      <c r="A20" t="str">
        <f>'Document Checklist'!A66</f>
        <v>Educational</v>
      </c>
      <c r="B20"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(VALUES(120731,63502,1),(120732,63502,2),(120733,63502,3),(120734,63502,4)) AS temp(document_id, country_id, doc_display_order)
CROSS JOIN (VALUES(32400), (42614), (42613), (22054), (34158), (33160), (41573), (41574), (44228), (44229), (34159), (33161), (32401)) AS visa_types(visa_type_id);</v>
      </c>
    </row>
    <row r="21" spans="1:2" ht="106.5">
      <c r="A21" t="str">
        <f>'Document Checklist'!A70</f>
        <v>Special</v>
      </c>
      <c r="B21"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(VALUES(120735,63502,1)) AS temp(document_id, country_id, doc_display_order)
CROSS JOIN (VALUES(41618), (44051), (44048), (41619), (44924), (44050), (22052)) AS visa_types(visa_type_id);</v>
      </c>
    </row>
    <row r="22" spans="1:2" ht="106.5">
      <c r="A22" t="str">
        <f>'Document Checklist'!A71</f>
        <v>Presonal</v>
      </c>
      <c r="B22" s="15" t="str">
        <v>INSERT INTO t_visa_type_country_doc_link
(visa_type_id, document_id, country_id, created_by, created_date, modified_by, modified_date, visa_country_doc_id, doc_display_order, is_show_in_opsys)
SELECT visa_type_id, document_id, country_id, 'dxc_app_Sai', current_timestamp, 'dxc_app_Sai', current_timestamp, nextval('T_VISA_TYPE_COUN_DOCLINK_SEQ'), doc_display_order, 'N'
FROM (VALUES(120736,63502,1)) AS temp(document_id, country_id, doc_display_order)
CROSS JOIN (VALUES(44058), (44126), (44084), (44105), (44053), (44055), (44056), (44904), (41243), (41244)) AS visa_types(visa_type_id);</v>
      </c>
    </row>
  </sheetData>
  <mergeCells count="2">
    <mergeCell ref="G4:K4"/>
    <mergeCell ref="A1:B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8DDB-6EE2-48F0-97A9-4FBBA9D501D8}">
  <dimension ref="A1:B331"/>
  <sheetViews>
    <sheetView showGridLines="0" workbookViewId="0">
      <selection activeCell="A4" sqref="A4"/>
    </sheetView>
  </sheetViews>
  <sheetFormatPr defaultRowHeight="15"/>
  <cols>
    <col min="1" max="1" width="69.85546875" bestFit="1" customWidth="1"/>
    <col min="2" max="2" width="61.85546875" customWidth="1"/>
  </cols>
  <sheetData>
    <row r="1" spans="1:2">
      <c r="A1" s="139" t="s">
        <v>1232</v>
      </c>
      <c r="B1" s="139"/>
    </row>
    <row r="2" spans="1:2">
      <c r="A2" s="139"/>
      <c r="B2" s="139"/>
    </row>
    <row r="3" spans="1:2">
      <c r="A3" s="139"/>
      <c r="B3" s="139"/>
    </row>
    <row r="4" spans="1:2">
      <c r="A4" s="87" t="s">
        <v>1233</v>
      </c>
      <c r="B4" s="87" t="s">
        <v>1234</v>
      </c>
    </row>
    <row r="5" spans="1:2">
      <c r="A5" s="86" t="s">
        <v>1235</v>
      </c>
      <c r="B5" s="86" t="s">
        <v>1236</v>
      </c>
    </row>
    <row r="6" spans="1:2">
      <c r="A6" s="86" t="s">
        <v>1237</v>
      </c>
      <c r="B6" s="86" t="s">
        <v>1238</v>
      </c>
    </row>
    <row r="7" spans="1:2">
      <c r="A7" s="86" t="s">
        <v>1239</v>
      </c>
      <c r="B7" s="86" t="s">
        <v>1236</v>
      </c>
    </row>
    <row r="8" spans="1:2">
      <c r="A8" s="86" t="s">
        <v>1240</v>
      </c>
      <c r="B8" s="86" t="s">
        <v>1236</v>
      </c>
    </row>
    <row r="9" spans="1:2">
      <c r="A9" s="86" t="s">
        <v>1241</v>
      </c>
      <c r="B9" s="86" t="s">
        <v>1236</v>
      </c>
    </row>
    <row r="10" spans="1:2">
      <c r="A10" s="86" t="s">
        <v>1242</v>
      </c>
      <c r="B10" s="86" t="s">
        <v>1236</v>
      </c>
    </row>
    <row r="11" spans="1:2">
      <c r="A11" s="86" t="s">
        <v>1243</v>
      </c>
      <c r="B11" s="86" t="s">
        <v>1236</v>
      </c>
    </row>
    <row r="12" spans="1:2">
      <c r="A12" s="86" t="s">
        <v>1067</v>
      </c>
      <c r="B12" s="86" t="s">
        <v>1236</v>
      </c>
    </row>
    <row r="13" spans="1:2">
      <c r="A13" s="86" t="s">
        <v>1244</v>
      </c>
      <c r="B13" s="86" t="s">
        <v>1236</v>
      </c>
    </row>
    <row r="14" spans="1:2">
      <c r="A14" s="86" t="s">
        <v>1245</v>
      </c>
      <c r="B14" s="86" t="s">
        <v>1238</v>
      </c>
    </row>
    <row r="15" spans="1:2">
      <c r="A15" s="86" t="s">
        <v>1246</v>
      </c>
      <c r="B15" s="86" t="s">
        <v>1236</v>
      </c>
    </row>
    <row r="16" spans="1:2">
      <c r="A16" s="86" t="s">
        <v>1247</v>
      </c>
      <c r="B16" s="86" t="s">
        <v>1236</v>
      </c>
    </row>
    <row r="17" spans="1:2">
      <c r="A17" s="86" t="s">
        <v>1248</v>
      </c>
      <c r="B17" s="86" t="s">
        <v>1236</v>
      </c>
    </row>
    <row r="18" spans="1:2">
      <c r="A18" s="86" t="s">
        <v>1249</v>
      </c>
      <c r="B18" s="86" t="s">
        <v>1236</v>
      </c>
    </row>
    <row r="19" spans="1:2">
      <c r="A19" s="86" t="s">
        <v>1250</v>
      </c>
      <c r="B19" s="86" t="s">
        <v>1236</v>
      </c>
    </row>
    <row r="20" spans="1:2">
      <c r="A20" s="86" t="s">
        <v>1251</v>
      </c>
      <c r="B20" s="86" t="s">
        <v>1236</v>
      </c>
    </row>
    <row r="21" spans="1:2">
      <c r="A21" s="86" t="s">
        <v>1252</v>
      </c>
      <c r="B21" s="86" t="s">
        <v>1236</v>
      </c>
    </row>
    <row r="22" spans="1:2">
      <c r="A22" s="86" t="s">
        <v>1219</v>
      </c>
      <c r="B22" s="86" t="s">
        <v>1236</v>
      </c>
    </row>
    <row r="23" spans="1:2">
      <c r="A23" s="86" t="s">
        <v>1253</v>
      </c>
      <c r="B23" s="86" t="s">
        <v>1236</v>
      </c>
    </row>
    <row r="24" spans="1:2">
      <c r="A24" s="86" t="s">
        <v>1254</v>
      </c>
      <c r="B24" s="86" t="s">
        <v>1238</v>
      </c>
    </row>
    <row r="25" spans="1:2">
      <c r="A25" s="86" t="s">
        <v>1255</v>
      </c>
      <c r="B25" s="86" t="s">
        <v>1236</v>
      </c>
    </row>
    <row r="26" spans="1:2">
      <c r="A26" s="86" t="s">
        <v>1256</v>
      </c>
      <c r="B26" s="86" t="s">
        <v>1236</v>
      </c>
    </row>
    <row r="27" spans="1:2">
      <c r="A27" s="86" t="s">
        <v>1257</v>
      </c>
      <c r="B27" s="86" t="s">
        <v>1236</v>
      </c>
    </row>
    <row r="28" spans="1:2">
      <c r="A28" s="86" t="s">
        <v>1258</v>
      </c>
      <c r="B28" s="86" t="s">
        <v>1236</v>
      </c>
    </row>
    <row r="29" spans="1:2">
      <c r="A29" s="86" t="s">
        <v>1259</v>
      </c>
      <c r="B29" s="86" t="s">
        <v>1236</v>
      </c>
    </row>
    <row r="30" spans="1:2">
      <c r="A30" s="86" t="s">
        <v>1260</v>
      </c>
      <c r="B30" s="86" t="s">
        <v>1236</v>
      </c>
    </row>
    <row r="31" spans="1:2">
      <c r="A31" s="86" t="s">
        <v>1261</v>
      </c>
      <c r="B31" s="86" t="s">
        <v>1238</v>
      </c>
    </row>
    <row r="32" spans="1:2">
      <c r="A32" s="86" t="s">
        <v>1262</v>
      </c>
      <c r="B32" s="86" t="s">
        <v>1238</v>
      </c>
    </row>
    <row r="33" spans="1:2">
      <c r="A33" s="86" t="s">
        <v>1122</v>
      </c>
      <c r="B33" s="86" t="s">
        <v>1238</v>
      </c>
    </row>
    <row r="34" spans="1:2">
      <c r="A34" s="86" t="s">
        <v>1263</v>
      </c>
      <c r="B34" s="86" t="s">
        <v>1238</v>
      </c>
    </row>
    <row r="35" spans="1:2">
      <c r="A35" s="86" t="s">
        <v>1264</v>
      </c>
      <c r="B35" s="86" t="s">
        <v>1238</v>
      </c>
    </row>
    <row r="36" spans="1:2">
      <c r="A36" s="86" t="s">
        <v>1137</v>
      </c>
      <c r="B36" s="86" t="s">
        <v>1238</v>
      </c>
    </row>
    <row r="37" spans="1:2">
      <c r="A37" s="86" t="s">
        <v>1265</v>
      </c>
      <c r="B37" s="86" t="s">
        <v>1238</v>
      </c>
    </row>
    <row r="38" spans="1:2">
      <c r="A38" s="86" t="s">
        <v>1266</v>
      </c>
      <c r="B38" s="86" t="s">
        <v>1238</v>
      </c>
    </row>
    <row r="39" spans="1:2">
      <c r="A39" s="86" t="s">
        <v>1267</v>
      </c>
      <c r="B39" s="86" t="s">
        <v>1238</v>
      </c>
    </row>
    <row r="40" spans="1:2">
      <c r="A40" s="86" t="s">
        <v>1268</v>
      </c>
      <c r="B40" s="86" t="s">
        <v>1238</v>
      </c>
    </row>
    <row r="41" spans="1:2">
      <c r="A41" s="86" t="s">
        <v>1269</v>
      </c>
      <c r="B41" s="86" t="s">
        <v>1238</v>
      </c>
    </row>
    <row r="42" spans="1:2">
      <c r="A42" s="86" t="s">
        <v>1270</v>
      </c>
      <c r="B42" s="86" t="s">
        <v>1238</v>
      </c>
    </row>
    <row r="43" spans="1:2">
      <c r="A43" s="86" t="s">
        <v>1271</v>
      </c>
      <c r="B43" s="86" t="s">
        <v>1238</v>
      </c>
    </row>
    <row r="44" spans="1:2">
      <c r="A44" s="86" t="s">
        <v>1272</v>
      </c>
      <c r="B44" s="86" t="s">
        <v>1238</v>
      </c>
    </row>
    <row r="45" spans="1:2">
      <c r="A45" s="86" t="s">
        <v>1273</v>
      </c>
      <c r="B45" s="86" t="s">
        <v>1238</v>
      </c>
    </row>
    <row r="46" spans="1:2">
      <c r="A46" s="86" t="s">
        <v>1274</v>
      </c>
      <c r="B46" s="86" t="s">
        <v>1238</v>
      </c>
    </row>
    <row r="47" spans="1:2">
      <c r="A47" s="86" t="s">
        <v>1275</v>
      </c>
      <c r="B47" s="86" t="s">
        <v>1238</v>
      </c>
    </row>
    <row r="48" spans="1:2">
      <c r="A48" s="86" t="s">
        <v>1276</v>
      </c>
      <c r="B48" s="86" t="s">
        <v>1238</v>
      </c>
    </row>
    <row r="49" spans="1:2">
      <c r="A49" s="86" t="s">
        <v>1277</v>
      </c>
      <c r="B49" s="86" t="s">
        <v>1238</v>
      </c>
    </row>
    <row r="50" spans="1:2">
      <c r="A50" s="86" t="s">
        <v>1278</v>
      </c>
      <c r="B50" s="86" t="s">
        <v>1238</v>
      </c>
    </row>
    <row r="51" spans="1:2">
      <c r="A51" s="86" t="s">
        <v>1155</v>
      </c>
      <c r="B51" s="86" t="s">
        <v>1236</v>
      </c>
    </row>
    <row r="52" spans="1:2">
      <c r="A52" s="86" t="s">
        <v>1279</v>
      </c>
      <c r="B52" s="86" t="s">
        <v>1236</v>
      </c>
    </row>
    <row r="53" spans="1:2">
      <c r="A53" s="86" t="s">
        <v>1280</v>
      </c>
      <c r="B53" s="86" t="s">
        <v>1236</v>
      </c>
    </row>
    <row r="54" spans="1:2">
      <c r="A54" s="86" t="s">
        <v>1281</v>
      </c>
      <c r="B54" s="86" t="s">
        <v>1236</v>
      </c>
    </row>
    <row r="55" spans="1:2">
      <c r="A55" s="86" t="s">
        <v>1282</v>
      </c>
      <c r="B55" s="86" t="s">
        <v>1236</v>
      </c>
    </row>
    <row r="56" spans="1:2">
      <c r="A56" s="86" t="s">
        <v>1283</v>
      </c>
      <c r="B56" s="86" t="s">
        <v>1236</v>
      </c>
    </row>
    <row r="57" spans="1:2">
      <c r="A57" s="86" t="s">
        <v>1284</v>
      </c>
      <c r="B57" s="86" t="s">
        <v>1236</v>
      </c>
    </row>
    <row r="58" spans="1:2">
      <c r="A58" s="86" t="s">
        <v>1285</v>
      </c>
      <c r="B58" s="86" t="s">
        <v>1236</v>
      </c>
    </row>
    <row r="59" spans="1:2">
      <c r="A59" s="86" t="s">
        <v>1286</v>
      </c>
      <c r="B59" s="86" t="s">
        <v>1238</v>
      </c>
    </row>
    <row r="60" spans="1:2">
      <c r="A60" s="86" t="s">
        <v>1287</v>
      </c>
      <c r="B60" s="86" t="s">
        <v>1236</v>
      </c>
    </row>
    <row r="61" spans="1:2">
      <c r="A61" s="86" t="s">
        <v>1288</v>
      </c>
      <c r="B61" s="86" t="s">
        <v>1238</v>
      </c>
    </row>
    <row r="62" spans="1:2">
      <c r="A62" s="86" t="s">
        <v>1289</v>
      </c>
      <c r="B62" s="86" t="s">
        <v>1238</v>
      </c>
    </row>
    <row r="63" spans="1:2">
      <c r="A63" s="86" t="s">
        <v>1290</v>
      </c>
      <c r="B63" s="86" t="s">
        <v>1236</v>
      </c>
    </row>
    <row r="64" spans="1:2">
      <c r="A64" s="86" t="s">
        <v>1291</v>
      </c>
      <c r="B64" s="86" t="s">
        <v>1236</v>
      </c>
    </row>
    <row r="65" spans="1:2">
      <c r="A65" s="86" t="s">
        <v>1292</v>
      </c>
      <c r="B65" s="86" t="s">
        <v>1238</v>
      </c>
    </row>
    <row r="66" spans="1:2">
      <c r="A66" s="86" t="s">
        <v>1293</v>
      </c>
      <c r="B66" s="86" t="s">
        <v>1236</v>
      </c>
    </row>
    <row r="67" spans="1:2">
      <c r="A67" s="86" t="s">
        <v>1294</v>
      </c>
      <c r="B67" s="86" t="s">
        <v>1238</v>
      </c>
    </row>
    <row r="68" spans="1:2">
      <c r="A68" s="86" t="s">
        <v>1294</v>
      </c>
      <c r="B68" s="86" t="s">
        <v>1238</v>
      </c>
    </row>
    <row r="69" spans="1:2">
      <c r="A69" s="86" t="s">
        <v>1295</v>
      </c>
      <c r="B69" s="86" t="s">
        <v>1238</v>
      </c>
    </row>
    <row r="70" spans="1:2">
      <c r="A70" s="86" t="s">
        <v>1102</v>
      </c>
      <c r="B70" s="86" t="s">
        <v>1238</v>
      </c>
    </row>
    <row r="71" spans="1:2">
      <c r="A71" s="86" t="s">
        <v>1296</v>
      </c>
      <c r="B71" s="86" t="s">
        <v>1238</v>
      </c>
    </row>
    <row r="72" spans="1:2">
      <c r="A72" s="86" t="s">
        <v>1297</v>
      </c>
      <c r="B72" s="86" t="s">
        <v>1238</v>
      </c>
    </row>
    <row r="73" spans="1:2">
      <c r="A73" s="86" t="s">
        <v>1298</v>
      </c>
      <c r="B73" s="86" t="s">
        <v>1238</v>
      </c>
    </row>
    <row r="74" spans="1:2">
      <c r="A74" s="86" t="s">
        <v>1299</v>
      </c>
      <c r="B74" s="86" t="s">
        <v>1238</v>
      </c>
    </row>
    <row r="75" spans="1:2">
      <c r="A75" s="86" t="s">
        <v>1300</v>
      </c>
      <c r="B75" s="86" t="s">
        <v>1238</v>
      </c>
    </row>
    <row r="76" spans="1:2">
      <c r="A76" s="86" t="s">
        <v>1301</v>
      </c>
      <c r="B76" s="86" t="s">
        <v>1238</v>
      </c>
    </row>
    <row r="77" spans="1:2">
      <c r="A77" s="86" t="s">
        <v>1302</v>
      </c>
      <c r="B77" s="86" t="s">
        <v>1238</v>
      </c>
    </row>
    <row r="78" spans="1:2">
      <c r="A78" s="86" t="s">
        <v>1303</v>
      </c>
      <c r="B78" s="86" t="s">
        <v>1238</v>
      </c>
    </row>
    <row r="79" spans="1:2">
      <c r="A79" s="86" t="s">
        <v>1304</v>
      </c>
      <c r="B79" s="86" t="s">
        <v>1238</v>
      </c>
    </row>
    <row r="80" spans="1:2">
      <c r="A80" s="86" t="s">
        <v>1305</v>
      </c>
      <c r="B80" s="86" t="s">
        <v>1238</v>
      </c>
    </row>
    <row r="81" spans="1:2">
      <c r="A81" s="86" t="s">
        <v>1306</v>
      </c>
      <c r="B81" s="86" t="s">
        <v>1238</v>
      </c>
    </row>
    <row r="82" spans="1:2">
      <c r="A82" s="86" t="s">
        <v>1307</v>
      </c>
      <c r="B82" s="86" t="s">
        <v>1238</v>
      </c>
    </row>
    <row r="83" spans="1:2">
      <c r="A83" s="86" t="s">
        <v>1308</v>
      </c>
      <c r="B83" s="86" t="s">
        <v>1238</v>
      </c>
    </row>
    <row r="84" spans="1:2">
      <c r="A84" s="86" t="s">
        <v>1309</v>
      </c>
      <c r="B84" s="86" t="s">
        <v>1238</v>
      </c>
    </row>
    <row r="85" spans="1:2">
      <c r="A85" s="86" t="s">
        <v>1310</v>
      </c>
      <c r="B85" s="86" t="s">
        <v>1238</v>
      </c>
    </row>
    <row r="86" spans="1:2">
      <c r="A86" s="86" t="s">
        <v>1311</v>
      </c>
      <c r="B86" s="86" t="s">
        <v>1238</v>
      </c>
    </row>
    <row r="87" spans="1:2">
      <c r="A87" s="86" t="s">
        <v>1312</v>
      </c>
      <c r="B87" s="86" t="s">
        <v>1238</v>
      </c>
    </row>
    <row r="88" spans="1:2">
      <c r="A88" s="86" t="s">
        <v>1313</v>
      </c>
      <c r="B88" s="86" t="s">
        <v>1238</v>
      </c>
    </row>
    <row r="89" spans="1:2">
      <c r="A89" s="86" t="s">
        <v>1314</v>
      </c>
      <c r="B89" s="86" t="s">
        <v>1238</v>
      </c>
    </row>
    <row r="90" spans="1:2">
      <c r="A90" s="86" t="s">
        <v>1315</v>
      </c>
      <c r="B90" s="86" t="s">
        <v>1238</v>
      </c>
    </row>
    <row r="91" spans="1:2">
      <c r="A91" s="86" t="s">
        <v>1316</v>
      </c>
      <c r="B91" s="86" t="s">
        <v>1238</v>
      </c>
    </row>
    <row r="92" spans="1:2">
      <c r="A92" s="86" t="s">
        <v>1317</v>
      </c>
      <c r="B92" s="86" t="s">
        <v>1238</v>
      </c>
    </row>
    <row r="93" spans="1:2">
      <c r="A93" s="86" t="s">
        <v>1318</v>
      </c>
      <c r="B93" s="86" t="s">
        <v>1238</v>
      </c>
    </row>
    <row r="94" spans="1:2">
      <c r="A94" s="86" t="s">
        <v>1319</v>
      </c>
      <c r="B94" s="86" t="s">
        <v>1238</v>
      </c>
    </row>
    <row r="95" spans="1:2">
      <c r="A95" s="86" t="s">
        <v>1320</v>
      </c>
      <c r="B95" s="86" t="s">
        <v>1238</v>
      </c>
    </row>
    <row r="96" spans="1:2">
      <c r="A96" s="86" t="s">
        <v>1321</v>
      </c>
      <c r="B96" s="86" t="s">
        <v>1238</v>
      </c>
    </row>
    <row r="97" spans="1:2">
      <c r="A97" s="86" t="s">
        <v>1322</v>
      </c>
      <c r="B97" s="86" t="s">
        <v>1238</v>
      </c>
    </row>
    <row r="98" spans="1:2">
      <c r="A98" s="86" t="s">
        <v>1323</v>
      </c>
      <c r="B98" s="86" t="s">
        <v>1238</v>
      </c>
    </row>
    <row r="99" spans="1:2">
      <c r="A99" s="86" t="s">
        <v>1324</v>
      </c>
      <c r="B99" s="86" t="s">
        <v>1238</v>
      </c>
    </row>
    <row r="100" spans="1:2">
      <c r="A100" s="86" t="s">
        <v>1325</v>
      </c>
      <c r="B100" s="86" t="s">
        <v>1238</v>
      </c>
    </row>
    <row r="101" spans="1:2">
      <c r="A101" s="86" t="s">
        <v>1326</v>
      </c>
      <c r="B101" s="86" t="s">
        <v>1238</v>
      </c>
    </row>
    <row r="102" spans="1:2">
      <c r="A102" s="86" t="s">
        <v>1327</v>
      </c>
      <c r="B102" s="86" t="s">
        <v>1238</v>
      </c>
    </row>
    <row r="103" spans="1:2">
      <c r="A103" s="86" t="s">
        <v>1328</v>
      </c>
      <c r="B103" s="86" t="s">
        <v>1238</v>
      </c>
    </row>
    <row r="104" spans="1:2">
      <c r="A104" s="86" t="s">
        <v>1329</v>
      </c>
      <c r="B104" s="86" t="s">
        <v>1238</v>
      </c>
    </row>
    <row r="105" spans="1:2">
      <c r="A105" s="86" t="s">
        <v>1330</v>
      </c>
      <c r="B105" s="86" t="s">
        <v>1238</v>
      </c>
    </row>
    <row r="106" spans="1:2">
      <c r="A106" s="86" t="s">
        <v>1331</v>
      </c>
      <c r="B106" s="86" t="s">
        <v>1238</v>
      </c>
    </row>
    <row r="107" spans="1:2">
      <c r="A107" s="86" t="s">
        <v>1332</v>
      </c>
      <c r="B107" s="86" t="s">
        <v>1238</v>
      </c>
    </row>
    <row r="108" spans="1:2">
      <c r="A108" s="86" t="s">
        <v>1333</v>
      </c>
      <c r="B108" s="86" t="s">
        <v>1238</v>
      </c>
    </row>
    <row r="109" spans="1:2">
      <c r="A109" s="86" t="s">
        <v>1334</v>
      </c>
      <c r="B109" s="86" t="s">
        <v>1238</v>
      </c>
    </row>
    <row r="110" spans="1:2">
      <c r="A110" s="86" t="s">
        <v>1335</v>
      </c>
      <c r="B110" s="86" t="s">
        <v>1238</v>
      </c>
    </row>
    <row r="111" spans="1:2">
      <c r="A111" s="86" t="s">
        <v>1336</v>
      </c>
      <c r="B111" s="86" t="s">
        <v>1238</v>
      </c>
    </row>
    <row r="112" spans="1:2">
      <c r="A112" s="86" t="s">
        <v>1337</v>
      </c>
      <c r="B112" s="86" t="s">
        <v>1238</v>
      </c>
    </row>
    <row r="113" spans="1:2">
      <c r="A113" s="86" t="s">
        <v>1338</v>
      </c>
      <c r="B113" s="86" t="s">
        <v>1238</v>
      </c>
    </row>
    <row r="114" spans="1:2">
      <c r="A114" s="86" t="s">
        <v>1339</v>
      </c>
      <c r="B114" s="86" t="s">
        <v>1238</v>
      </c>
    </row>
    <row r="115" spans="1:2">
      <c r="A115" s="86" t="s">
        <v>1340</v>
      </c>
      <c r="B115" s="86" t="s">
        <v>1238</v>
      </c>
    </row>
    <row r="116" spans="1:2">
      <c r="A116" s="86" t="s">
        <v>1341</v>
      </c>
      <c r="B116" s="86" t="s">
        <v>1238</v>
      </c>
    </row>
    <row r="117" spans="1:2">
      <c r="A117" s="86" t="s">
        <v>1342</v>
      </c>
      <c r="B117" s="86" t="s">
        <v>1238</v>
      </c>
    </row>
    <row r="118" spans="1:2">
      <c r="A118" s="86" t="s">
        <v>1343</v>
      </c>
      <c r="B118" s="86" t="s">
        <v>1238</v>
      </c>
    </row>
    <row r="119" spans="1:2">
      <c r="A119" s="86" t="s">
        <v>1344</v>
      </c>
      <c r="B119" s="86" t="s">
        <v>1238</v>
      </c>
    </row>
    <row r="120" spans="1:2">
      <c r="A120" s="86" t="s">
        <v>1345</v>
      </c>
      <c r="B120" s="86" t="s">
        <v>1238</v>
      </c>
    </row>
    <row r="121" spans="1:2">
      <c r="A121" s="86" t="s">
        <v>1346</v>
      </c>
      <c r="B121" s="86" t="s">
        <v>1238</v>
      </c>
    </row>
    <row r="122" spans="1:2">
      <c r="A122" s="86" t="s">
        <v>1347</v>
      </c>
      <c r="B122" s="86" t="s">
        <v>1238</v>
      </c>
    </row>
    <row r="123" spans="1:2">
      <c r="A123" s="86" t="s">
        <v>1348</v>
      </c>
      <c r="B123" s="86" t="s">
        <v>1238</v>
      </c>
    </row>
    <row r="124" spans="1:2">
      <c r="A124" s="86" t="s">
        <v>1349</v>
      </c>
      <c r="B124" s="86" t="s">
        <v>1238</v>
      </c>
    </row>
    <row r="125" spans="1:2">
      <c r="A125" s="86" t="s">
        <v>1350</v>
      </c>
      <c r="B125" s="86" t="s">
        <v>1238</v>
      </c>
    </row>
    <row r="126" spans="1:2">
      <c r="A126" s="86" t="s">
        <v>1351</v>
      </c>
      <c r="B126" s="86" t="s">
        <v>1238</v>
      </c>
    </row>
    <row r="127" spans="1:2">
      <c r="A127" s="86" t="s">
        <v>1352</v>
      </c>
      <c r="B127" s="86" t="s">
        <v>1238</v>
      </c>
    </row>
    <row r="128" spans="1:2">
      <c r="A128" s="86" t="s">
        <v>1353</v>
      </c>
      <c r="B128" s="86" t="s">
        <v>1238</v>
      </c>
    </row>
    <row r="129" spans="1:2">
      <c r="A129" s="86" t="s">
        <v>1354</v>
      </c>
      <c r="B129" s="86" t="s">
        <v>1238</v>
      </c>
    </row>
    <row r="130" spans="1:2">
      <c r="A130" s="86" t="s">
        <v>1355</v>
      </c>
      <c r="B130" s="86" t="s">
        <v>1238</v>
      </c>
    </row>
    <row r="131" spans="1:2">
      <c r="A131" s="86" t="s">
        <v>1356</v>
      </c>
      <c r="B131" s="86" t="s">
        <v>1238</v>
      </c>
    </row>
    <row r="132" spans="1:2">
      <c r="A132" s="86" t="s">
        <v>1357</v>
      </c>
      <c r="B132" s="86" t="s">
        <v>1238</v>
      </c>
    </row>
    <row r="133" spans="1:2">
      <c r="A133" s="86" t="s">
        <v>1358</v>
      </c>
      <c r="B133" s="86" t="s">
        <v>1238</v>
      </c>
    </row>
    <row r="134" spans="1:2">
      <c r="A134" s="86" t="s">
        <v>1359</v>
      </c>
      <c r="B134" s="86" t="s">
        <v>1238</v>
      </c>
    </row>
    <row r="135" spans="1:2">
      <c r="A135" s="86" t="s">
        <v>1360</v>
      </c>
      <c r="B135" s="86" t="s">
        <v>1238</v>
      </c>
    </row>
    <row r="136" spans="1:2">
      <c r="A136" s="86" t="s">
        <v>1361</v>
      </c>
      <c r="B136" s="86" t="s">
        <v>1238</v>
      </c>
    </row>
    <row r="137" spans="1:2">
      <c r="A137" s="86" t="s">
        <v>1362</v>
      </c>
      <c r="B137" s="86" t="s">
        <v>1238</v>
      </c>
    </row>
    <row r="138" spans="1:2">
      <c r="A138" s="86" t="s">
        <v>1363</v>
      </c>
      <c r="B138" s="86" t="s">
        <v>1238</v>
      </c>
    </row>
    <row r="139" spans="1:2">
      <c r="A139" s="86" t="s">
        <v>1364</v>
      </c>
      <c r="B139" s="86" t="s">
        <v>1238</v>
      </c>
    </row>
    <row r="140" spans="1:2">
      <c r="A140" s="86" t="s">
        <v>1365</v>
      </c>
      <c r="B140" s="86" t="s">
        <v>1238</v>
      </c>
    </row>
    <row r="141" spans="1:2">
      <c r="A141" s="86" t="s">
        <v>1366</v>
      </c>
      <c r="B141" s="86" t="s">
        <v>1238</v>
      </c>
    </row>
    <row r="142" spans="1:2">
      <c r="A142" s="86" t="s">
        <v>1367</v>
      </c>
      <c r="B142" s="86" t="s">
        <v>1238</v>
      </c>
    </row>
    <row r="143" spans="1:2">
      <c r="A143" s="86" t="s">
        <v>1368</v>
      </c>
      <c r="B143" s="86" t="s">
        <v>1238</v>
      </c>
    </row>
    <row r="144" spans="1:2">
      <c r="A144" s="86" t="s">
        <v>1369</v>
      </c>
      <c r="B144" s="86" t="s">
        <v>1238</v>
      </c>
    </row>
    <row r="145" spans="1:2">
      <c r="A145" s="86" t="s">
        <v>1370</v>
      </c>
      <c r="B145" s="86" t="s">
        <v>1238</v>
      </c>
    </row>
    <row r="146" spans="1:2">
      <c r="A146" s="86" t="s">
        <v>1371</v>
      </c>
      <c r="B146" s="86" t="s">
        <v>1238</v>
      </c>
    </row>
    <row r="147" spans="1:2">
      <c r="A147" s="86" t="s">
        <v>1372</v>
      </c>
      <c r="B147" s="86" t="s">
        <v>1238</v>
      </c>
    </row>
    <row r="148" spans="1:2">
      <c r="A148" s="86" t="s">
        <v>1373</v>
      </c>
      <c r="B148" s="86" t="s">
        <v>1238</v>
      </c>
    </row>
    <row r="149" spans="1:2">
      <c r="A149" s="86" t="s">
        <v>1374</v>
      </c>
      <c r="B149" s="86" t="s">
        <v>1238</v>
      </c>
    </row>
    <row r="150" spans="1:2">
      <c r="A150" s="86" t="s">
        <v>1375</v>
      </c>
      <c r="B150" s="86" t="s">
        <v>1238</v>
      </c>
    </row>
    <row r="151" spans="1:2">
      <c r="A151" s="86" t="s">
        <v>1376</v>
      </c>
      <c r="B151" s="86" t="s">
        <v>1238</v>
      </c>
    </row>
    <row r="152" spans="1:2">
      <c r="A152" s="86" t="s">
        <v>1377</v>
      </c>
      <c r="B152" s="86" t="s">
        <v>1238</v>
      </c>
    </row>
    <row r="153" spans="1:2">
      <c r="A153" s="86" t="s">
        <v>1378</v>
      </c>
      <c r="B153" s="86" t="s">
        <v>1238</v>
      </c>
    </row>
    <row r="154" spans="1:2">
      <c r="A154" s="86" t="s">
        <v>1379</v>
      </c>
      <c r="B154" s="86" t="s">
        <v>1238</v>
      </c>
    </row>
    <row r="155" spans="1:2">
      <c r="A155" s="86" t="s">
        <v>1380</v>
      </c>
      <c r="B155" s="86" t="s">
        <v>1238</v>
      </c>
    </row>
    <row r="156" spans="1:2">
      <c r="A156" s="86" t="s">
        <v>1381</v>
      </c>
      <c r="B156" s="86" t="s">
        <v>1238</v>
      </c>
    </row>
    <row r="157" spans="1:2">
      <c r="A157" s="86" t="s">
        <v>1382</v>
      </c>
      <c r="B157" s="86" t="s">
        <v>1238</v>
      </c>
    </row>
    <row r="158" spans="1:2">
      <c r="A158" s="86" t="s">
        <v>1383</v>
      </c>
      <c r="B158" s="86" t="s">
        <v>1238</v>
      </c>
    </row>
    <row r="159" spans="1:2">
      <c r="A159" s="86" t="s">
        <v>1384</v>
      </c>
      <c r="B159" s="86" t="s">
        <v>1238</v>
      </c>
    </row>
    <row r="160" spans="1:2">
      <c r="A160" s="86" t="s">
        <v>1385</v>
      </c>
      <c r="B160" s="86" t="s">
        <v>1238</v>
      </c>
    </row>
    <row r="161" spans="1:2">
      <c r="A161" s="86" t="s">
        <v>1386</v>
      </c>
      <c r="B161" s="86" t="s">
        <v>1238</v>
      </c>
    </row>
    <row r="162" spans="1:2">
      <c r="A162" s="86" t="s">
        <v>1387</v>
      </c>
      <c r="B162" s="86" t="s">
        <v>1238</v>
      </c>
    </row>
    <row r="163" spans="1:2">
      <c r="A163" s="86" t="s">
        <v>1388</v>
      </c>
      <c r="B163" s="86" t="s">
        <v>1238</v>
      </c>
    </row>
    <row r="164" spans="1:2">
      <c r="A164" s="86" t="s">
        <v>1389</v>
      </c>
      <c r="B164" s="86" t="s">
        <v>1238</v>
      </c>
    </row>
    <row r="165" spans="1:2">
      <c r="A165" s="86" t="s">
        <v>1390</v>
      </c>
      <c r="B165" s="86" t="s">
        <v>1238</v>
      </c>
    </row>
    <row r="166" spans="1:2">
      <c r="A166" s="86" t="s">
        <v>1391</v>
      </c>
      <c r="B166" s="86" t="s">
        <v>1238</v>
      </c>
    </row>
    <row r="167" spans="1:2">
      <c r="A167" s="86" t="s">
        <v>1392</v>
      </c>
      <c r="B167" s="86" t="s">
        <v>1238</v>
      </c>
    </row>
    <row r="168" spans="1:2">
      <c r="A168" s="86" t="s">
        <v>1393</v>
      </c>
      <c r="B168" s="86" t="s">
        <v>1238</v>
      </c>
    </row>
    <row r="169" spans="1:2">
      <c r="A169" s="86" t="s">
        <v>1394</v>
      </c>
      <c r="B169" s="86" t="s">
        <v>1238</v>
      </c>
    </row>
    <row r="170" spans="1:2">
      <c r="A170" s="86" t="s">
        <v>1395</v>
      </c>
      <c r="B170" s="86" t="s">
        <v>1238</v>
      </c>
    </row>
    <row r="171" spans="1:2">
      <c r="A171" s="86" t="s">
        <v>1396</v>
      </c>
      <c r="B171" s="86" t="s">
        <v>1238</v>
      </c>
    </row>
    <row r="172" spans="1:2">
      <c r="A172" s="86" t="s">
        <v>1397</v>
      </c>
      <c r="B172" s="86" t="s">
        <v>1238</v>
      </c>
    </row>
    <row r="173" spans="1:2">
      <c r="A173" s="86" t="s">
        <v>1398</v>
      </c>
      <c r="B173" s="86" t="s">
        <v>1238</v>
      </c>
    </row>
    <row r="174" spans="1:2">
      <c r="A174" s="86" t="s">
        <v>1399</v>
      </c>
      <c r="B174" s="86" t="s">
        <v>1238</v>
      </c>
    </row>
    <row r="175" spans="1:2">
      <c r="A175" s="86" t="s">
        <v>1400</v>
      </c>
      <c r="B175" s="86" t="s">
        <v>1238</v>
      </c>
    </row>
    <row r="176" spans="1:2">
      <c r="A176" s="86" t="s">
        <v>1401</v>
      </c>
      <c r="B176" s="86" t="s">
        <v>1238</v>
      </c>
    </row>
    <row r="177" spans="1:2">
      <c r="A177" s="86" t="s">
        <v>1402</v>
      </c>
      <c r="B177" s="86" t="s">
        <v>1238</v>
      </c>
    </row>
    <row r="178" spans="1:2">
      <c r="A178" s="86" t="s">
        <v>1403</v>
      </c>
      <c r="B178" s="86" t="s">
        <v>1238</v>
      </c>
    </row>
    <row r="179" spans="1:2">
      <c r="A179" s="86" t="s">
        <v>1404</v>
      </c>
      <c r="B179" s="86" t="s">
        <v>1238</v>
      </c>
    </row>
    <row r="180" spans="1:2">
      <c r="A180" s="86" t="s">
        <v>1405</v>
      </c>
      <c r="B180" s="86" t="s">
        <v>1238</v>
      </c>
    </row>
    <row r="181" spans="1:2">
      <c r="A181" s="86" t="s">
        <v>1406</v>
      </c>
      <c r="B181" s="86" t="s">
        <v>1238</v>
      </c>
    </row>
    <row r="182" spans="1:2">
      <c r="A182" s="86" t="s">
        <v>1407</v>
      </c>
      <c r="B182" s="86" t="s">
        <v>1238</v>
      </c>
    </row>
    <row r="183" spans="1:2">
      <c r="A183" s="86" t="s">
        <v>1408</v>
      </c>
      <c r="B183" s="86" t="s">
        <v>1238</v>
      </c>
    </row>
    <row r="184" spans="1:2">
      <c r="A184" s="86" t="s">
        <v>1409</v>
      </c>
      <c r="B184" s="86" t="s">
        <v>1238</v>
      </c>
    </row>
    <row r="185" spans="1:2">
      <c r="A185" s="86" t="s">
        <v>1410</v>
      </c>
      <c r="B185" s="86" t="s">
        <v>1238</v>
      </c>
    </row>
    <row r="186" spans="1:2">
      <c r="A186" s="86" t="s">
        <v>1411</v>
      </c>
      <c r="B186" s="86" t="s">
        <v>1238</v>
      </c>
    </row>
    <row r="187" spans="1:2">
      <c r="A187" s="86" t="s">
        <v>1412</v>
      </c>
      <c r="B187" s="86" t="s">
        <v>1238</v>
      </c>
    </row>
    <row r="188" spans="1:2">
      <c r="A188" s="86" t="s">
        <v>1413</v>
      </c>
      <c r="B188" s="86" t="s">
        <v>1238</v>
      </c>
    </row>
    <row r="189" spans="1:2">
      <c r="A189" s="86" t="s">
        <v>1414</v>
      </c>
      <c r="B189" s="86" t="s">
        <v>1238</v>
      </c>
    </row>
    <row r="190" spans="1:2">
      <c r="A190" s="86" t="s">
        <v>1415</v>
      </c>
      <c r="B190" s="86" t="s">
        <v>1238</v>
      </c>
    </row>
    <row r="191" spans="1:2">
      <c r="A191" s="86" t="s">
        <v>1416</v>
      </c>
      <c r="B191" s="86" t="s">
        <v>1238</v>
      </c>
    </row>
    <row r="192" spans="1:2">
      <c r="A192" s="86" t="s">
        <v>1417</v>
      </c>
      <c r="B192" s="86" t="s">
        <v>1238</v>
      </c>
    </row>
    <row r="193" spans="1:2">
      <c r="A193" s="86" t="s">
        <v>1418</v>
      </c>
      <c r="B193" s="86" t="s">
        <v>1238</v>
      </c>
    </row>
    <row r="194" spans="1:2">
      <c r="A194" s="86" t="s">
        <v>1419</v>
      </c>
      <c r="B194" s="86" t="s">
        <v>1238</v>
      </c>
    </row>
    <row r="195" spans="1:2">
      <c r="A195" s="86" t="s">
        <v>1420</v>
      </c>
      <c r="B195" s="86" t="s">
        <v>1238</v>
      </c>
    </row>
    <row r="196" spans="1:2">
      <c r="A196" s="86" t="s">
        <v>1421</v>
      </c>
      <c r="B196" s="86" t="s">
        <v>1238</v>
      </c>
    </row>
    <row r="197" spans="1:2">
      <c r="A197" s="86" t="s">
        <v>1090</v>
      </c>
      <c r="B197" s="86" t="s">
        <v>1236</v>
      </c>
    </row>
    <row r="198" spans="1:2">
      <c r="A198" s="86" t="s">
        <v>1422</v>
      </c>
      <c r="B198" s="86" t="s">
        <v>1236</v>
      </c>
    </row>
    <row r="199" spans="1:2">
      <c r="A199" s="86" t="s">
        <v>1423</v>
      </c>
      <c r="B199" s="86" t="s">
        <v>1238</v>
      </c>
    </row>
    <row r="200" spans="1:2">
      <c r="A200" s="86" t="s">
        <v>1424</v>
      </c>
      <c r="B200" s="86" t="s">
        <v>1236</v>
      </c>
    </row>
    <row r="201" spans="1:2">
      <c r="A201" s="86" t="s">
        <v>1425</v>
      </c>
      <c r="B201" s="86" t="s">
        <v>1236</v>
      </c>
    </row>
    <row r="202" spans="1:2">
      <c r="A202" s="86" t="s">
        <v>1426</v>
      </c>
      <c r="B202" s="86" t="s">
        <v>1236</v>
      </c>
    </row>
    <row r="203" spans="1:2">
      <c r="A203" s="86" t="s">
        <v>1427</v>
      </c>
      <c r="B203" s="86" t="s">
        <v>1236</v>
      </c>
    </row>
    <row r="204" spans="1:2">
      <c r="A204" s="86" t="s">
        <v>1428</v>
      </c>
      <c r="B204" s="86" t="s">
        <v>1236</v>
      </c>
    </row>
    <row r="205" spans="1:2">
      <c r="A205" s="86" t="s">
        <v>1429</v>
      </c>
      <c r="B205" s="86" t="s">
        <v>1236</v>
      </c>
    </row>
    <row r="206" spans="1:2">
      <c r="A206" s="86" t="s">
        <v>1430</v>
      </c>
      <c r="B206" s="86" t="s">
        <v>1236</v>
      </c>
    </row>
    <row r="207" spans="1:2">
      <c r="A207" s="86" t="s">
        <v>1431</v>
      </c>
      <c r="B207" s="86" t="s">
        <v>1238</v>
      </c>
    </row>
    <row r="208" spans="1:2">
      <c r="A208" s="86" t="s">
        <v>1432</v>
      </c>
      <c r="B208" s="86" t="s">
        <v>1238</v>
      </c>
    </row>
    <row r="209" spans="1:2">
      <c r="A209" s="86" t="s">
        <v>1433</v>
      </c>
      <c r="B209" s="86" t="s">
        <v>1238</v>
      </c>
    </row>
    <row r="210" spans="1:2">
      <c r="A210" s="86" t="s">
        <v>1434</v>
      </c>
      <c r="B210" s="86" t="s">
        <v>1238</v>
      </c>
    </row>
    <row r="211" spans="1:2">
      <c r="A211" s="86" t="s">
        <v>1435</v>
      </c>
      <c r="B211" s="86" t="s">
        <v>1238</v>
      </c>
    </row>
    <row r="212" spans="1:2">
      <c r="A212" s="86" t="s">
        <v>1436</v>
      </c>
      <c r="B212" s="86" t="s">
        <v>1238</v>
      </c>
    </row>
    <row r="213" spans="1:2">
      <c r="A213" s="86" t="s">
        <v>1216</v>
      </c>
      <c r="B213" s="86" t="s">
        <v>1238</v>
      </c>
    </row>
    <row r="214" spans="1:2">
      <c r="A214" s="86" t="s">
        <v>1437</v>
      </c>
      <c r="B214" s="86" t="s">
        <v>1238</v>
      </c>
    </row>
    <row r="215" spans="1:2">
      <c r="A215" s="86" t="s">
        <v>1438</v>
      </c>
      <c r="B215" s="86" t="s">
        <v>1238</v>
      </c>
    </row>
    <row r="216" spans="1:2">
      <c r="A216" s="86" t="s">
        <v>1439</v>
      </c>
      <c r="B216" s="86" t="s">
        <v>1238</v>
      </c>
    </row>
    <row r="217" spans="1:2">
      <c r="A217" s="86" t="s">
        <v>1440</v>
      </c>
      <c r="B217" s="86" t="s">
        <v>1238</v>
      </c>
    </row>
    <row r="218" spans="1:2">
      <c r="A218" s="86" t="s">
        <v>1167</v>
      </c>
      <c r="B218" s="86" t="s">
        <v>1236</v>
      </c>
    </row>
    <row r="219" spans="1:2">
      <c r="A219" s="86" t="s">
        <v>1441</v>
      </c>
      <c r="B219" s="86" t="s">
        <v>1238</v>
      </c>
    </row>
    <row r="220" spans="1:2">
      <c r="A220" s="86" t="s">
        <v>1442</v>
      </c>
      <c r="B220" s="86" t="s">
        <v>1238</v>
      </c>
    </row>
    <row r="221" spans="1:2">
      <c r="A221" s="86" t="s">
        <v>1443</v>
      </c>
      <c r="B221" s="86" t="s">
        <v>1238</v>
      </c>
    </row>
    <row r="222" spans="1:2">
      <c r="A222" s="86" t="s">
        <v>1444</v>
      </c>
      <c r="B222" s="86" t="s">
        <v>1238</v>
      </c>
    </row>
    <row r="223" spans="1:2">
      <c r="A223" s="86" t="s">
        <v>1445</v>
      </c>
      <c r="B223" s="86" t="s">
        <v>1238</v>
      </c>
    </row>
    <row r="224" spans="1:2">
      <c r="A224" s="86" t="s">
        <v>1446</v>
      </c>
      <c r="B224" s="86" t="s">
        <v>1238</v>
      </c>
    </row>
    <row r="225" spans="1:2">
      <c r="A225" s="86" t="s">
        <v>1447</v>
      </c>
      <c r="B225" s="86" t="s">
        <v>1238</v>
      </c>
    </row>
    <row r="226" spans="1:2">
      <c r="A226" s="86" t="s">
        <v>1448</v>
      </c>
      <c r="B226" s="86" t="s">
        <v>1236</v>
      </c>
    </row>
    <row r="227" spans="1:2">
      <c r="A227" s="86" t="s">
        <v>1449</v>
      </c>
      <c r="B227" s="86" t="s">
        <v>1236</v>
      </c>
    </row>
    <row r="228" spans="1:2">
      <c r="A228" s="86" t="s">
        <v>1450</v>
      </c>
      <c r="B228" s="86" t="s">
        <v>1236</v>
      </c>
    </row>
    <row r="229" spans="1:2">
      <c r="A229" s="86" t="s">
        <v>1451</v>
      </c>
      <c r="B229" s="86" t="s">
        <v>1236</v>
      </c>
    </row>
    <row r="230" spans="1:2">
      <c r="A230" s="86" t="s">
        <v>1452</v>
      </c>
      <c r="B230" s="86" t="s">
        <v>1238</v>
      </c>
    </row>
    <row r="231" spans="1:2">
      <c r="A231" s="86" t="s">
        <v>1453</v>
      </c>
      <c r="B231" s="86" t="s">
        <v>1238</v>
      </c>
    </row>
    <row r="232" spans="1:2">
      <c r="A232" s="86" t="s">
        <v>1454</v>
      </c>
      <c r="B232" s="86" t="s">
        <v>1238</v>
      </c>
    </row>
    <row r="233" spans="1:2">
      <c r="A233" s="86" t="s">
        <v>1455</v>
      </c>
      <c r="B233" s="86" t="s">
        <v>1238</v>
      </c>
    </row>
    <row r="234" spans="1:2">
      <c r="A234" s="86" t="s">
        <v>1456</v>
      </c>
      <c r="B234" s="86" t="s">
        <v>1238</v>
      </c>
    </row>
    <row r="235" spans="1:2">
      <c r="A235" s="86" t="s">
        <v>1457</v>
      </c>
      <c r="B235" s="86" t="s">
        <v>1238</v>
      </c>
    </row>
    <row r="236" spans="1:2">
      <c r="A236" s="86" t="s">
        <v>1458</v>
      </c>
      <c r="B236" s="86" t="s">
        <v>1238</v>
      </c>
    </row>
    <row r="237" spans="1:2">
      <c r="A237" s="86" t="s">
        <v>1094</v>
      </c>
      <c r="B237" s="86" t="s">
        <v>1236</v>
      </c>
    </row>
    <row r="238" spans="1:2">
      <c r="A238" s="86" t="s">
        <v>1459</v>
      </c>
      <c r="B238" s="86" t="s">
        <v>1236</v>
      </c>
    </row>
    <row r="239" spans="1:2">
      <c r="A239" s="86" t="s">
        <v>1460</v>
      </c>
      <c r="B239" s="86" t="s">
        <v>1236</v>
      </c>
    </row>
    <row r="240" spans="1:2">
      <c r="A240" s="86" t="s">
        <v>1461</v>
      </c>
      <c r="B240" s="86" t="s">
        <v>1236</v>
      </c>
    </row>
    <row r="241" spans="1:2">
      <c r="A241" s="86" t="s">
        <v>1462</v>
      </c>
      <c r="B241" s="86" t="s">
        <v>1236</v>
      </c>
    </row>
    <row r="242" spans="1:2">
      <c r="A242" s="86" t="s">
        <v>1463</v>
      </c>
      <c r="B242" s="86" t="s">
        <v>1236</v>
      </c>
    </row>
    <row r="243" spans="1:2">
      <c r="A243" s="86" t="s">
        <v>1464</v>
      </c>
      <c r="B243" s="86" t="s">
        <v>1236</v>
      </c>
    </row>
    <row r="244" spans="1:2">
      <c r="A244" s="86" t="s">
        <v>1465</v>
      </c>
      <c r="B244" s="86" t="s">
        <v>1238</v>
      </c>
    </row>
    <row r="245" spans="1:2">
      <c r="A245" s="86" t="s">
        <v>1466</v>
      </c>
      <c r="B245" s="86" t="s">
        <v>1238</v>
      </c>
    </row>
    <row r="246" spans="1:2">
      <c r="A246" s="86" t="s">
        <v>1467</v>
      </c>
      <c r="B246" s="86" t="s">
        <v>1238</v>
      </c>
    </row>
    <row r="247" spans="1:2">
      <c r="A247" s="86" t="s">
        <v>1468</v>
      </c>
      <c r="B247" s="86" t="s">
        <v>1238</v>
      </c>
    </row>
    <row r="248" spans="1:2">
      <c r="A248" s="86" t="s">
        <v>1469</v>
      </c>
      <c r="B248" s="86" t="s">
        <v>1238</v>
      </c>
    </row>
    <row r="249" spans="1:2">
      <c r="A249" s="86" t="s">
        <v>1470</v>
      </c>
      <c r="B249" s="86" t="s">
        <v>1238</v>
      </c>
    </row>
    <row r="250" spans="1:2">
      <c r="A250" s="86" t="s">
        <v>1471</v>
      </c>
      <c r="B250" s="86" t="s">
        <v>1238</v>
      </c>
    </row>
    <row r="251" spans="1:2">
      <c r="A251" s="86" t="s">
        <v>1472</v>
      </c>
      <c r="B251" s="86" t="s">
        <v>1238</v>
      </c>
    </row>
    <row r="252" spans="1:2">
      <c r="A252" s="86" t="s">
        <v>1473</v>
      </c>
      <c r="B252" s="86" t="s">
        <v>1238</v>
      </c>
    </row>
    <row r="253" spans="1:2">
      <c r="A253" s="86" t="s">
        <v>1474</v>
      </c>
      <c r="B253" s="86" t="s">
        <v>1238</v>
      </c>
    </row>
    <row r="254" spans="1:2">
      <c r="A254" s="86" t="s">
        <v>1475</v>
      </c>
      <c r="B254" s="86" t="s">
        <v>1238</v>
      </c>
    </row>
    <row r="255" spans="1:2">
      <c r="A255" s="86" t="s">
        <v>1476</v>
      </c>
      <c r="B255" s="86" t="s">
        <v>1238</v>
      </c>
    </row>
    <row r="256" spans="1:2">
      <c r="A256" s="86" t="s">
        <v>1477</v>
      </c>
      <c r="B256" s="86" t="s">
        <v>1238</v>
      </c>
    </row>
    <row r="257" spans="1:2">
      <c r="A257" s="86" t="s">
        <v>1175</v>
      </c>
      <c r="B257" s="86" t="s">
        <v>1236</v>
      </c>
    </row>
    <row r="258" spans="1:2">
      <c r="A258" s="86" t="s">
        <v>1478</v>
      </c>
      <c r="B258" s="86" t="s">
        <v>1236</v>
      </c>
    </row>
    <row r="259" spans="1:2">
      <c r="A259" s="86" t="s">
        <v>1479</v>
      </c>
      <c r="B259" s="86" t="s">
        <v>1238</v>
      </c>
    </row>
    <row r="260" spans="1:2">
      <c r="A260" s="86" t="s">
        <v>1480</v>
      </c>
      <c r="B260" s="86" t="s">
        <v>1236</v>
      </c>
    </row>
    <row r="261" spans="1:2">
      <c r="A261" s="86" t="s">
        <v>1481</v>
      </c>
      <c r="B261" s="86" t="s">
        <v>1236</v>
      </c>
    </row>
    <row r="262" spans="1:2">
      <c r="A262" s="86" t="s">
        <v>1482</v>
      </c>
      <c r="B262" s="86" t="s">
        <v>1236</v>
      </c>
    </row>
    <row r="263" spans="1:2">
      <c r="A263" s="86" t="s">
        <v>1483</v>
      </c>
      <c r="B263" s="86" t="s">
        <v>1236</v>
      </c>
    </row>
    <row r="264" spans="1:2">
      <c r="A264" s="86" t="s">
        <v>1484</v>
      </c>
      <c r="B264" s="86" t="s">
        <v>1236</v>
      </c>
    </row>
    <row r="265" spans="1:2">
      <c r="A265" s="86" t="s">
        <v>1485</v>
      </c>
      <c r="B265" s="86" t="s">
        <v>1236</v>
      </c>
    </row>
    <row r="266" spans="1:2">
      <c r="A266" s="86" t="s">
        <v>1181</v>
      </c>
      <c r="B266" s="86" t="s">
        <v>1238</v>
      </c>
    </row>
    <row r="267" spans="1:2">
      <c r="A267" s="86" t="s">
        <v>1486</v>
      </c>
      <c r="B267" s="86" t="s">
        <v>1238</v>
      </c>
    </row>
    <row r="268" spans="1:2">
      <c r="A268" s="86" t="s">
        <v>1487</v>
      </c>
      <c r="B268" s="86" t="s">
        <v>1238</v>
      </c>
    </row>
    <row r="269" spans="1:2">
      <c r="A269" s="86" t="s">
        <v>1488</v>
      </c>
      <c r="B269" s="86" t="s">
        <v>1238</v>
      </c>
    </row>
    <row r="270" spans="1:2">
      <c r="A270" s="86" t="s">
        <v>1489</v>
      </c>
      <c r="B270" s="86" t="s">
        <v>1238</v>
      </c>
    </row>
    <row r="271" spans="1:2">
      <c r="A271" s="86" t="s">
        <v>1178</v>
      </c>
      <c r="B271" s="86" t="s">
        <v>1238</v>
      </c>
    </row>
    <row r="272" spans="1:2">
      <c r="A272" s="86" t="s">
        <v>1490</v>
      </c>
      <c r="B272" s="86" t="s">
        <v>1238</v>
      </c>
    </row>
    <row r="273" spans="1:2">
      <c r="A273" s="86" t="s">
        <v>1490</v>
      </c>
      <c r="B273" s="86" t="s">
        <v>1238</v>
      </c>
    </row>
    <row r="274" spans="1:2">
      <c r="A274" s="86" t="s">
        <v>1491</v>
      </c>
      <c r="B274" s="86" t="s">
        <v>1238</v>
      </c>
    </row>
    <row r="275" spans="1:2">
      <c r="A275" s="86" t="s">
        <v>1492</v>
      </c>
      <c r="B275" s="86" t="s">
        <v>1236</v>
      </c>
    </row>
    <row r="276" spans="1:2">
      <c r="A276" s="86" t="s">
        <v>1493</v>
      </c>
      <c r="B276" s="86" t="s">
        <v>1236</v>
      </c>
    </row>
    <row r="277" spans="1:2">
      <c r="A277" s="86" t="s">
        <v>1139</v>
      </c>
      <c r="B277" s="86" t="s">
        <v>1238</v>
      </c>
    </row>
    <row r="278" spans="1:2">
      <c r="A278" s="86" t="s">
        <v>1494</v>
      </c>
      <c r="B278" s="86" t="s">
        <v>1238</v>
      </c>
    </row>
    <row r="279" spans="1:2">
      <c r="A279" s="86" t="s">
        <v>1495</v>
      </c>
      <c r="B279" s="86" t="s">
        <v>1238</v>
      </c>
    </row>
    <row r="280" spans="1:2">
      <c r="A280" s="86" t="s">
        <v>1496</v>
      </c>
      <c r="B280" s="86" t="s">
        <v>1238</v>
      </c>
    </row>
    <row r="281" spans="1:2">
      <c r="A281" s="86" t="s">
        <v>1497</v>
      </c>
      <c r="B281" s="86" t="s">
        <v>1238</v>
      </c>
    </row>
    <row r="282" spans="1:2">
      <c r="A282" s="86" t="s">
        <v>1498</v>
      </c>
      <c r="B282" s="86" t="s">
        <v>1238</v>
      </c>
    </row>
    <row r="283" spans="1:2">
      <c r="A283" s="86" t="s">
        <v>1499</v>
      </c>
      <c r="B283" s="86" t="s">
        <v>1236</v>
      </c>
    </row>
    <row r="284" spans="1:2">
      <c r="A284" s="86" t="s">
        <v>1500</v>
      </c>
      <c r="B284" s="86" t="s">
        <v>1238</v>
      </c>
    </row>
    <row r="285" spans="1:2">
      <c r="A285" s="86" t="s">
        <v>1501</v>
      </c>
      <c r="B285" s="86" t="s">
        <v>1238</v>
      </c>
    </row>
    <row r="286" spans="1:2">
      <c r="A286" s="86" t="s">
        <v>1502</v>
      </c>
      <c r="B286" s="86" t="s">
        <v>1236</v>
      </c>
    </row>
    <row r="287" spans="1:2">
      <c r="A287" s="86" t="s">
        <v>1503</v>
      </c>
      <c r="B287" s="86" t="s">
        <v>1236</v>
      </c>
    </row>
    <row r="288" spans="1:2">
      <c r="A288" s="86" t="s">
        <v>1504</v>
      </c>
      <c r="B288" s="86" t="s">
        <v>1236</v>
      </c>
    </row>
    <row r="289" spans="1:2">
      <c r="A289" s="86" t="s">
        <v>1074</v>
      </c>
      <c r="B289" s="86" t="s">
        <v>1236</v>
      </c>
    </row>
    <row r="290" spans="1:2">
      <c r="A290" s="86" t="s">
        <v>1505</v>
      </c>
      <c r="B290" s="86" t="s">
        <v>1238</v>
      </c>
    </row>
    <row r="291" spans="1:2">
      <c r="A291" s="86" t="s">
        <v>1506</v>
      </c>
      <c r="B291" s="86" t="s">
        <v>1238</v>
      </c>
    </row>
    <row r="292" spans="1:2">
      <c r="A292" s="86" t="s">
        <v>1507</v>
      </c>
      <c r="B292" s="86" t="s">
        <v>1236</v>
      </c>
    </row>
    <row r="293" spans="1:2">
      <c r="A293" s="86" t="s">
        <v>1508</v>
      </c>
      <c r="B293" s="86" t="s">
        <v>1236</v>
      </c>
    </row>
    <row r="294" spans="1:2">
      <c r="A294" s="86" t="s">
        <v>1509</v>
      </c>
      <c r="B294" s="86" t="s">
        <v>1238</v>
      </c>
    </row>
    <row r="295" spans="1:2">
      <c r="A295" s="86" t="s">
        <v>1510</v>
      </c>
      <c r="B295" s="86" t="s">
        <v>1236</v>
      </c>
    </row>
    <row r="296" spans="1:2">
      <c r="A296" s="86" t="s">
        <v>1511</v>
      </c>
      <c r="B296" s="86" t="s">
        <v>1238</v>
      </c>
    </row>
    <row r="297" spans="1:2">
      <c r="A297" s="86" t="s">
        <v>1047</v>
      </c>
      <c r="B297" s="86" t="s">
        <v>1236</v>
      </c>
    </row>
    <row r="298" spans="1:2">
      <c r="A298" s="86" t="s">
        <v>1512</v>
      </c>
      <c r="B298" s="86" t="s">
        <v>1238</v>
      </c>
    </row>
    <row r="299" spans="1:2">
      <c r="A299" s="86" t="s">
        <v>1513</v>
      </c>
      <c r="B299" s="86" t="s">
        <v>1238</v>
      </c>
    </row>
    <row r="300" spans="1:2">
      <c r="A300" s="86" t="s">
        <v>1514</v>
      </c>
      <c r="B300" s="86" t="s">
        <v>1236</v>
      </c>
    </row>
    <row r="301" spans="1:2">
      <c r="A301" s="86" t="s">
        <v>1515</v>
      </c>
      <c r="B301" s="86" t="s">
        <v>1238</v>
      </c>
    </row>
    <row r="302" spans="1:2">
      <c r="A302" s="86" t="s">
        <v>1516</v>
      </c>
      <c r="B302" s="86" t="s">
        <v>1236</v>
      </c>
    </row>
    <row r="303" spans="1:2">
      <c r="A303" s="86" t="s">
        <v>1517</v>
      </c>
      <c r="B303" s="86" t="s">
        <v>1236</v>
      </c>
    </row>
    <row r="304" spans="1:2">
      <c r="A304" s="86" t="s">
        <v>1518</v>
      </c>
      <c r="B304" s="86" t="s">
        <v>1236</v>
      </c>
    </row>
    <row r="305" spans="1:2">
      <c r="A305" s="86" t="s">
        <v>1519</v>
      </c>
      <c r="B305" s="86" t="s">
        <v>1238</v>
      </c>
    </row>
    <row r="306" spans="1:2">
      <c r="A306" s="86" t="s">
        <v>1520</v>
      </c>
      <c r="B306" s="86" t="s">
        <v>1238</v>
      </c>
    </row>
    <row r="307" spans="1:2">
      <c r="A307" s="86" t="s">
        <v>1521</v>
      </c>
      <c r="B307" s="86" t="s">
        <v>1238</v>
      </c>
    </row>
    <row r="308" spans="1:2">
      <c r="A308" s="86" t="s">
        <v>1522</v>
      </c>
      <c r="B308" s="86" t="s">
        <v>1238</v>
      </c>
    </row>
    <row r="309" spans="1:2">
      <c r="A309" s="86" t="s">
        <v>1523</v>
      </c>
      <c r="B309" s="86" t="s">
        <v>1238</v>
      </c>
    </row>
    <row r="310" spans="1:2">
      <c r="A310" s="86" t="s">
        <v>1524</v>
      </c>
      <c r="B310" s="86" t="s">
        <v>1238</v>
      </c>
    </row>
    <row r="311" spans="1:2">
      <c r="A311" s="86" t="s">
        <v>1525</v>
      </c>
      <c r="B311" s="86" t="s">
        <v>1238</v>
      </c>
    </row>
    <row r="312" spans="1:2">
      <c r="A312" s="86" t="s">
        <v>1526</v>
      </c>
      <c r="B312" s="86" t="s">
        <v>1238</v>
      </c>
    </row>
    <row r="313" spans="1:2">
      <c r="A313" s="86" t="s">
        <v>1527</v>
      </c>
      <c r="B313" s="86" t="s">
        <v>1238</v>
      </c>
    </row>
    <row r="314" spans="1:2">
      <c r="A314" s="86" t="s">
        <v>1213</v>
      </c>
      <c r="B314" s="86" t="s">
        <v>1238</v>
      </c>
    </row>
    <row r="315" spans="1:2">
      <c r="A315" s="86" t="s">
        <v>1528</v>
      </c>
      <c r="B315" s="86" t="s">
        <v>1238</v>
      </c>
    </row>
    <row r="316" spans="1:2">
      <c r="A316" s="86" t="s">
        <v>1529</v>
      </c>
      <c r="B316" s="86" t="s">
        <v>1238</v>
      </c>
    </row>
    <row r="317" spans="1:2">
      <c r="A317" s="86" t="s">
        <v>1530</v>
      </c>
      <c r="B317" s="86" t="s">
        <v>1238</v>
      </c>
    </row>
    <row r="318" spans="1:2">
      <c r="A318" s="86" t="s">
        <v>1033</v>
      </c>
      <c r="B318" s="86" t="s">
        <v>1238</v>
      </c>
    </row>
    <row r="319" spans="1:2">
      <c r="A319" s="86" t="s">
        <v>1531</v>
      </c>
      <c r="B319" s="86" t="s">
        <v>1238</v>
      </c>
    </row>
    <row r="320" spans="1:2">
      <c r="A320" s="86" t="s">
        <v>1205</v>
      </c>
      <c r="B320" s="86" t="s">
        <v>1236</v>
      </c>
    </row>
    <row r="321" spans="1:2">
      <c r="A321" s="86" t="s">
        <v>1532</v>
      </c>
      <c r="B321" s="86" t="s">
        <v>1236</v>
      </c>
    </row>
    <row r="322" spans="1:2">
      <c r="A322" s="86" t="s">
        <v>1533</v>
      </c>
      <c r="B322" s="86" t="s">
        <v>1238</v>
      </c>
    </row>
    <row r="323" spans="1:2">
      <c r="A323" s="86" t="s">
        <v>1534</v>
      </c>
      <c r="B323" s="86" t="s">
        <v>1236</v>
      </c>
    </row>
    <row r="324" spans="1:2">
      <c r="A324" s="86" t="s">
        <v>1535</v>
      </c>
      <c r="B324" s="86" t="s">
        <v>1236</v>
      </c>
    </row>
    <row r="325" spans="1:2">
      <c r="A325" s="86" t="s">
        <v>1536</v>
      </c>
      <c r="B325" s="86" t="s">
        <v>1236</v>
      </c>
    </row>
    <row r="326" spans="1:2">
      <c r="A326" s="86" t="s">
        <v>1537</v>
      </c>
      <c r="B326" s="86" t="s">
        <v>1236</v>
      </c>
    </row>
    <row r="327" spans="1:2">
      <c r="A327" s="86" t="s">
        <v>1538</v>
      </c>
      <c r="B327" s="86" t="s">
        <v>1236</v>
      </c>
    </row>
    <row r="328" spans="1:2">
      <c r="A328" s="86" t="s">
        <v>1539</v>
      </c>
      <c r="B328" s="86" t="s">
        <v>1236</v>
      </c>
    </row>
    <row r="329" spans="1:2">
      <c r="A329" s="86" t="s">
        <v>1540</v>
      </c>
      <c r="B329" s="86" t="s">
        <v>1236</v>
      </c>
    </row>
    <row r="330" spans="1:2">
      <c r="A330" s="86" t="s">
        <v>1209</v>
      </c>
      <c r="B330" s="86" t="s">
        <v>1238</v>
      </c>
    </row>
    <row r="331" spans="1:2">
      <c r="A331" s="86" t="s">
        <v>1541</v>
      </c>
      <c r="B331" s="86" t="s">
        <v>1238</v>
      </c>
    </row>
  </sheetData>
  <mergeCells count="1">
    <mergeCell ref="A1:B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9737A-4406-456A-99E7-6A663E536E77}">
  <dimension ref="A1:T612"/>
  <sheetViews>
    <sheetView workbookViewId="0">
      <selection activeCell="C8" sqref="C8"/>
    </sheetView>
  </sheetViews>
  <sheetFormatPr defaultRowHeight="15"/>
  <cols>
    <col min="1" max="1" width="53.5703125" style="15" customWidth="1"/>
    <col min="3" max="3" width="12.5703125" customWidth="1"/>
  </cols>
  <sheetData>
    <row r="1" spans="1:20">
      <c r="A1" s="120" t="s">
        <v>1542</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c r="A4" s="62" t="s">
        <v>1233</v>
      </c>
      <c r="B4" s="62" t="s">
        <v>1147</v>
      </c>
      <c r="C4" s="62" t="s">
        <v>1543</v>
      </c>
      <c r="D4" s="62" t="s">
        <v>1544</v>
      </c>
      <c r="E4" s="62" t="s">
        <v>1545</v>
      </c>
    </row>
    <row r="5" spans="1:20">
      <c r="A5" s="15" t="s">
        <v>1546</v>
      </c>
      <c r="B5">
        <v>44560</v>
      </c>
      <c r="C5" t="e">
        <f>VLOOKUP(A5, 'CountryvisatypeLink Live Master'!A:E, 3, FALSE)</f>
        <v>#N/A</v>
      </c>
      <c r="D5" t="str">
        <f>VLOOKUP(A5, 'CountryvisatypeLink Live Master'!A:D, 4, FALSE)</f>
        <v>No</v>
      </c>
      <c r="E5" t="str">
        <f>VLOOKUP(A5, 'CountryvisatypeLink Live Master'!A:E, 5, FALSE)</f>
        <v>No</v>
      </c>
    </row>
    <row r="6" spans="1:20">
      <c r="A6" s="15" t="s">
        <v>1235</v>
      </c>
      <c r="B6">
        <v>22060</v>
      </c>
      <c r="C6" t="str">
        <f>VLOOKUP(A6, 'CountryvisatypeLink Live Master'!A:E, 3, FALSE)</f>
        <v>Y</v>
      </c>
      <c r="D6" t="str">
        <f>VLOOKUP(A6, 'CountryvisatypeLink Live Master'!A:D, 4, FALSE)</f>
        <v>Yes</v>
      </c>
      <c r="E6" t="str">
        <f>VLOOKUP(A6, 'CountryvisatypeLink Live Master'!A:E, 5, FALSE)</f>
        <v>Yes</v>
      </c>
    </row>
    <row r="7" spans="1:20">
      <c r="A7" s="15" t="s">
        <v>1237</v>
      </c>
      <c r="B7">
        <v>41223</v>
      </c>
      <c r="C7" t="str">
        <f>VLOOKUP(A7, 'CountryvisatypeLink Live Master'!A:E, 3, FALSE)</f>
        <v>N</v>
      </c>
      <c r="D7" t="str">
        <f>VLOOKUP(A7, 'CountryvisatypeLink Live Master'!A:D, 4, FALSE)</f>
        <v>Yes</v>
      </c>
      <c r="E7" t="str">
        <f>VLOOKUP(A7, 'CountryvisatypeLink Live Master'!A:E, 5, FALSE)</f>
        <v>Yes</v>
      </c>
    </row>
    <row r="8" spans="1:20">
      <c r="A8" s="15" t="s">
        <v>1239</v>
      </c>
      <c r="B8">
        <v>33151</v>
      </c>
      <c r="C8" t="str">
        <f>VLOOKUP(A8, 'CountryvisatypeLink Live Master'!A:E, 3, FALSE)</f>
        <v>Y</v>
      </c>
      <c r="D8" t="str">
        <f>VLOOKUP(A8, 'CountryvisatypeLink Live Master'!A:D, 4, FALSE)</f>
        <v>Yes</v>
      </c>
      <c r="E8" t="str">
        <f>VLOOKUP(A8, 'CountryvisatypeLink Live Master'!A:E, 5, FALSE)</f>
        <v>Yes</v>
      </c>
    </row>
    <row r="9" spans="1:20">
      <c r="A9" s="15" t="s">
        <v>1240</v>
      </c>
      <c r="B9">
        <v>640</v>
      </c>
      <c r="C9" t="str">
        <f>VLOOKUP(A9, 'CountryvisatypeLink Live Master'!A:E, 3, FALSE)</f>
        <v>Y</v>
      </c>
      <c r="D9" t="str">
        <f>VLOOKUP(A9, 'CountryvisatypeLink Live Master'!A:D, 4, FALSE)</f>
        <v>Yes</v>
      </c>
      <c r="E9" t="str">
        <f>VLOOKUP(A9, 'CountryvisatypeLink Live Master'!A:E, 5, FALSE)</f>
        <v>Yes</v>
      </c>
    </row>
    <row r="10" spans="1:20">
      <c r="A10" s="15" t="s">
        <v>1241</v>
      </c>
      <c r="B10">
        <v>701</v>
      </c>
      <c r="C10" t="str">
        <f>VLOOKUP(A10, 'CountryvisatypeLink Live Master'!A:E, 3, FALSE)</f>
        <v>Y</v>
      </c>
      <c r="D10" t="str">
        <f>VLOOKUP(A10, 'CountryvisatypeLink Live Master'!A:D, 4, FALSE)</f>
        <v>Yes</v>
      </c>
      <c r="E10" t="str">
        <f>VLOOKUP(A10, 'CountryvisatypeLink Live Master'!A:E, 5, FALSE)</f>
        <v>Yes</v>
      </c>
    </row>
    <row r="11" spans="1:20">
      <c r="A11" s="15" t="s">
        <v>1242</v>
      </c>
      <c r="B11">
        <v>34161</v>
      </c>
      <c r="C11" t="str">
        <f>VLOOKUP(A11, 'CountryvisatypeLink Live Master'!A:E, 3, FALSE)</f>
        <v>Y</v>
      </c>
      <c r="D11" t="str">
        <f>VLOOKUP(A11, 'CountryvisatypeLink Live Master'!A:D, 4, FALSE)</f>
        <v>Yes</v>
      </c>
      <c r="E11" t="str">
        <f>VLOOKUP(A11, 'CountryvisatypeLink Live Master'!A:E, 5, FALSE)</f>
        <v>Yes</v>
      </c>
    </row>
    <row r="12" spans="1:20">
      <c r="A12" s="15" t="s">
        <v>1243</v>
      </c>
      <c r="B12">
        <v>641</v>
      </c>
      <c r="C12" t="str">
        <f>VLOOKUP(A12, 'CountryvisatypeLink Live Master'!A:E, 3, FALSE)</f>
        <v>Y</v>
      </c>
      <c r="D12" t="str">
        <f>VLOOKUP(A12, 'CountryvisatypeLink Live Master'!A:D, 4, FALSE)</f>
        <v>Yes</v>
      </c>
      <c r="E12" t="str">
        <f>VLOOKUP(A12, 'CountryvisatypeLink Live Master'!A:E, 5, FALSE)</f>
        <v>Yes</v>
      </c>
    </row>
    <row r="13" spans="1:20">
      <c r="A13" s="15" t="s">
        <v>1067</v>
      </c>
      <c r="B13">
        <v>24150</v>
      </c>
      <c r="C13" t="str">
        <f>VLOOKUP(A13, 'CountryvisatypeLink Live Master'!A:E, 3, FALSE)</f>
        <v>Y</v>
      </c>
      <c r="D13" t="str">
        <f>VLOOKUP(A13, 'CountryvisatypeLink Live Master'!A:D, 4, FALSE)</f>
        <v>Yes</v>
      </c>
      <c r="E13" t="str">
        <f>VLOOKUP(A13, 'CountryvisatypeLink Live Master'!A:E, 5, FALSE)</f>
        <v>Yes</v>
      </c>
    </row>
    <row r="14" spans="1:20">
      <c r="A14" s="15" t="s">
        <v>1547</v>
      </c>
      <c r="B14">
        <v>42376</v>
      </c>
      <c r="C14" t="e">
        <f>VLOOKUP(A14, 'CountryvisatypeLink Live Master'!A:E, 3, FALSE)</f>
        <v>#N/A</v>
      </c>
      <c r="D14" t="e">
        <f>VLOOKUP(A14, 'CountryvisatypeLink Live Master'!A:D, 4, FALSE)</f>
        <v>#N/A</v>
      </c>
      <c r="E14" t="e">
        <f>VLOOKUP(A14, 'CountryvisatypeLink Live Master'!A:E, 5, FALSE)</f>
        <v>#N/A</v>
      </c>
    </row>
    <row r="15" spans="1:20">
      <c r="A15" s="15" t="s">
        <v>1548</v>
      </c>
      <c r="B15">
        <v>44384</v>
      </c>
      <c r="C15" t="e">
        <f>VLOOKUP(A15, 'CountryvisatypeLink Live Master'!A:E, 3, FALSE)</f>
        <v>#N/A</v>
      </c>
      <c r="D15" t="e">
        <f>VLOOKUP(A15, 'CountryvisatypeLink Live Master'!A:D, 4, FALSE)</f>
        <v>#N/A</v>
      </c>
      <c r="E15" t="e">
        <f>VLOOKUP(A15, 'CountryvisatypeLink Live Master'!A:E, 5, FALSE)</f>
        <v>#N/A</v>
      </c>
    </row>
    <row r="16" spans="1:20">
      <c r="A16" s="15" t="s">
        <v>1549</v>
      </c>
      <c r="B16">
        <v>42706</v>
      </c>
      <c r="C16" t="e">
        <f>VLOOKUP(A16, 'CountryvisatypeLink Live Master'!A:E, 3, FALSE)</f>
        <v>#N/A</v>
      </c>
      <c r="D16" t="e">
        <f>VLOOKUP(A16, 'CountryvisatypeLink Live Master'!A:D, 4, FALSE)</f>
        <v>#N/A</v>
      </c>
      <c r="E16" t="e">
        <f>VLOOKUP(A16, 'CountryvisatypeLink Live Master'!A:E, 5, FALSE)</f>
        <v>#N/A</v>
      </c>
    </row>
    <row r="17" spans="1:5">
      <c r="A17" s="15" t="s">
        <v>1550</v>
      </c>
      <c r="B17">
        <v>42765</v>
      </c>
      <c r="C17" t="e">
        <f>VLOOKUP(A17, 'CountryvisatypeLink Live Master'!A:E, 3, FALSE)</f>
        <v>#N/A</v>
      </c>
      <c r="D17" t="e">
        <f>VLOOKUP(A17, 'CountryvisatypeLink Live Master'!A:D, 4, FALSE)</f>
        <v>#N/A</v>
      </c>
      <c r="E17" t="e">
        <f>VLOOKUP(A17, 'CountryvisatypeLink Live Master'!A:E, 5, FALSE)</f>
        <v>#N/A</v>
      </c>
    </row>
    <row r="18" spans="1:5">
      <c r="A18" s="15" t="s">
        <v>1551</v>
      </c>
      <c r="B18">
        <v>44344</v>
      </c>
      <c r="C18" t="e">
        <f>VLOOKUP(A18, 'CountryvisatypeLink Live Master'!A:E, 3, FALSE)</f>
        <v>#N/A</v>
      </c>
      <c r="D18" t="e">
        <f>VLOOKUP(A18, 'CountryvisatypeLink Live Master'!A:D, 4, FALSE)</f>
        <v>#N/A</v>
      </c>
      <c r="E18" t="e">
        <f>VLOOKUP(A18, 'CountryvisatypeLink Live Master'!A:E, 5, FALSE)</f>
        <v>#N/A</v>
      </c>
    </row>
    <row r="19" spans="1:5">
      <c r="A19" s="15" t="s">
        <v>1552</v>
      </c>
      <c r="B19">
        <v>44345</v>
      </c>
      <c r="C19" t="e">
        <f>VLOOKUP(A19, 'CountryvisatypeLink Live Master'!A:E, 3, FALSE)</f>
        <v>#N/A</v>
      </c>
      <c r="D19" t="e">
        <f>VLOOKUP(A19, 'CountryvisatypeLink Live Master'!A:D, 4, FALSE)</f>
        <v>#N/A</v>
      </c>
      <c r="E19" t="e">
        <f>VLOOKUP(A19, 'CountryvisatypeLink Live Master'!A:E, 5, FALSE)</f>
        <v>#N/A</v>
      </c>
    </row>
    <row r="20" spans="1:5">
      <c r="A20" s="15" t="s">
        <v>1553</v>
      </c>
      <c r="B20">
        <v>42848</v>
      </c>
      <c r="C20" t="e">
        <f>VLOOKUP(A20, 'CountryvisatypeLink Live Master'!A:E, 3, FALSE)</f>
        <v>#N/A</v>
      </c>
      <c r="D20" t="e">
        <f>VLOOKUP(A20, 'CountryvisatypeLink Live Master'!A:D, 4, FALSE)</f>
        <v>#N/A</v>
      </c>
      <c r="E20" t="e">
        <f>VLOOKUP(A20, 'CountryvisatypeLink Live Master'!A:E, 5, FALSE)</f>
        <v>#N/A</v>
      </c>
    </row>
    <row r="21" spans="1:5">
      <c r="A21" s="15" t="s">
        <v>1554</v>
      </c>
      <c r="B21">
        <v>44364</v>
      </c>
      <c r="C21" t="e">
        <f>VLOOKUP(A21, 'CountryvisatypeLink Live Master'!A:E, 3, FALSE)</f>
        <v>#N/A</v>
      </c>
      <c r="D21" t="e">
        <f>VLOOKUP(A21, 'CountryvisatypeLink Live Master'!A:D, 4, FALSE)</f>
        <v>#N/A</v>
      </c>
      <c r="E21" t="e">
        <f>VLOOKUP(A21, 'CountryvisatypeLink Live Master'!A:E, 5, FALSE)</f>
        <v>#N/A</v>
      </c>
    </row>
    <row r="22" spans="1:5">
      <c r="A22" s="15" t="s">
        <v>1555</v>
      </c>
      <c r="B22">
        <v>42992</v>
      </c>
      <c r="C22" t="e">
        <f>VLOOKUP(A22, 'CountryvisatypeLink Live Master'!A:E, 3, FALSE)</f>
        <v>#N/A</v>
      </c>
      <c r="D22" t="e">
        <f>VLOOKUP(A22, 'CountryvisatypeLink Live Master'!A:D, 4, FALSE)</f>
        <v>#N/A</v>
      </c>
      <c r="E22" t="e">
        <f>VLOOKUP(A22, 'CountryvisatypeLink Live Master'!A:E, 5, FALSE)</f>
        <v>#N/A</v>
      </c>
    </row>
    <row r="23" spans="1:5">
      <c r="A23" s="15" t="s">
        <v>1556</v>
      </c>
      <c r="B23">
        <v>42705</v>
      </c>
      <c r="C23" t="e">
        <f>VLOOKUP(A23, 'CountryvisatypeLink Live Master'!A:E, 3, FALSE)</f>
        <v>#N/A</v>
      </c>
      <c r="D23" t="e">
        <f>VLOOKUP(A23, 'CountryvisatypeLink Live Master'!A:D, 4, FALSE)</f>
        <v>#N/A</v>
      </c>
      <c r="E23" t="e">
        <f>VLOOKUP(A23, 'CountryvisatypeLink Live Master'!A:E, 5, FALSE)</f>
        <v>#N/A</v>
      </c>
    </row>
    <row r="24" spans="1:5">
      <c r="A24" s="15" t="s">
        <v>1244</v>
      </c>
      <c r="B24">
        <v>24151</v>
      </c>
      <c r="C24" t="str">
        <f>VLOOKUP(A24, 'CountryvisatypeLink Live Master'!A:E, 3, FALSE)</f>
        <v>Y</v>
      </c>
      <c r="D24" t="str">
        <f>VLOOKUP(A24, 'CountryvisatypeLink Live Master'!A:D, 4, FALSE)</f>
        <v>Yes</v>
      </c>
      <c r="E24" t="str">
        <f>VLOOKUP(A24, 'CountryvisatypeLink Live Master'!A:E, 5, FALSE)</f>
        <v>Yes</v>
      </c>
    </row>
    <row r="25" spans="1:5">
      <c r="A25" s="15" t="s">
        <v>1245</v>
      </c>
      <c r="B25">
        <v>42508</v>
      </c>
      <c r="C25" t="str">
        <f>VLOOKUP(A25, 'CountryvisatypeLink Live Master'!A:E, 3, FALSE)</f>
        <v>N</v>
      </c>
      <c r="D25" t="str">
        <f>VLOOKUP(A25, 'CountryvisatypeLink Live Master'!A:D, 4, FALSE)</f>
        <v>Yes</v>
      </c>
      <c r="E25" t="str">
        <f>VLOOKUP(A25, 'CountryvisatypeLink Live Master'!A:E, 5, FALSE)</f>
        <v>Yes</v>
      </c>
    </row>
    <row r="26" spans="1:5">
      <c r="A26" s="15" t="s">
        <v>1557</v>
      </c>
      <c r="B26">
        <v>41520</v>
      </c>
      <c r="C26" t="e">
        <f>VLOOKUP(A26, 'CountryvisatypeLink Live Master'!A:E, 3, FALSE)</f>
        <v>#N/A</v>
      </c>
      <c r="D26" t="e">
        <f>VLOOKUP(A26, 'CountryvisatypeLink Live Master'!A:D, 4, FALSE)</f>
        <v>#N/A</v>
      </c>
      <c r="E26" t="e">
        <f>VLOOKUP(A26, 'CountryvisatypeLink Live Master'!A:E, 5, FALSE)</f>
        <v>#N/A</v>
      </c>
    </row>
    <row r="27" spans="1:5">
      <c r="A27" s="15" t="s">
        <v>1246</v>
      </c>
      <c r="B27">
        <v>44664</v>
      </c>
      <c r="C27" t="str">
        <f>VLOOKUP(A27, 'CountryvisatypeLink Live Master'!A:E, 3, FALSE)</f>
        <v>Y</v>
      </c>
      <c r="D27" t="str">
        <f>VLOOKUP(A27, 'CountryvisatypeLink Live Master'!A:D, 4, FALSE)</f>
        <v>Yes</v>
      </c>
      <c r="E27" t="str">
        <f>VLOOKUP(A27, 'CountryvisatypeLink Live Master'!A:E, 5, FALSE)</f>
        <v>Yes</v>
      </c>
    </row>
    <row r="28" spans="1:5">
      <c r="A28" s="15" t="s">
        <v>1558</v>
      </c>
      <c r="B28">
        <v>42356</v>
      </c>
      <c r="C28" t="e">
        <f>VLOOKUP(A28, 'CountryvisatypeLink Live Master'!A:E, 3, FALSE)</f>
        <v>#N/A</v>
      </c>
      <c r="D28" t="e">
        <f>VLOOKUP(A28, 'CountryvisatypeLink Live Master'!A:D, 4, FALSE)</f>
        <v>#N/A</v>
      </c>
      <c r="E28" t="e">
        <f>VLOOKUP(A28, 'CountryvisatypeLink Live Master'!A:E, 5, FALSE)</f>
        <v>#N/A</v>
      </c>
    </row>
    <row r="29" spans="1:5">
      <c r="A29" s="15" t="s">
        <v>1248</v>
      </c>
      <c r="B29">
        <v>604</v>
      </c>
      <c r="C29" t="str">
        <f>VLOOKUP(A29, 'CountryvisatypeLink Live Master'!A:E, 3, FALSE)</f>
        <v>Y</v>
      </c>
      <c r="D29" t="str">
        <f>VLOOKUP(A29, 'CountryvisatypeLink Live Master'!A:D, 4, FALSE)</f>
        <v>Yes</v>
      </c>
      <c r="E29" t="str">
        <f>VLOOKUP(A29, 'CountryvisatypeLink Live Master'!A:E, 5, FALSE)</f>
        <v>Yes</v>
      </c>
    </row>
    <row r="30" spans="1:5">
      <c r="A30" s="15" t="s">
        <v>1249</v>
      </c>
      <c r="B30">
        <v>603</v>
      </c>
      <c r="C30" t="str">
        <f>VLOOKUP(A30, 'CountryvisatypeLink Live Master'!A:E, 3, FALSE)</f>
        <v>Y</v>
      </c>
      <c r="D30" t="str">
        <f>VLOOKUP(A30, 'CountryvisatypeLink Live Master'!A:D, 4, FALSE)</f>
        <v>Yes</v>
      </c>
      <c r="E30" t="str">
        <f>VLOOKUP(A30, 'CountryvisatypeLink Live Master'!A:E, 5, FALSE)</f>
        <v>Yes</v>
      </c>
    </row>
    <row r="31" spans="1:5">
      <c r="A31" s="15" t="s">
        <v>1559</v>
      </c>
      <c r="B31">
        <v>44684</v>
      </c>
      <c r="C31" t="e">
        <f>VLOOKUP(A31, 'CountryvisatypeLink Live Master'!A:E, 3, FALSE)</f>
        <v>#N/A</v>
      </c>
      <c r="D31" t="str">
        <f>VLOOKUP(A31, 'CountryvisatypeLink Live Master'!A:D, 4, FALSE)</f>
        <v>Yes</v>
      </c>
      <c r="E31" t="str">
        <f>VLOOKUP(A31, 'CountryvisatypeLink Live Master'!A:E, 5, FALSE)</f>
        <v>Yes</v>
      </c>
    </row>
    <row r="32" spans="1:5">
      <c r="A32" s="15" t="s">
        <v>1250</v>
      </c>
      <c r="B32">
        <v>42286</v>
      </c>
      <c r="C32" t="str">
        <f>VLOOKUP(A32, 'CountryvisatypeLink Live Master'!A:E, 3, FALSE)</f>
        <v>Y</v>
      </c>
      <c r="D32" t="str">
        <f>VLOOKUP(A32, 'CountryvisatypeLink Live Master'!A:D, 4, FALSE)</f>
        <v>Yes</v>
      </c>
      <c r="E32" t="str">
        <f>VLOOKUP(A32, 'CountryvisatypeLink Live Master'!A:E, 5, FALSE)</f>
        <v>Yes</v>
      </c>
    </row>
    <row r="33" spans="1:5">
      <c r="A33" s="15" t="s">
        <v>1251</v>
      </c>
      <c r="B33">
        <v>605</v>
      </c>
      <c r="C33" t="str">
        <f>VLOOKUP(A33, 'CountryvisatypeLink Live Master'!A:E, 3, FALSE)</f>
        <v>Y</v>
      </c>
      <c r="D33" t="str">
        <f>VLOOKUP(A33, 'CountryvisatypeLink Live Master'!A:D, 4, FALSE)</f>
        <v>Yes</v>
      </c>
      <c r="E33" t="str">
        <f>VLOOKUP(A33, 'CountryvisatypeLink Live Master'!A:E, 5, FALSE)</f>
        <v>Yes</v>
      </c>
    </row>
    <row r="34" spans="1:5">
      <c r="A34" s="15" t="s">
        <v>1560</v>
      </c>
      <c r="B34">
        <v>42764</v>
      </c>
      <c r="C34" t="e">
        <f>VLOOKUP(A34, 'CountryvisatypeLink Live Master'!A:E, 3, FALSE)</f>
        <v>#N/A</v>
      </c>
      <c r="D34" t="e">
        <f>VLOOKUP(A34, 'CountryvisatypeLink Live Master'!A:D, 4, FALSE)</f>
        <v>#N/A</v>
      </c>
      <c r="E34" t="e">
        <f>VLOOKUP(A34, 'CountryvisatypeLink Live Master'!A:E, 5, FALSE)</f>
        <v>#N/A</v>
      </c>
    </row>
    <row r="35" spans="1:5">
      <c r="A35" s="15" t="s">
        <v>1561</v>
      </c>
      <c r="B35">
        <v>42744</v>
      </c>
      <c r="C35" t="e">
        <f>VLOOKUP(A35, 'CountryvisatypeLink Live Master'!A:E, 3, FALSE)</f>
        <v>#N/A</v>
      </c>
      <c r="D35" t="e">
        <f>VLOOKUP(A35, 'CountryvisatypeLink Live Master'!A:D, 4, FALSE)</f>
        <v>#N/A</v>
      </c>
      <c r="E35" t="e">
        <f>VLOOKUP(A35, 'CountryvisatypeLink Live Master'!A:E, 5, FALSE)</f>
        <v>#N/A</v>
      </c>
    </row>
    <row r="36" spans="1:5">
      <c r="A36" s="15" t="s">
        <v>1252</v>
      </c>
      <c r="B36">
        <v>42664</v>
      </c>
      <c r="C36" t="str">
        <f>VLOOKUP(A36, 'CountryvisatypeLink Live Master'!A:E, 3, FALSE)</f>
        <v>Y</v>
      </c>
      <c r="D36" t="str">
        <f>VLOOKUP(A36, 'CountryvisatypeLink Live Master'!A:D, 4, FALSE)</f>
        <v>Yes</v>
      </c>
      <c r="E36" t="str">
        <f>VLOOKUP(A36, 'CountryvisatypeLink Live Master'!A:E, 5, FALSE)</f>
        <v>Yes</v>
      </c>
    </row>
    <row r="37" spans="1:5">
      <c r="A37" s="15" t="s">
        <v>1562</v>
      </c>
      <c r="B37">
        <v>42725</v>
      </c>
      <c r="C37" t="e">
        <f>VLOOKUP(A37, 'CountryvisatypeLink Live Master'!A:E, 3, FALSE)</f>
        <v>#N/A</v>
      </c>
      <c r="D37" t="e">
        <f>VLOOKUP(A37, 'CountryvisatypeLink Live Master'!A:D, 4, FALSE)</f>
        <v>#N/A</v>
      </c>
      <c r="E37" t="e">
        <f>VLOOKUP(A37, 'CountryvisatypeLink Live Master'!A:E, 5, FALSE)</f>
        <v>#N/A</v>
      </c>
    </row>
    <row r="38" spans="1:5">
      <c r="A38" s="15" t="s">
        <v>1563</v>
      </c>
      <c r="B38">
        <v>42724</v>
      </c>
      <c r="C38" t="e">
        <f>VLOOKUP(A38, 'CountryvisatypeLink Live Master'!A:E, 3, FALSE)</f>
        <v>#N/A</v>
      </c>
      <c r="D38" t="e">
        <f>VLOOKUP(A38, 'CountryvisatypeLink Live Master'!A:D, 4, FALSE)</f>
        <v>#N/A</v>
      </c>
      <c r="E38" t="e">
        <f>VLOOKUP(A38, 'CountryvisatypeLink Live Master'!A:E, 5, FALSE)</f>
        <v>#N/A</v>
      </c>
    </row>
    <row r="39" spans="1:5">
      <c r="A39" s="15" t="s">
        <v>1219</v>
      </c>
      <c r="B39">
        <v>22057</v>
      </c>
      <c r="C39" t="str">
        <f>VLOOKUP(A39, 'CountryvisatypeLink Live Master'!A:E, 3, FALSE)</f>
        <v>Y</v>
      </c>
      <c r="D39" t="str">
        <f>VLOOKUP(A39, 'CountryvisatypeLink Live Master'!A:D, 4, FALSE)</f>
        <v>Yes</v>
      </c>
      <c r="E39" t="str">
        <f>VLOOKUP(A39, 'CountryvisatypeLink Live Master'!A:E, 5, FALSE)</f>
        <v>Yes</v>
      </c>
    </row>
    <row r="40" spans="1:5">
      <c r="A40" s="15" t="s">
        <v>1253</v>
      </c>
      <c r="B40">
        <v>22065</v>
      </c>
      <c r="C40" t="str">
        <f>VLOOKUP(A40, 'CountryvisatypeLink Live Master'!A:E, 3, FALSE)</f>
        <v>Y</v>
      </c>
      <c r="D40" t="str">
        <f>VLOOKUP(A40, 'CountryvisatypeLink Live Master'!A:D, 4, FALSE)</f>
        <v>Yes</v>
      </c>
      <c r="E40" t="str">
        <f>VLOOKUP(A40, 'CountryvisatypeLink Live Master'!A:E, 5, FALSE)</f>
        <v>Yes</v>
      </c>
    </row>
    <row r="41" spans="1:5">
      <c r="A41" s="15" t="s">
        <v>1254</v>
      </c>
      <c r="B41">
        <v>39150</v>
      </c>
      <c r="C41" t="str">
        <f>VLOOKUP(A41, 'CountryvisatypeLink Live Master'!A:E, 3, FALSE)</f>
        <v>N</v>
      </c>
      <c r="D41" t="str">
        <f>VLOOKUP(A41, 'CountryvisatypeLink Live Master'!A:D, 4, FALSE)</f>
        <v>Yes</v>
      </c>
      <c r="E41" t="str">
        <f>VLOOKUP(A41, 'CountryvisatypeLink Live Master'!A:E, 5, FALSE)</f>
        <v>Yes</v>
      </c>
    </row>
    <row r="42" spans="1:5">
      <c r="A42" s="15" t="s">
        <v>1255</v>
      </c>
      <c r="B42">
        <v>37152</v>
      </c>
      <c r="C42" t="str">
        <f>VLOOKUP(A42, 'CountryvisatypeLink Live Master'!A:E, 3, FALSE)</f>
        <v>Y</v>
      </c>
      <c r="D42" t="str">
        <f>VLOOKUP(A42, 'CountryvisatypeLink Live Master'!A:D, 4, FALSE)</f>
        <v>Yes</v>
      </c>
      <c r="E42" t="str">
        <f>VLOOKUP(A42, 'CountryvisatypeLink Live Master'!A:E, 5, FALSE)</f>
        <v>Yes</v>
      </c>
    </row>
    <row r="43" spans="1:5">
      <c r="A43" s="15" t="s">
        <v>1256</v>
      </c>
      <c r="B43">
        <v>33152</v>
      </c>
      <c r="C43" t="str">
        <f>VLOOKUP(A43, 'CountryvisatypeLink Live Master'!A:E, 3, FALSE)</f>
        <v>Y</v>
      </c>
      <c r="D43" t="str">
        <f>VLOOKUP(A43, 'CountryvisatypeLink Live Master'!A:D, 4, FALSE)</f>
        <v>Yes</v>
      </c>
      <c r="E43" t="str">
        <f>VLOOKUP(A43, 'CountryvisatypeLink Live Master'!A:E, 5, FALSE)</f>
        <v>Yes</v>
      </c>
    </row>
    <row r="44" spans="1:5">
      <c r="A44" s="15" t="s">
        <v>1257</v>
      </c>
      <c r="B44">
        <v>613</v>
      </c>
      <c r="C44" t="str">
        <f>VLOOKUP(A44, 'CountryvisatypeLink Live Master'!A:E, 3, FALSE)</f>
        <v>Y</v>
      </c>
      <c r="D44" t="str">
        <f>VLOOKUP(A44, 'CountryvisatypeLink Live Master'!A:D, 4, FALSE)</f>
        <v>Yes</v>
      </c>
      <c r="E44" t="str">
        <f>VLOOKUP(A44, 'CountryvisatypeLink Live Master'!A:E, 5, FALSE)</f>
        <v>Yes</v>
      </c>
    </row>
    <row r="45" spans="1:5">
      <c r="A45" s="15" t="s">
        <v>1258</v>
      </c>
      <c r="B45">
        <v>612</v>
      </c>
      <c r="C45" t="str">
        <f>VLOOKUP(A45, 'CountryvisatypeLink Live Master'!A:E, 3, FALSE)</f>
        <v>Y</v>
      </c>
      <c r="D45" t="str">
        <f>VLOOKUP(A45, 'CountryvisatypeLink Live Master'!A:D, 4, FALSE)</f>
        <v>Yes</v>
      </c>
      <c r="E45" t="str">
        <f>VLOOKUP(A45, 'CountryvisatypeLink Live Master'!A:E, 5, FALSE)</f>
        <v>Yes</v>
      </c>
    </row>
    <row r="46" spans="1:5">
      <c r="A46" s="15" t="s">
        <v>1259</v>
      </c>
      <c r="B46">
        <v>34160</v>
      </c>
      <c r="C46" t="str">
        <f>VLOOKUP(A46, 'CountryvisatypeLink Live Master'!A:E, 3, FALSE)</f>
        <v>Y</v>
      </c>
      <c r="D46" t="str">
        <f>VLOOKUP(A46, 'CountryvisatypeLink Live Master'!A:D, 4, FALSE)</f>
        <v>Yes</v>
      </c>
      <c r="E46" t="str">
        <f>VLOOKUP(A46, 'CountryvisatypeLink Live Master'!A:E, 5, FALSE)</f>
        <v>Yes</v>
      </c>
    </row>
    <row r="47" spans="1:5">
      <c r="A47" s="15" t="s">
        <v>1260</v>
      </c>
      <c r="B47">
        <v>614</v>
      </c>
      <c r="C47" t="str">
        <f>VLOOKUP(A47, 'CountryvisatypeLink Live Master'!A:E, 3, FALSE)</f>
        <v>Y</v>
      </c>
      <c r="D47" t="str">
        <f>VLOOKUP(A47, 'CountryvisatypeLink Live Master'!A:D, 4, FALSE)</f>
        <v>Yes</v>
      </c>
      <c r="E47" t="str">
        <f>VLOOKUP(A47, 'CountryvisatypeLink Live Master'!A:E, 5, FALSE)</f>
        <v>Yes</v>
      </c>
    </row>
    <row r="48" spans="1:5">
      <c r="A48" s="15" t="s">
        <v>1261</v>
      </c>
      <c r="B48">
        <v>41756</v>
      </c>
      <c r="C48" t="str">
        <f>VLOOKUP(A48, 'CountryvisatypeLink Live Master'!A:E, 3, FALSE)</f>
        <v>N</v>
      </c>
      <c r="D48" t="str">
        <f>VLOOKUP(A48, 'CountryvisatypeLink Live Master'!A:D, 4, FALSE)</f>
        <v>Yes</v>
      </c>
      <c r="E48" t="str">
        <f>VLOOKUP(A48, 'CountryvisatypeLink Live Master'!A:E, 5, FALSE)</f>
        <v>Yes</v>
      </c>
    </row>
    <row r="49" spans="1:5">
      <c r="A49" s="15" t="s">
        <v>1122</v>
      </c>
      <c r="B49">
        <v>26150</v>
      </c>
      <c r="C49" t="str">
        <f>VLOOKUP(A49, 'CountryvisatypeLink Live Master'!A:E, 3, FALSE)</f>
        <v>N</v>
      </c>
      <c r="D49" t="str">
        <f>VLOOKUP(A49, 'CountryvisatypeLink Live Master'!A:D, 4, FALSE)</f>
        <v>Yes</v>
      </c>
      <c r="E49" t="str">
        <f>VLOOKUP(A49, 'CountryvisatypeLink Live Master'!A:E, 5, FALSE)</f>
        <v>Yes</v>
      </c>
    </row>
    <row r="50" spans="1:5">
      <c r="A50" s="15" t="s">
        <v>1263</v>
      </c>
      <c r="B50">
        <v>32350</v>
      </c>
      <c r="C50" t="str">
        <f>VLOOKUP(A50, 'CountryvisatypeLink Live Master'!A:E, 3, FALSE)</f>
        <v>N</v>
      </c>
      <c r="D50" t="str">
        <f>VLOOKUP(A50, 'CountryvisatypeLink Live Master'!A:D, 4, FALSE)</f>
        <v>Yes</v>
      </c>
      <c r="E50" t="str">
        <f>VLOOKUP(A50, 'CountryvisatypeLink Live Master'!A:E, 5, FALSE)</f>
        <v>Yes</v>
      </c>
    </row>
    <row r="51" spans="1:5">
      <c r="A51" s="15" t="s">
        <v>1564</v>
      </c>
      <c r="B51">
        <v>44224</v>
      </c>
      <c r="C51" t="e">
        <f>VLOOKUP(A51, 'CountryvisatypeLink Live Master'!A:E, 3, FALSE)</f>
        <v>#N/A</v>
      </c>
      <c r="D51" t="e">
        <f>VLOOKUP(A51, 'CountryvisatypeLink Live Master'!A:D, 4, FALSE)</f>
        <v>#N/A</v>
      </c>
      <c r="E51" t="e">
        <f>VLOOKUP(A51, 'CountryvisatypeLink Live Master'!A:E, 5, FALSE)</f>
        <v>#N/A</v>
      </c>
    </row>
    <row r="52" spans="1:5">
      <c r="A52" s="15" t="s">
        <v>1565</v>
      </c>
      <c r="B52">
        <v>44225</v>
      </c>
      <c r="C52" t="e">
        <f>VLOOKUP(A52, 'CountryvisatypeLink Live Master'!A:E, 3, FALSE)</f>
        <v>#N/A</v>
      </c>
      <c r="D52" t="e">
        <f>VLOOKUP(A52, 'CountryvisatypeLink Live Master'!A:D, 4, FALSE)</f>
        <v>#N/A</v>
      </c>
      <c r="E52" t="e">
        <f>VLOOKUP(A52, 'CountryvisatypeLink Live Master'!A:E, 5, FALSE)</f>
        <v>#N/A</v>
      </c>
    </row>
    <row r="53" spans="1:5">
      <c r="A53" s="15" t="s">
        <v>1566</v>
      </c>
      <c r="B53">
        <v>44185</v>
      </c>
      <c r="C53" t="e">
        <f>VLOOKUP(A53, 'CountryvisatypeLink Live Master'!A:E, 3, FALSE)</f>
        <v>#N/A</v>
      </c>
      <c r="D53" t="e">
        <f>VLOOKUP(A53, 'CountryvisatypeLink Live Master'!A:D, 4, FALSE)</f>
        <v>#N/A</v>
      </c>
      <c r="E53" t="e">
        <f>VLOOKUP(A53, 'CountryvisatypeLink Live Master'!A:E, 5, FALSE)</f>
        <v>#N/A</v>
      </c>
    </row>
    <row r="54" spans="1:5">
      <c r="A54" s="15" t="s">
        <v>1567</v>
      </c>
      <c r="B54">
        <v>44226</v>
      </c>
      <c r="C54" t="e">
        <f>VLOOKUP(A54, 'CountryvisatypeLink Live Master'!A:E, 3, FALSE)</f>
        <v>#N/A</v>
      </c>
      <c r="D54" t="e">
        <f>VLOOKUP(A54, 'CountryvisatypeLink Live Master'!A:D, 4, FALSE)</f>
        <v>#N/A</v>
      </c>
      <c r="E54" t="e">
        <f>VLOOKUP(A54, 'CountryvisatypeLink Live Master'!A:E, 5, FALSE)</f>
        <v>#N/A</v>
      </c>
    </row>
    <row r="55" spans="1:5">
      <c r="A55" s="15" t="s">
        <v>1568</v>
      </c>
      <c r="B55">
        <v>44227</v>
      </c>
      <c r="C55" t="e">
        <f>VLOOKUP(A55, 'CountryvisatypeLink Live Master'!A:E, 3, FALSE)</f>
        <v>#N/A</v>
      </c>
      <c r="D55" t="e">
        <f>VLOOKUP(A55, 'CountryvisatypeLink Live Master'!A:D, 4, FALSE)</f>
        <v>#N/A</v>
      </c>
      <c r="E55" t="e">
        <f>VLOOKUP(A55, 'CountryvisatypeLink Live Master'!A:E, 5, FALSE)</f>
        <v>#N/A</v>
      </c>
    </row>
    <row r="56" spans="1:5">
      <c r="A56" s="15" t="s">
        <v>1569</v>
      </c>
      <c r="B56">
        <v>44186</v>
      </c>
      <c r="C56" t="e">
        <f>VLOOKUP(A56, 'CountryvisatypeLink Live Master'!A:E, 3, FALSE)</f>
        <v>#N/A</v>
      </c>
      <c r="D56" t="e">
        <f>VLOOKUP(A56, 'CountryvisatypeLink Live Master'!A:D, 4, FALSE)</f>
        <v>#N/A</v>
      </c>
      <c r="E56" t="e">
        <f>VLOOKUP(A56, 'CountryvisatypeLink Live Master'!A:E, 5, FALSE)</f>
        <v>#N/A</v>
      </c>
    </row>
    <row r="57" spans="1:5">
      <c r="A57" s="15" t="s">
        <v>1570</v>
      </c>
      <c r="B57">
        <v>44204</v>
      </c>
      <c r="C57" t="e">
        <f>VLOOKUP(A57, 'CountryvisatypeLink Live Master'!A:E, 3, FALSE)</f>
        <v>#N/A</v>
      </c>
      <c r="D57" t="e">
        <f>VLOOKUP(A57, 'CountryvisatypeLink Live Master'!A:D, 4, FALSE)</f>
        <v>#N/A</v>
      </c>
      <c r="E57" t="e">
        <f>VLOOKUP(A57, 'CountryvisatypeLink Live Master'!A:E, 5, FALSE)</f>
        <v>#N/A</v>
      </c>
    </row>
    <row r="58" spans="1:5">
      <c r="A58" s="15" t="s">
        <v>1571</v>
      </c>
      <c r="B58">
        <v>43499</v>
      </c>
      <c r="C58" t="e">
        <f>VLOOKUP(A58, 'CountryvisatypeLink Live Master'!A:E, 3, FALSE)</f>
        <v>#N/A</v>
      </c>
      <c r="D58" t="str">
        <f>VLOOKUP(A58, 'CountryvisatypeLink Live Master'!A:D, 4, FALSE)</f>
        <v>Yes</v>
      </c>
      <c r="E58" t="str">
        <f>VLOOKUP(A58, 'CountryvisatypeLink Live Master'!A:E, 5, FALSE)</f>
        <v>Yes</v>
      </c>
    </row>
    <row r="59" spans="1:5">
      <c r="A59" s="15" t="s">
        <v>1572</v>
      </c>
      <c r="B59">
        <v>43498</v>
      </c>
      <c r="C59" t="e">
        <f>VLOOKUP(A59, 'CountryvisatypeLink Live Master'!A:E, 3, FALSE)</f>
        <v>#N/A</v>
      </c>
      <c r="D59" t="str">
        <f>VLOOKUP(A59, 'CountryvisatypeLink Live Master'!A:D, 4, FALSE)</f>
        <v>Yes</v>
      </c>
      <c r="E59" t="str">
        <f>VLOOKUP(A59, 'CountryvisatypeLink Live Master'!A:E, 5, FALSE)</f>
        <v>Yes</v>
      </c>
    </row>
    <row r="60" spans="1:5">
      <c r="A60" s="15" t="s">
        <v>1573</v>
      </c>
      <c r="B60">
        <v>44704</v>
      </c>
      <c r="C60" t="e">
        <f>VLOOKUP(A60, 'CountryvisatypeLink Live Master'!A:E, 3, FALSE)</f>
        <v>#N/A</v>
      </c>
      <c r="D60" t="str">
        <f>VLOOKUP(A60, 'CountryvisatypeLink Live Master'!A:D, 4, FALSE)</f>
        <v>Yes</v>
      </c>
      <c r="E60" t="str">
        <f>VLOOKUP(A60, 'CountryvisatypeLink Live Master'!A:E, 5, FALSE)</f>
        <v>Yes</v>
      </c>
    </row>
    <row r="61" spans="1:5">
      <c r="A61" s="15" t="s">
        <v>1574</v>
      </c>
      <c r="B61">
        <v>44724</v>
      </c>
      <c r="C61" t="e">
        <f>VLOOKUP(A61, 'CountryvisatypeLink Live Master'!A:E, 3, FALSE)</f>
        <v>#N/A</v>
      </c>
      <c r="D61" t="str">
        <f>VLOOKUP(A61, 'CountryvisatypeLink Live Master'!A:D, 4, FALSE)</f>
        <v>Yes</v>
      </c>
      <c r="E61" t="str">
        <f>VLOOKUP(A61, 'CountryvisatypeLink Live Master'!A:E, 5, FALSE)</f>
        <v>Yes</v>
      </c>
    </row>
    <row r="62" spans="1:5">
      <c r="A62" s="15" t="s">
        <v>1575</v>
      </c>
      <c r="B62">
        <v>44705</v>
      </c>
      <c r="C62" t="e">
        <f>VLOOKUP(A62, 'CountryvisatypeLink Live Master'!A:E, 3, FALSE)</f>
        <v>#N/A</v>
      </c>
      <c r="D62" t="str">
        <f>VLOOKUP(A62, 'CountryvisatypeLink Live Master'!A:D, 4, FALSE)</f>
        <v>Yes</v>
      </c>
      <c r="E62" t="str">
        <f>VLOOKUP(A62, 'CountryvisatypeLink Live Master'!A:E, 5, FALSE)</f>
        <v>Yes</v>
      </c>
    </row>
    <row r="63" spans="1:5">
      <c r="A63" s="15" t="s">
        <v>1576</v>
      </c>
      <c r="B63">
        <v>43497</v>
      </c>
      <c r="C63" t="e">
        <f>VLOOKUP(A63, 'CountryvisatypeLink Live Master'!A:E, 3, FALSE)</f>
        <v>#N/A</v>
      </c>
      <c r="D63" t="str">
        <f>VLOOKUP(A63, 'CountryvisatypeLink Live Master'!A:D, 4, FALSE)</f>
        <v>Yes</v>
      </c>
      <c r="E63" t="str">
        <f>VLOOKUP(A63, 'CountryvisatypeLink Live Master'!A:E, 5, FALSE)</f>
        <v>Yes</v>
      </c>
    </row>
    <row r="64" spans="1:5">
      <c r="A64" s="15" t="s">
        <v>1577</v>
      </c>
      <c r="B64">
        <v>44706</v>
      </c>
      <c r="C64" t="e">
        <f>VLOOKUP(A64, 'CountryvisatypeLink Live Master'!A:E, 3, FALSE)</f>
        <v>#N/A</v>
      </c>
      <c r="D64" t="str">
        <f>VLOOKUP(A64, 'CountryvisatypeLink Live Master'!A:D, 4, FALSE)</f>
        <v>Yes</v>
      </c>
      <c r="E64" t="str">
        <f>VLOOKUP(A64, 'CountryvisatypeLink Live Master'!A:E, 5, FALSE)</f>
        <v>Yes</v>
      </c>
    </row>
    <row r="65" spans="1:5">
      <c r="A65" s="15" t="s">
        <v>1578</v>
      </c>
      <c r="B65">
        <v>44184</v>
      </c>
      <c r="C65" t="e">
        <f>VLOOKUP(A65, 'CountryvisatypeLink Live Master'!A:E, 3, FALSE)</f>
        <v>#N/A</v>
      </c>
      <c r="D65" t="e">
        <f>VLOOKUP(A65, 'CountryvisatypeLink Live Master'!A:D, 4, FALSE)</f>
        <v>#N/A</v>
      </c>
      <c r="E65" t="e">
        <f>VLOOKUP(A65, 'CountryvisatypeLink Live Master'!A:E, 5, FALSE)</f>
        <v>#N/A</v>
      </c>
    </row>
    <row r="66" spans="1:5">
      <c r="A66" s="15" t="s">
        <v>1579</v>
      </c>
      <c r="B66">
        <v>44166</v>
      </c>
      <c r="C66" t="e">
        <f>VLOOKUP(A66, 'CountryvisatypeLink Live Master'!A:E, 3, FALSE)</f>
        <v>#N/A</v>
      </c>
      <c r="D66" t="e">
        <f>VLOOKUP(A66, 'CountryvisatypeLink Live Master'!A:D, 4, FALSE)</f>
        <v>#N/A</v>
      </c>
      <c r="E66" t="e">
        <f>VLOOKUP(A66, 'CountryvisatypeLink Live Master'!A:E, 5, FALSE)</f>
        <v>#N/A</v>
      </c>
    </row>
    <row r="67" spans="1:5">
      <c r="A67" s="15" t="s">
        <v>1580</v>
      </c>
      <c r="B67">
        <v>44165</v>
      </c>
      <c r="C67" t="e">
        <f>VLOOKUP(A67, 'CountryvisatypeLink Live Master'!A:E, 3, FALSE)</f>
        <v>#N/A</v>
      </c>
      <c r="D67" t="e">
        <f>VLOOKUP(A67, 'CountryvisatypeLink Live Master'!A:D, 4, FALSE)</f>
        <v>#N/A</v>
      </c>
      <c r="E67" t="e">
        <f>VLOOKUP(A67, 'CountryvisatypeLink Live Master'!A:E, 5, FALSE)</f>
        <v>#N/A</v>
      </c>
    </row>
    <row r="68" spans="1:5">
      <c r="A68" s="15" t="s">
        <v>1581</v>
      </c>
      <c r="B68">
        <v>44164</v>
      </c>
      <c r="C68" t="e">
        <f>VLOOKUP(A68, 'CountryvisatypeLink Live Master'!A:E, 3, FALSE)</f>
        <v>#N/A</v>
      </c>
      <c r="D68" t="e">
        <f>VLOOKUP(A68, 'CountryvisatypeLink Live Master'!A:D, 4, FALSE)</f>
        <v>#N/A</v>
      </c>
      <c r="E68" t="e">
        <f>VLOOKUP(A68, 'CountryvisatypeLink Live Master'!A:E, 5, FALSE)</f>
        <v>#N/A</v>
      </c>
    </row>
    <row r="69" spans="1:5">
      <c r="A69" s="15" t="s">
        <v>1264</v>
      </c>
      <c r="B69">
        <v>41572</v>
      </c>
      <c r="C69" t="str">
        <f>VLOOKUP(A69, 'CountryvisatypeLink Live Master'!A:E, 3, FALSE)</f>
        <v>N</v>
      </c>
      <c r="D69" t="str">
        <f>VLOOKUP(A69, 'CountryvisatypeLink Live Master'!A:D, 4, FALSE)</f>
        <v>Yes</v>
      </c>
      <c r="E69" t="str">
        <f>VLOOKUP(A69, 'CountryvisatypeLink Live Master'!A:E, 5, FALSE)</f>
        <v>Yes</v>
      </c>
    </row>
    <row r="70" spans="1:5">
      <c r="A70" s="15" t="s">
        <v>1582</v>
      </c>
      <c r="B70">
        <v>43084</v>
      </c>
      <c r="C70" t="e">
        <f>VLOOKUP(A70, 'CountryvisatypeLink Live Master'!A:E, 3, FALSE)</f>
        <v>#N/A</v>
      </c>
      <c r="D70" t="e">
        <f>VLOOKUP(A70, 'CountryvisatypeLink Live Master'!A:D, 4, FALSE)</f>
        <v>#N/A</v>
      </c>
      <c r="E70" t="e">
        <f>VLOOKUP(A70, 'CountryvisatypeLink Live Master'!A:E, 5, FALSE)</f>
        <v>#N/A</v>
      </c>
    </row>
    <row r="71" spans="1:5">
      <c r="A71" s="15" t="s">
        <v>1583</v>
      </c>
      <c r="B71">
        <v>44246</v>
      </c>
      <c r="C71" t="e">
        <f>VLOOKUP(A71, 'CountryvisatypeLink Live Master'!A:E, 3, FALSE)</f>
        <v>#N/A</v>
      </c>
      <c r="D71" t="e">
        <f>VLOOKUP(A71, 'CountryvisatypeLink Live Master'!A:D, 4, FALSE)</f>
        <v>#N/A</v>
      </c>
      <c r="E71" t="e">
        <f>VLOOKUP(A71, 'CountryvisatypeLink Live Master'!A:E, 5, FALSE)</f>
        <v>#N/A</v>
      </c>
    </row>
    <row r="72" spans="1:5">
      <c r="A72" s="15" t="s">
        <v>1584</v>
      </c>
      <c r="B72">
        <v>44247</v>
      </c>
      <c r="C72" t="e">
        <f>VLOOKUP(A72, 'CountryvisatypeLink Live Master'!A:E, 3, FALSE)</f>
        <v>#N/A</v>
      </c>
      <c r="D72" t="e">
        <f>VLOOKUP(A72, 'CountryvisatypeLink Live Master'!A:D, 4, FALSE)</f>
        <v>#N/A</v>
      </c>
      <c r="E72" t="e">
        <f>VLOOKUP(A72, 'CountryvisatypeLink Live Master'!A:E, 5, FALSE)</f>
        <v>#N/A</v>
      </c>
    </row>
    <row r="73" spans="1:5">
      <c r="A73" s="15" t="s">
        <v>1585</v>
      </c>
      <c r="B73">
        <v>44248</v>
      </c>
      <c r="C73" t="e">
        <f>VLOOKUP(A73, 'CountryvisatypeLink Live Master'!A:E, 3, FALSE)</f>
        <v>#N/A</v>
      </c>
      <c r="D73" t="e">
        <f>VLOOKUP(A73, 'CountryvisatypeLink Live Master'!A:D, 4, FALSE)</f>
        <v>#N/A</v>
      </c>
      <c r="E73" t="e">
        <f>VLOOKUP(A73, 'CountryvisatypeLink Live Master'!A:E, 5, FALSE)</f>
        <v>#N/A</v>
      </c>
    </row>
    <row r="74" spans="1:5">
      <c r="A74" s="15" t="s">
        <v>1586</v>
      </c>
      <c r="B74">
        <v>44244</v>
      </c>
      <c r="C74" t="e">
        <f>VLOOKUP(A74, 'CountryvisatypeLink Live Master'!A:E, 3, FALSE)</f>
        <v>#N/A</v>
      </c>
      <c r="D74" t="e">
        <f>VLOOKUP(A74, 'CountryvisatypeLink Live Master'!A:D, 4, FALSE)</f>
        <v>#N/A</v>
      </c>
      <c r="E74" t="e">
        <f>VLOOKUP(A74, 'CountryvisatypeLink Live Master'!A:E, 5, FALSE)</f>
        <v>#N/A</v>
      </c>
    </row>
    <row r="75" spans="1:5">
      <c r="A75" s="15" t="s">
        <v>1587</v>
      </c>
      <c r="B75">
        <v>44245</v>
      </c>
      <c r="C75" t="e">
        <f>VLOOKUP(A75, 'CountryvisatypeLink Live Master'!A:E, 3, FALSE)</f>
        <v>#N/A</v>
      </c>
      <c r="D75" t="e">
        <f>VLOOKUP(A75, 'CountryvisatypeLink Live Master'!A:D, 4, FALSE)</f>
        <v>#N/A</v>
      </c>
      <c r="E75" t="e">
        <f>VLOOKUP(A75, 'CountryvisatypeLink Live Master'!A:E, 5, FALSE)</f>
        <v>#N/A</v>
      </c>
    </row>
    <row r="76" spans="1:5">
      <c r="A76" s="15" t="s">
        <v>1588</v>
      </c>
      <c r="B76">
        <v>44324</v>
      </c>
      <c r="C76" t="e">
        <f>VLOOKUP(A76, 'CountryvisatypeLink Live Master'!A:E, 3, FALSE)</f>
        <v>#N/A</v>
      </c>
      <c r="D76" t="e">
        <f>VLOOKUP(A76, 'CountryvisatypeLink Live Master'!A:D, 4, FALSE)</f>
        <v>#N/A</v>
      </c>
      <c r="E76" t="e">
        <f>VLOOKUP(A76, 'CountryvisatypeLink Live Master'!A:E, 5, FALSE)</f>
        <v>#N/A</v>
      </c>
    </row>
    <row r="77" spans="1:5">
      <c r="A77" s="15" t="s">
        <v>1589</v>
      </c>
      <c r="B77">
        <v>44233</v>
      </c>
      <c r="C77" t="e">
        <f>VLOOKUP(A77, 'CountryvisatypeLink Live Master'!A:E, 3, FALSE)</f>
        <v>#N/A</v>
      </c>
      <c r="D77" t="e">
        <f>VLOOKUP(A77, 'CountryvisatypeLink Live Master'!A:D, 4, FALSE)</f>
        <v>#N/A</v>
      </c>
      <c r="E77" t="e">
        <f>VLOOKUP(A77, 'CountryvisatypeLink Live Master'!A:E, 5, FALSE)</f>
        <v>#N/A</v>
      </c>
    </row>
    <row r="78" spans="1:5">
      <c r="A78" s="15" t="s">
        <v>1590</v>
      </c>
      <c r="B78">
        <v>43113</v>
      </c>
      <c r="C78" t="e">
        <f>VLOOKUP(A78, 'CountryvisatypeLink Live Master'!A:E, 3, FALSE)</f>
        <v>#N/A</v>
      </c>
      <c r="D78" t="e">
        <f>VLOOKUP(A78, 'CountryvisatypeLink Live Master'!A:D, 4, FALSE)</f>
        <v>#N/A</v>
      </c>
      <c r="E78" t="e">
        <f>VLOOKUP(A78, 'CountryvisatypeLink Live Master'!A:E, 5, FALSE)</f>
        <v>#N/A</v>
      </c>
    </row>
    <row r="79" spans="1:5">
      <c r="A79" s="15" t="s">
        <v>1591</v>
      </c>
      <c r="B79">
        <v>43862</v>
      </c>
      <c r="C79" t="e">
        <f>VLOOKUP(A79, 'CountryvisatypeLink Live Master'!A:E, 3, FALSE)</f>
        <v>#N/A</v>
      </c>
      <c r="D79" t="e">
        <f>VLOOKUP(A79, 'CountryvisatypeLink Live Master'!A:D, 4, FALSE)</f>
        <v>#N/A</v>
      </c>
      <c r="E79" t="e">
        <f>VLOOKUP(A79, 'CountryvisatypeLink Live Master'!A:E, 5, FALSE)</f>
        <v>#N/A</v>
      </c>
    </row>
    <row r="80" spans="1:5">
      <c r="A80" s="15" t="s">
        <v>1592</v>
      </c>
      <c r="B80">
        <v>43364</v>
      </c>
      <c r="C80" t="e">
        <f>VLOOKUP(A80, 'CountryvisatypeLink Live Master'!A:E, 3, FALSE)</f>
        <v>#N/A</v>
      </c>
      <c r="D80" t="e">
        <f>VLOOKUP(A80, 'CountryvisatypeLink Live Master'!A:D, 4, FALSE)</f>
        <v>#N/A</v>
      </c>
      <c r="E80" t="e">
        <f>VLOOKUP(A80, 'CountryvisatypeLink Live Master'!A:E, 5, FALSE)</f>
        <v>#N/A</v>
      </c>
    </row>
    <row r="81" spans="1:5">
      <c r="A81" s="15" t="s">
        <v>1593</v>
      </c>
      <c r="B81">
        <v>43366</v>
      </c>
      <c r="C81" t="e">
        <f>VLOOKUP(A81, 'CountryvisatypeLink Live Master'!A:E, 3, FALSE)</f>
        <v>#N/A</v>
      </c>
      <c r="D81" t="e">
        <f>VLOOKUP(A81, 'CountryvisatypeLink Live Master'!A:D, 4, FALSE)</f>
        <v>#N/A</v>
      </c>
      <c r="E81" t="e">
        <f>VLOOKUP(A81, 'CountryvisatypeLink Live Master'!A:E, 5, FALSE)</f>
        <v>#N/A</v>
      </c>
    </row>
    <row r="82" spans="1:5">
      <c r="A82" s="15" t="s">
        <v>1594</v>
      </c>
      <c r="B82">
        <v>43385</v>
      </c>
      <c r="C82" t="e">
        <f>VLOOKUP(A82, 'CountryvisatypeLink Live Master'!A:E, 3, FALSE)</f>
        <v>#N/A</v>
      </c>
      <c r="D82" t="e">
        <f>VLOOKUP(A82, 'CountryvisatypeLink Live Master'!A:D, 4, FALSE)</f>
        <v>#N/A</v>
      </c>
      <c r="E82" t="e">
        <f>VLOOKUP(A82, 'CountryvisatypeLink Live Master'!A:E, 5, FALSE)</f>
        <v>#N/A</v>
      </c>
    </row>
    <row r="83" spans="1:5">
      <c r="A83" s="15" t="s">
        <v>1595</v>
      </c>
      <c r="B83">
        <v>43012</v>
      </c>
      <c r="C83" t="e">
        <f>VLOOKUP(A83, 'CountryvisatypeLink Live Master'!A:E, 3, FALSE)</f>
        <v>#N/A</v>
      </c>
      <c r="D83" t="e">
        <f>VLOOKUP(A83, 'CountryvisatypeLink Live Master'!A:D, 4, FALSE)</f>
        <v>#N/A</v>
      </c>
      <c r="E83" t="e">
        <f>VLOOKUP(A83, 'CountryvisatypeLink Live Master'!A:E, 5, FALSE)</f>
        <v>#N/A</v>
      </c>
    </row>
    <row r="84" spans="1:5">
      <c r="A84" s="15" t="s">
        <v>1596</v>
      </c>
      <c r="B84">
        <v>43344</v>
      </c>
      <c r="C84" t="e">
        <f>VLOOKUP(A84, 'CountryvisatypeLink Live Master'!A:E, 3, FALSE)</f>
        <v>#N/A</v>
      </c>
      <c r="D84" t="e">
        <f>VLOOKUP(A84, 'CountryvisatypeLink Live Master'!A:D, 4, FALSE)</f>
        <v>#N/A</v>
      </c>
      <c r="E84" t="e">
        <f>VLOOKUP(A84, 'CountryvisatypeLink Live Master'!A:E, 5, FALSE)</f>
        <v>#N/A</v>
      </c>
    </row>
    <row r="85" spans="1:5">
      <c r="A85" s="15" t="s">
        <v>1597</v>
      </c>
      <c r="B85">
        <v>43407</v>
      </c>
      <c r="C85" t="e">
        <f>VLOOKUP(A85, 'CountryvisatypeLink Live Master'!A:E, 3, FALSE)</f>
        <v>#N/A</v>
      </c>
      <c r="D85" t="e">
        <f>VLOOKUP(A85, 'CountryvisatypeLink Live Master'!A:D, 4, FALSE)</f>
        <v>#N/A</v>
      </c>
      <c r="E85" t="e">
        <f>VLOOKUP(A85, 'CountryvisatypeLink Live Master'!A:E, 5, FALSE)</f>
        <v>#N/A</v>
      </c>
    </row>
    <row r="86" spans="1:5">
      <c r="A86" s="15" t="s">
        <v>1598</v>
      </c>
      <c r="B86">
        <v>43345</v>
      </c>
      <c r="C86" t="e">
        <f>VLOOKUP(A86, 'CountryvisatypeLink Live Master'!A:E, 3, FALSE)</f>
        <v>#N/A</v>
      </c>
      <c r="D86" t="e">
        <f>VLOOKUP(A86, 'CountryvisatypeLink Live Master'!A:D, 4, FALSE)</f>
        <v>#N/A</v>
      </c>
      <c r="E86" t="e">
        <f>VLOOKUP(A86, 'CountryvisatypeLink Live Master'!A:E, 5, FALSE)</f>
        <v>#N/A</v>
      </c>
    </row>
    <row r="87" spans="1:5">
      <c r="A87" s="15" t="s">
        <v>1599</v>
      </c>
      <c r="B87">
        <v>43464</v>
      </c>
      <c r="C87" t="e">
        <f>VLOOKUP(A87, 'CountryvisatypeLink Live Master'!A:E, 3, FALSE)</f>
        <v>#N/A</v>
      </c>
      <c r="D87" t="e">
        <f>VLOOKUP(A87, 'CountryvisatypeLink Live Master'!A:D, 4, FALSE)</f>
        <v>#N/A</v>
      </c>
      <c r="E87" t="e">
        <f>VLOOKUP(A87, 'CountryvisatypeLink Live Master'!A:E, 5, FALSE)</f>
        <v>#N/A</v>
      </c>
    </row>
    <row r="88" spans="1:5">
      <c r="A88" s="15" t="s">
        <v>1600</v>
      </c>
      <c r="B88">
        <v>43465</v>
      </c>
      <c r="C88" t="e">
        <f>VLOOKUP(A88, 'CountryvisatypeLink Live Master'!A:E, 3, FALSE)</f>
        <v>#N/A</v>
      </c>
      <c r="D88" t="e">
        <f>VLOOKUP(A88, 'CountryvisatypeLink Live Master'!A:D, 4, FALSE)</f>
        <v>#N/A</v>
      </c>
      <c r="E88" t="e">
        <f>VLOOKUP(A88, 'CountryvisatypeLink Live Master'!A:E, 5, FALSE)</f>
        <v>#N/A</v>
      </c>
    </row>
    <row r="89" spans="1:5">
      <c r="A89" s="15" t="s">
        <v>1601</v>
      </c>
      <c r="B89">
        <v>43346</v>
      </c>
      <c r="C89" t="e">
        <f>VLOOKUP(A89, 'CountryvisatypeLink Live Master'!A:E, 3, FALSE)</f>
        <v>#N/A</v>
      </c>
      <c r="D89" t="e">
        <f>VLOOKUP(A89, 'CountryvisatypeLink Live Master'!A:D, 4, FALSE)</f>
        <v>#N/A</v>
      </c>
      <c r="E89" t="e">
        <f>VLOOKUP(A89, 'CountryvisatypeLink Live Master'!A:E, 5, FALSE)</f>
        <v>#N/A</v>
      </c>
    </row>
    <row r="90" spans="1:5">
      <c r="A90" s="15" t="s">
        <v>1602</v>
      </c>
      <c r="B90">
        <v>43468</v>
      </c>
      <c r="C90" t="e">
        <f>VLOOKUP(A90, 'CountryvisatypeLink Live Master'!A:E, 3, FALSE)</f>
        <v>#N/A</v>
      </c>
      <c r="D90" t="e">
        <f>VLOOKUP(A90, 'CountryvisatypeLink Live Master'!A:D, 4, FALSE)</f>
        <v>#N/A</v>
      </c>
      <c r="E90" t="e">
        <f>VLOOKUP(A90, 'CountryvisatypeLink Live Master'!A:E, 5, FALSE)</f>
        <v>#N/A</v>
      </c>
    </row>
    <row r="91" spans="1:5">
      <c r="A91" s="15" t="s">
        <v>1603</v>
      </c>
      <c r="B91">
        <v>43469</v>
      </c>
      <c r="C91" t="e">
        <f>VLOOKUP(A91, 'CountryvisatypeLink Live Master'!A:E, 3, FALSE)</f>
        <v>#N/A</v>
      </c>
      <c r="D91" t="e">
        <f>VLOOKUP(A91, 'CountryvisatypeLink Live Master'!A:D, 4, FALSE)</f>
        <v>#N/A</v>
      </c>
      <c r="E91" t="e">
        <f>VLOOKUP(A91, 'CountryvisatypeLink Live Master'!A:E, 5, FALSE)</f>
        <v>#N/A</v>
      </c>
    </row>
    <row r="92" spans="1:5">
      <c r="A92" s="15" t="s">
        <v>1604</v>
      </c>
      <c r="B92">
        <v>43428</v>
      </c>
      <c r="C92" t="e">
        <f>VLOOKUP(A92, 'CountryvisatypeLink Live Master'!A:E, 3, FALSE)</f>
        <v>#N/A</v>
      </c>
      <c r="D92" t="e">
        <f>VLOOKUP(A92, 'CountryvisatypeLink Live Master'!A:D, 4, FALSE)</f>
        <v>#N/A</v>
      </c>
      <c r="E92" t="e">
        <f>VLOOKUP(A92, 'CountryvisatypeLink Live Master'!A:E, 5, FALSE)</f>
        <v>#N/A</v>
      </c>
    </row>
    <row r="93" spans="1:5">
      <c r="A93" s="15" t="s">
        <v>1605</v>
      </c>
      <c r="B93">
        <v>43484</v>
      </c>
      <c r="C93" t="e">
        <f>VLOOKUP(A93, 'CountryvisatypeLink Live Master'!A:E, 3, FALSE)</f>
        <v>#N/A</v>
      </c>
      <c r="D93" t="e">
        <f>VLOOKUP(A93, 'CountryvisatypeLink Live Master'!A:D, 4, FALSE)</f>
        <v>#N/A</v>
      </c>
      <c r="E93" t="e">
        <f>VLOOKUP(A93, 'CountryvisatypeLink Live Master'!A:E, 5, FALSE)</f>
        <v>#N/A</v>
      </c>
    </row>
    <row r="94" spans="1:5">
      <c r="A94" s="15" t="s">
        <v>1606</v>
      </c>
      <c r="B94">
        <v>43627</v>
      </c>
      <c r="C94" t="e">
        <f>VLOOKUP(A94, 'CountryvisatypeLink Live Master'!A:E, 3, FALSE)</f>
        <v>#N/A</v>
      </c>
      <c r="D94" t="e">
        <f>VLOOKUP(A94, 'CountryvisatypeLink Live Master'!A:D, 4, FALSE)</f>
        <v>#N/A</v>
      </c>
      <c r="E94" t="e">
        <f>VLOOKUP(A94, 'CountryvisatypeLink Live Master'!A:E, 5, FALSE)</f>
        <v>#N/A</v>
      </c>
    </row>
    <row r="95" spans="1:5">
      <c r="A95" s="15" t="s">
        <v>1607</v>
      </c>
      <c r="B95">
        <v>43614</v>
      </c>
      <c r="C95" t="e">
        <f>VLOOKUP(A95, 'CountryvisatypeLink Live Master'!A:E, 3, FALSE)</f>
        <v>#N/A</v>
      </c>
      <c r="D95" t="e">
        <f>VLOOKUP(A95, 'CountryvisatypeLink Live Master'!A:D, 4, FALSE)</f>
        <v>#N/A</v>
      </c>
      <c r="E95" t="e">
        <f>VLOOKUP(A95, 'CountryvisatypeLink Live Master'!A:E, 5, FALSE)</f>
        <v>#N/A</v>
      </c>
    </row>
    <row r="96" spans="1:5">
      <c r="A96" s="15" t="s">
        <v>1608</v>
      </c>
      <c r="B96">
        <v>43617</v>
      </c>
      <c r="C96" t="e">
        <f>VLOOKUP(A96, 'CountryvisatypeLink Live Master'!A:E, 3, FALSE)</f>
        <v>#N/A</v>
      </c>
      <c r="D96" t="e">
        <f>VLOOKUP(A96, 'CountryvisatypeLink Live Master'!A:D, 4, FALSE)</f>
        <v>#N/A</v>
      </c>
      <c r="E96" t="e">
        <f>VLOOKUP(A96, 'CountryvisatypeLink Live Master'!A:E, 5, FALSE)</f>
        <v>#N/A</v>
      </c>
    </row>
    <row r="97" spans="1:5">
      <c r="A97" s="15" t="s">
        <v>1609</v>
      </c>
      <c r="B97">
        <v>44128</v>
      </c>
      <c r="C97" t="e">
        <f>VLOOKUP(A97, 'CountryvisatypeLink Live Master'!A:E, 3, FALSE)</f>
        <v>#N/A</v>
      </c>
      <c r="D97" t="e">
        <f>VLOOKUP(A97, 'CountryvisatypeLink Live Master'!A:D, 4, FALSE)</f>
        <v>#N/A</v>
      </c>
      <c r="E97" t="e">
        <f>VLOOKUP(A97, 'CountryvisatypeLink Live Master'!A:E, 5, FALSE)</f>
        <v>#N/A</v>
      </c>
    </row>
    <row r="98" spans="1:5">
      <c r="A98" s="15" t="s">
        <v>1610</v>
      </c>
      <c r="B98">
        <v>44144</v>
      </c>
      <c r="C98" t="e">
        <f>VLOOKUP(A98, 'CountryvisatypeLink Live Master'!A:E, 3, FALSE)</f>
        <v>#N/A</v>
      </c>
      <c r="D98" t="e">
        <f>VLOOKUP(A98, 'CountryvisatypeLink Live Master'!A:D, 4, FALSE)</f>
        <v>#N/A</v>
      </c>
      <c r="E98" t="e">
        <f>VLOOKUP(A98, 'CountryvisatypeLink Live Master'!A:E, 5, FALSE)</f>
        <v>#N/A</v>
      </c>
    </row>
    <row r="99" spans="1:5">
      <c r="A99" s="15" t="s">
        <v>1611</v>
      </c>
      <c r="B99">
        <v>44129</v>
      </c>
      <c r="C99" t="e">
        <f>VLOOKUP(A99, 'CountryvisatypeLink Live Master'!A:E, 3, FALSE)</f>
        <v>#N/A</v>
      </c>
      <c r="D99" t="e">
        <f>VLOOKUP(A99, 'CountryvisatypeLink Live Master'!A:D, 4, FALSE)</f>
        <v>#N/A</v>
      </c>
      <c r="E99" t="e">
        <f>VLOOKUP(A99, 'CountryvisatypeLink Live Master'!A:E, 5, FALSE)</f>
        <v>#N/A</v>
      </c>
    </row>
    <row r="100" spans="1:5">
      <c r="A100" s="15" t="s">
        <v>1612</v>
      </c>
      <c r="B100">
        <v>44124</v>
      </c>
      <c r="C100" t="e">
        <f>VLOOKUP(A100, 'CountryvisatypeLink Live Master'!A:E, 3, FALSE)</f>
        <v>#N/A</v>
      </c>
      <c r="D100" t="e">
        <f>VLOOKUP(A100, 'CountryvisatypeLink Live Master'!A:D, 4, FALSE)</f>
        <v>#N/A</v>
      </c>
      <c r="E100" t="e">
        <f>VLOOKUP(A100, 'CountryvisatypeLink Live Master'!A:E, 5, FALSE)</f>
        <v>#N/A</v>
      </c>
    </row>
    <row r="101" spans="1:5">
      <c r="A101" s="15" t="s">
        <v>1613</v>
      </c>
      <c r="B101">
        <v>44125</v>
      </c>
      <c r="C101" t="e">
        <f>VLOOKUP(A101, 'CountryvisatypeLink Live Master'!A:E, 3, FALSE)</f>
        <v>#N/A</v>
      </c>
      <c r="D101" t="e">
        <f>VLOOKUP(A101, 'CountryvisatypeLink Live Master'!A:D, 4, FALSE)</f>
        <v>#N/A</v>
      </c>
      <c r="E101" t="e">
        <f>VLOOKUP(A101, 'CountryvisatypeLink Live Master'!A:E, 5, FALSE)</f>
        <v>#N/A</v>
      </c>
    </row>
    <row r="102" spans="1:5">
      <c r="A102" s="15" t="s">
        <v>1614</v>
      </c>
      <c r="B102">
        <v>44104</v>
      </c>
      <c r="C102" t="e">
        <f>VLOOKUP(A102, 'CountryvisatypeLink Live Master'!A:E, 3, FALSE)</f>
        <v>#N/A</v>
      </c>
      <c r="D102" t="e">
        <f>VLOOKUP(A102, 'CountryvisatypeLink Live Master'!A:D, 4, FALSE)</f>
        <v>#N/A</v>
      </c>
      <c r="E102" t="e">
        <f>VLOOKUP(A102, 'CountryvisatypeLink Live Master'!A:E, 5, FALSE)</f>
        <v>#N/A</v>
      </c>
    </row>
    <row r="103" spans="1:5">
      <c r="A103" s="15" t="s">
        <v>1615</v>
      </c>
      <c r="B103">
        <v>43969</v>
      </c>
      <c r="C103" t="e">
        <f>VLOOKUP(A103, 'CountryvisatypeLink Live Master'!A:E, 3, FALSE)</f>
        <v>#N/A</v>
      </c>
      <c r="D103" t="e">
        <f>VLOOKUP(A103, 'CountryvisatypeLink Live Master'!A:D, 4, FALSE)</f>
        <v>#N/A</v>
      </c>
      <c r="E103" t="e">
        <f>VLOOKUP(A103, 'CountryvisatypeLink Live Master'!A:E, 5, FALSE)</f>
        <v>#N/A</v>
      </c>
    </row>
    <row r="104" spans="1:5">
      <c r="A104" s="15" t="s">
        <v>1616</v>
      </c>
      <c r="B104">
        <v>43967</v>
      </c>
      <c r="C104" t="e">
        <f>VLOOKUP(A104, 'CountryvisatypeLink Live Master'!A:E, 3, FALSE)</f>
        <v>#N/A</v>
      </c>
      <c r="D104" t="e">
        <f>VLOOKUP(A104, 'CountryvisatypeLink Live Master'!A:D, 4, FALSE)</f>
        <v>#N/A</v>
      </c>
      <c r="E104" t="e">
        <f>VLOOKUP(A104, 'CountryvisatypeLink Live Master'!A:E, 5, FALSE)</f>
        <v>#N/A</v>
      </c>
    </row>
    <row r="105" spans="1:5">
      <c r="A105" s="15" t="s">
        <v>1617</v>
      </c>
      <c r="B105">
        <v>43971</v>
      </c>
      <c r="C105" t="e">
        <f>VLOOKUP(A105, 'CountryvisatypeLink Live Master'!A:E, 3, FALSE)</f>
        <v>#N/A</v>
      </c>
      <c r="D105" t="e">
        <f>VLOOKUP(A105, 'CountryvisatypeLink Live Master'!A:D, 4, FALSE)</f>
        <v>#N/A</v>
      </c>
      <c r="E105" t="e">
        <f>VLOOKUP(A105, 'CountryvisatypeLink Live Master'!A:E, 5, FALSE)</f>
        <v>#N/A</v>
      </c>
    </row>
    <row r="106" spans="1:5">
      <c r="A106" s="15" t="s">
        <v>1618</v>
      </c>
      <c r="B106">
        <v>43970</v>
      </c>
      <c r="C106" t="e">
        <f>VLOOKUP(A106, 'CountryvisatypeLink Live Master'!A:E, 3, FALSE)</f>
        <v>#N/A</v>
      </c>
      <c r="D106" t="e">
        <f>VLOOKUP(A106, 'CountryvisatypeLink Live Master'!A:D, 4, FALSE)</f>
        <v>#N/A</v>
      </c>
      <c r="E106" t="e">
        <f>VLOOKUP(A106, 'CountryvisatypeLink Live Master'!A:E, 5, FALSE)</f>
        <v>#N/A</v>
      </c>
    </row>
    <row r="107" spans="1:5">
      <c r="A107" s="15" t="s">
        <v>1137</v>
      </c>
      <c r="B107">
        <v>22054</v>
      </c>
      <c r="C107" t="str">
        <f>VLOOKUP(A107, 'CountryvisatypeLink Live Master'!A:E, 3, FALSE)</f>
        <v>N</v>
      </c>
      <c r="D107" t="str">
        <f>VLOOKUP(A107, 'CountryvisatypeLink Live Master'!A:D, 4, FALSE)</f>
        <v>Yes</v>
      </c>
      <c r="E107" t="str">
        <f>VLOOKUP(A107, 'CountryvisatypeLink Live Master'!A:E, 5, FALSE)</f>
        <v>Yes</v>
      </c>
    </row>
    <row r="108" spans="1:5">
      <c r="A108" s="15" t="s">
        <v>1265</v>
      </c>
      <c r="B108">
        <v>32401</v>
      </c>
      <c r="C108" t="str">
        <f>VLOOKUP(A108, 'CountryvisatypeLink Live Master'!A:E, 3, FALSE)</f>
        <v>N</v>
      </c>
      <c r="D108" t="str">
        <f>VLOOKUP(A108, 'CountryvisatypeLink Live Master'!A:D, 4, FALSE)</f>
        <v>Yes</v>
      </c>
      <c r="E108" t="str">
        <f>VLOOKUP(A108, 'CountryvisatypeLink Live Master'!A:E, 5, FALSE)</f>
        <v>Yes</v>
      </c>
    </row>
    <row r="109" spans="1:5">
      <c r="A109" s="15" t="s">
        <v>1619</v>
      </c>
      <c r="B109">
        <v>41573</v>
      </c>
      <c r="C109" t="e">
        <f>VLOOKUP(A109, 'CountryvisatypeLink Live Master'!A:E, 3, FALSE)</f>
        <v>#N/A</v>
      </c>
      <c r="D109" t="e">
        <f>VLOOKUP(A109, 'CountryvisatypeLink Live Master'!A:D, 4, FALSE)</f>
        <v>#N/A</v>
      </c>
      <c r="E109" t="e">
        <f>VLOOKUP(A109, 'CountryvisatypeLink Live Master'!A:E, 5, FALSE)</f>
        <v>#N/A</v>
      </c>
    </row>
    <row r="110" spans="1:5">
      <c r="A110" s="15" t="s">
        <v>1267</v>
      </c>
      <c r="B110">
        <v>33161</v>
      </c>
      <c r="C110" t="str">
        <f>VLOOKUP(A110, 'CountryvisatypeLink Live Master'!A:E, 3, FALSE)</f>
        <v>N</v>
      </c>
      <c r="D110" t="str">
        <f>VLOOKUP(A110, 'CountryvisatypeLink Live Master'!A:D, 4, FALSE)</f>
        <v>Yes</v>
      </c>
      <c r="E110" t="str">
        <f>VLOOKUP(A110, 'CountryvisatypeLink Live Master'!A:E, 5, FALSE)</f>
        <v>Yes</v>
      </c>
    </row>
    <row r="111" spans="1:5">
      <c r="A111" s="15" t="s">
        <v>1269</v>
      </c>
      <c r="B111">
        <v>34159</v>
      </c>
      <c r="C111" t="str">
        <f>VLOOKUP(A111, 'CountryvisatypeLink Live Master'!A:E, 3, FALSE)</f>
        <v>N</v>
      </c>
      <c r="D111" t="str">
        <f>VLOOKUP(A111, 'CountryvisatypeLink Live Master'!A:D, 4, FALSE)</f>
        <v>Yes</v>
      </c>
      <c r="E111" t="str">
        <f>VLOOKUP(A111, 'CountryvisatypeLink Live Master'!A:E, 5, FALSE)</f>
        <v>Yes</v>
      </c>
    </row>
    <row r="112" spans="1:5">
      <c r="A112" s="15" t="s">
        <v>1620</v>
      </c>
      <c r="B112">
        <v>44228</v>
      </c>
      <c r="C112" t="e">
        <f>VLOOKUP(A112, 'CountryvisatypeLink Live Master'!A:E, 3, FALSE)</f>
        <v>#N/A</v>
      </c>
      <c r="D112" t="e">
        <f>VLOOKUP(A112, 'CountryvisatypeLink Live Master'!A:D, 4, FALSE)</f>
        <v>#N/A</v>
      </c>
      <c r="E112" t="e">
        <f>VLOOKUP(A112, 'CountryvisatypeLink Live Master'!A:E, 5, FALSE)</f>
        <v>#N/A</v>
      </c>
    </row>
    <row r="113" spans="1:5">
      <c r="A113" s="15" t="s">
        <v>1272</v>
      </c>
      <c r="B113">
        <v>32400</v>
      </c>
      <c r="C113" t="str">
        <f>VLOOKUP(A113, 'CountryvisatypeLink Live Master'!A:E, 3, FALSE)</f>
        <v>N</v>
      </c>
      <c r="D113" t="str">
        <f>VLOOKUP(A113, 'CountryvisatypeLink Live Master'!A:D, 4, FALSE)</f>
        <v>Yes</v>
      </c>
      <c r="E113" t="str">
        <f>VLOOKUP(A113, 'CountryvisatypeLink Live Master'!A:E, 5, FALSE)</f>
        <v>Yes</v>
      </c>
    </row>
    <row r="114" spans="1:5">
      <c r="A114" s="15" t="s">
        <v>1273</v>
      </c>
      <c r="B114">
        <v>41574</v>
      </c>
      <c r="C114" t="str">
        <f>VLOOKUP(A114, 'CountryvisatypeLink Live Master'!A:E, 3, FALSE)</f>
        <v>N</v>
      </c>
      <c r="D114" t="str">
        <f>VLOOKUP(A114, 'CountryvisatypeLink Live Master'!A:D, 4, FALSE)</f>
        <v>Yes</v>
      </c>
      <c r="E114" t="str">
        <f>VLOOKUP(A114, 'CountryvisatypeLink Live Master'!A:E, 5, FALSE)</f>
        <v>Yes</v>
      </c>
    </row>
    <row r="115" spans="1:5">
      <c r="A115" s="15" t="s">
        <v>1274</v>
      </c>
      <c r="B115">
        <v>33160</v>
      </c>
      <c r="C115" t="str">
        <f>VLOOKUP(A115, 'CountryvisatypeLink Live Master'!A:E, 3, FALSE)</f>
        <v>N</v>
      </c>
      <c r="D115" t="str">
        <f>VLOOKUP(A115, 'CountryvisatypeLink Live Master'!A:D, 4, FALSE)</f>
        <v>Yes</v>
      </c>
      <c r="E115" t="str">
        <f>VLOOKUP(A115, 'CountryvisatypeLink Live Master'!A:E, 5, FALSE)</f>
        <v>Yes</v>
      </c>
    </row>
    <row r="116" spans="1:5">
      <c r="A116" s="15" t="s">
        <v>1276</v>
      </c>
      <c r="B116">
        <v>34158</v>
      </c>
      <c r="C116" t="str">
        <f>VLOOKUP(A116, 'CountryvisatypeLink Live Master'!A:E, 3, FALSE)</f>
        <v>N</v>
      </c>
      <c r="D116" t="str">
        <f>VLOOKUP(A116, 'CountryvisatypeLink Live Master'!A:D, 4, FALSE)</f>
        <v>Yes</v>
      </c>
      <c r="E116" t="str">
        <f>VLOOKUP(A116, 'CountryvisatypeLink Live Master'!A:E, 5, FALSE)</f>
        <v>Yes</v>
      </c>
    </row>
    <row r="117" spans="1:5">
      <c r="A117" s="15" t="s">
        <v>1621</v>
      </c>
      <c r="B117">
        <v>44229</v>
      </c>
      <c r="C117" t="e">
        <f>VLOOKUP(A117, 'CountryvisatypeLink Live Master'!A:E, 3, FALSE)</f>
        <v>#N/A</v>
      </c>
      <c r="D117" t="e">
        <f>VLOOKUP(A117, 'CountryvisatypeLink Live Master'!A:D, 4, FALSE)</f>
        <v>#N/A</v>
      </c>
      <c r="E117" t="e">
        <f>VLOOKUP(A117, 'CountryvisatypeLink Live Master'!A:E, 5, FALSE)</f>
        <v>#N/A</v>
      </c>
    </row>
    <row r="118" spans="1:5">
      <c r="A118" s="15" t="s">
        <v>1277</v>
      </c>
      <c r="B118">
        <v>42614</v>
      </c>
      <c r="C118" t="str">
        <f>VLOOKUP(A118, 'CountryvisatypeLink Live Master'!A:E, 3, FALSE)</f>
        <v>N</v>
      </c>
      <c r="D118" t="str">
        <f>VLOOKUP(A118, 'CountryvisatypeLink Live Master'!A:D, 4, FALSE)</f>
        <v>Yes</v>
      </c>
      <c r="E118" t="str">
        <f>VLOOKUP(A118, 'CountryvisatypeLink Live Master'!A:E, 5, FALSE)</f>
        <v>Yes</v>
      </c>
    </row>
    <row r="119" spans="1:5">
      <c r="A119" s="15" t="s">
        <v>1278</v>
      </c>
      <c r="B119">
        <v>42613</v>
      </c>
      <c r="C119" t="str">
        <f>VLOOKUP(A119, 'CountryvisatypeLink Live Master'!A:E, 3, FALSE)</f>
        <v>N</v>
      </c>
      <c r="D119" t="str">
        <f>VLOOKUP(A119, 'CountryvisatypeLink Live Master'!A:D, 4, FALSE)</f>
        <v>Yes</v>
      </c>
      <c r="E119" t="str">
        <f>VLOOKUP(A119, 'CountryvisatypeLink Live Master'!A:E, 5, FALSE)</f>
        <v>Yes</v>
      </c>
    </row>
    <row r="120" spans="1:5">
      <c r="A120" s="15" t="s">
        <v>1155</v>
      </c>
      <c r="B120">
        <v>22063</v>
      </c>
      <c r="C120" t="str">
        <f>VLOOKUP(A120, 'CountryvisatypeLink Live Master'!A:E, 3, FALSE)</f>
        <v>Y</v>
      </c>
      <c r="D120" t="str">
        <f>VLOOKUP(A120, 'CountryvisatypeLink Live Master'!A:D, 4, FALSE)</f>
        <v>Yes</v>
      </c>
      <c r="E120" t="str">
        <f>VLOOKUP(A120, 'CountryvisatypeLink Live Master'!A:E, 5, FALSE)</f>
        <v>Yes</v>
      </c>
    </row>
    <row r="121" spans="1:5">
      <c r="A121" s="15" t="s">
        <v>1622</v>
      </c>
      <c r="B121">
        <v>44249</v>
      </c>
      <c r="C121" t="e">
        <f>VLOOKUP(A121, 'CountryvisatypeLink Live Master'!A:E, 3, FALSE)</f>
        <v>#N/A</v>
      </c>
      <c r="D121" t="e">
        <f>VLOOKUP(A121, 'CountryvisatypeLink Live Master'!A:D, 4, FALSE)</f>
        <v>#N/A</v>
      </c>
      <c r="E121" t="e">
        <f>VLOOKUP(A121, 'CountryvisatypeLink Live Master'!A:E, 5, FALSE)</f>
        <v>#N/A</v>
      </c>
    </row>
    <row r="122" spans="1:5">
      <c r="A122" s="15" t="s">
        <v>1279</v>
      </c>
      <c r="B122">
        <v>22068</v>
      </c>
      <c r="C122" t="str">
        <f>VLOOKUP(A122, 'CountryvisatypeLink Live Master'!A:E, 3, FALSE)</f>
        <v>Y</v>
      </c>
      <c r="D122" t="str">
        <f>VLOOKUP(A122, 'CountryvisatypeLink Live Master'!A:D, 4, FALSE)</f>
        <v>Yes</v>
      </c>
      <c r="E122" t="str">
        <f>VLOOKUP(A122, 'CountryvisatypeLink Live Master'!A:E, 5, FALSE)</f>
        <v>Yes</v>
      </c>
    </row>
    <row r="123" spans="1:5">
      <c r="A123" s="15" t="s">
        <v>1280</v>
      </c>
      <c r="B123">
        <v>622</v>
      </c>
      <c r="C123" t="str">
        <f>VLOOKUP(A123, 'CountryvisatypeLink Live Master'!A:E, 3, FALSE)</f>
        <v>Y</v>
      </c>
      <c r="D123" t="str">
        <f>VLOOKUP(A123, 'CountryvisatypeLink Live Master'!A:D, 4, FALSE)</f>
        <v>Yes</v>
      </c>
      <c r="E123" t="str">
        <f>VLOOKUP(A123, 'CountryvisatypeLink Live Master'!A:E, 5, FALSE)</f>
        <v>Yes</v>
      </c>
    </row>
    <row r="124" spans="1:5">
      <c r="A124" s="15" t="s">
        <v>1281</v>
      </c>
      <c r="B124">
        <v>621</v>
      </c>
      <c r="C124" t="str">
        <f>VLOOKUP(A124, 'CountryvisatypeLink Live Master'!A:E, 3, FALSE)</f>
        <v>Y</v>
      </c>
      <c r="D124" t="str">
        <f>VLOOKUP(A124, 'CountryvisatypeLink Live Master'!A:D, 4, FALSE)</f>
        <v>Yes</v>
      </c>
      <c r="E124" t="str">
        <f>VLOOKUP(A124, 'CountryvisatypeLink Live Master'!A:E, 5, FALSE)</f>
        <v>Yes</v>
      </c>
    </row>
    <row r="125" spans="1:5">
      <c r="A125" s="15" t="s">
        <v>1282</v>
      </c>
      <c r="B125">
        <v>623</v>
      </c>
      <c r="C125" t="str">
        <f>VLOOKUP(A125, 'CountryvisatypeLink Live Master'!A:E, 3, FALSE)</f>
        <v>Y</v>
      </c>
      <c r="D125" t="str">
        <f>VLOOKUP(A125, 'CountryvisatypeLink Live Master'!A:D, 4, FALSE)</f>
        <v>Yes</v>
      </c>
      <c r="E125" t="str">
        <f>VLOOKUP(A125, 'CountryvisatypeLink Live Master'!A:E, 5, FALSE)</f>
        <v>Yes</v>
      </c>
    </row>
    <row r="126" spans="1:5">
      <c r="A126" s="15" t="s">
        <v>1623</v>
      </c>
      <c r="B126">
        <v>44230</v>
      </c>
      <c r="C126" t="e">
        <f>VLOOKUP(A126, 'CountryvisatypeLink Live Master'!A:E, 3, FALSE)</f>
        <v>#N/A</v>
      </c>
      <c r="D126" t="e">
        <f>VLOOKUP(A126, 'CountryvisatypeLink Live Master'!A:D, 4, FALSE)</f>
        <v>#N/A</v>
      </c>
      <c r="E126" t="e">
        <f>VLOOKUP(A126, 'CountryvisatypeLink Live Master'!A:E, 5, FALSE)</f>
        <v>#N/A</v>
      </c>
    </row>
    <row r="127" spans="1:5">
      <c r="A127" s="15" t="s">
        <v>1624</v>
      </c>
      <c r="B127">
        <v>44231</v>
      </c>
      <c r="C127" t="e">
        <f>VLOOKUP(A127, 'CountryvisatypeLink Live Master'!A:E, 3, FALSE)</f>
        <v>#N/A</v>
      </c>
      <c r="D127" t="e">
        <f>VLOOKUP(A127, 'CountryvisatypeLink Live Master'!A:D, 4, FALSE)</f>
        <v>#N/A</v>
      </c>
      <c r="E127" t="e">
        <f>VLOOKUP(A127, 'CountryvisatypeLink Live Master'!A:E, 5, FALSE)</f>
        <v>#N/A</v>
      </c>
    </row>
    <row r="128" spans="1:5">
      <c r="A128" s="15" t="s">
        <v>1283</v>
      </c>
      <c r="B128">
        <v>37155</v>
      </c>
      <c r="C128" t="str">
        <f>VLOOKUP(A128, 'CountryvisatypeLink Live Master'!A:E, 3, FALSE)</f>
        <v>Y</v>
      </c>
      <c r="D128" t="str">
        <f>VLOOKUP(A128, 'CountryvisatypeLink Live Master'!A:D, 4, FALSE)</f>
        <v>Yes</v>
      </c>
      <c r="E128" t="str">
        <f>VLOOKUP(A128, 'CountryvisatypeLink Live Master'!A:E, 5, FALSE)</f>
        <v>Yes</v>
      </c>
    </row>
    <row r="129" spans="1:5">
      <c r="A129" s="15" t="s">
        <v>1284</v>
      </c>
      <c r="B129">
        <v>33155</v>
      </c>
      <c r="C129" t="str">
        <f>VLOOKUP(A129, 'CountryvisatypeLink Live Master'!A:E, 3, FALSE)</f>
        <v>Y</v>
      </c>
      <c r="D129" t="str">
        <f>VLOOKUP(A129, 'CountryvisatypeLink Live Master'!A:D, 4, FALSE)</f>
        <v>Yes</v>
      </c>
      <c r="E129" t="str">
        <f>VLOOKUP(A129, 'CountryvisatypeLink Live Master'!A:E, 5, FALSE)</f>
        <v>Yes</v>
      </c>
    </row>
    <row r="130" spans="1:5">
      <c r="A130" s="15" t="s">
        <v>1625</v>
      </c>
      <c r="B130">
        <v>44744</v>
      </c>
      <c r="C130" t="e">
        <f>VLOOKUP(A130, 'CountryvisatypeLink Live Master'!A:E, 3, FALSE)</f>
        <v>#N/A</v>
      </c>
      <c r="D130" t="str">
        <f>VLOOKUP(A130, 'CountryvisatypeLink Live Master'!A:D, 4, FALSE)</f>
        <v>Yes</v>
      </c>
      <c r="E130" t="str">
        <f>VLOOKUP(A130, 'CountryvisatypeLink Live Master'!A:E, 5, FALSE)</f>
        <v>Yes</v>
      </c>
    </row>
    <row r="131" spans="1:5">
      <c r="A131" s="15" t="s">
        <v>1285</v>
      </c>
      <c r="B131">
        <v>34157</v>
      </c>
      <c r="C131" t="str">
        <f>VLOOKUP(A131, 'CountryvisatypeLink Live Master'!A:E, 3, FALSE)</f>
        <v>Y</v>
      </c>
      <c r="D131" t="str">
        <f>VLOOKUP(A131, 'CountryvisatypeLink Live Master'!A:D, 4, FALSE)</f>
        <v>Yes</v>
      </c>
      <c r="E131" t="str">
        <f>VLOOKUP(A131, 'CountryvisatypeLink Live Master'!A:E, 5, FALSE)</f>
        <v>Yes</v>
      </c>
    </row>
    <row r="132" spans="1:5">
      <c r="A132" s="15" t="s">
        <v>1286</v>
      </c>
      <c r="B132">
        <v>40150</v>
      </c>
      <c r="C132" t="str">
        <f>VLOOKUP(A132, 'CountryvisatypeLink Live Master'!A:E, 3, FALSE)</f>
        <v>N</v>
      </c>
      <c r="D132" t="str">
        <f>VLOOKUP(A132, 'CountryvisatypeLink Live Master'!A:D, 4, FALSE)</f>
        <v>Yes</v>
      </c>
      <c r="E132" t="str">
        <f>VLOOKUP(A132, 'CountryvisatypeLink Live Master'!A:E, 5, FALSE)</f>
        <v>Yes</v>
      </c>
    </row>
    <row r="133" spans="1:5">
      <c r="A133" s="15" t="s">
        <v>1287</v>
      </c>
      <c r="B133">
        <v>41150</v>
      </c>
      <c r="C133" t="str">
        <f>VLOOKUP(A133, 'CountryvisatypeLink Live Master'!A:E, 3, FALSE)</f>
        <v>Y</v>
      </c>
      <c r="D133" t="str">
        <f>VLOOKUP(A133, 'CountryvisatypeLink Live Master'!A:D, 4, FALSE)</f>
        <v>Yes</v>
      </c>
      <c r="E133" t="str">
        <f>VLOOKUP(A133, 'CountryvisatypeLink Live Master'!A:E, 5, FALSE)</f>
        <v>Yes</v>
      </c>
    </row>
    <row r="134" spans="1:5">
      <c r="A134" s="15" t="s">
        <v>1626</v>
      </c>
      <c r="B134">
        <v>44234</v>
      </c>
      <c r="C134" t="e">
        <f>VLOOKUP(A134, 'CountryvisatypeLink Live Master'!A:E, 3, FALSE)</f>
        <v>#N/A</v>
      </c>
      <c r="D134" t="e">
        <f>VLOOKUP(A134, 'CountryvisatypeLink Live Master'!A:D, 4, FALSE)</f>
        <v>#N/A</v>
      </c>
      <c r="E134" t="e">
        <f>VLOOKUP(A134, 'CountryvisatypeLink Live Master'!A:E, 5, FALSE)</f>
        <v>#N/A</v>
      </c>
    </row>
    <row r="135" spans="1:5">
      <c r="A135" s="15" t="s">
        <v>1627</v>
      </c>
      <c r="B135">
        <v>44304</v>
      </c>
      <c r="C135" t="e">
        <f>VLOOKUP(A135, 'CountryvisatypeLink Live Master'!A:E, 3, FALSE)</f>
        <v>#N/A</v>
      </c>
      <c r="D135" t="e">
        <f>VLOOKUP(A135, 'CountryvisatypeLink Live Master'!A:D, 4, FALSE)</f>
        <v>#N/A</v>
      </c>
      <c r="E135" t="e">
        <f>VLOOKUP(A135, 'CountryvisatypeLink Live Master'!A:E, 5, FALSE)</f>
        <v>#N/A</v>
      </c>
    </row>
    <row r="136" spans="1:5">
      <c r="A136" s="15" t="s">
        <v>1628</v>
      </c>
      <c r="B136">
        <v>44284</v>
      </c>
      <c r="C136" t="e">
        <f>VLOOKUP(A136, 'CountryvisatypeLink Live Master'!A:E, 3, FALSE)</f>
        <v>#N/A</v>
      </c>
      <c r="D136" t="e">
        <f>VLOOKUP(A136, 'CountryvisatypeLink Live Master'!A:D, 4, FALSE)</f>
        <v>#N/A</v>
      </c>
      <c r="E136" t="e">
        <f>VLOOKUP(A136, 'CountryvisatypeLink Live Master'!A:E, 5, FALSE)</f>
        <v>#N/A</v>
      </c>
    </row>
    <row r="137" spans="1:5">
      <c r="A137" s="15" t="s">
        <v>1629</v>
      </c>
      <c r="B137">
        <v>44325</v>
      </c>
      <c r="C137" t="e">
        <f>VLOOKUP(A137, 'CountryvisatypeLink Live Master'!A:E, 3, FALSE)</f>
        <v>#N/A</v>
      </c>
      <c r="D137" t="e">
        <f>VLOOKUP(A137, 'CountryvisatypeLink Live Master'!A:D, 4, FALSE)</f>
        <v>#N/A</v>
      </c>
      <c r="E137" t="e">
        <f>VLOOKUP(A137, 'CountryvisatypeLink Live Master'!A:E, 5, FALSE)</f>
        <v>#N/A</v>
      </c>
    </row>
    <row r="138" spans="1:5">
      <c r="A138" s="15" t="s">
        <v>1630</v>
      </c>
      <c r="B138">
        <v>44232</v>
      </c>
      <c r="C138" t="e">
        <f>VLOOKUP(A138, 'CountryvisatypeLink Live Master'!A:E, 3, FALSE)</f>
        <v>#N/A</v>
      </c>
      <c r="D138" t="e">
        <f>VLOOKUP(A138, 'CountryvisatypeLink Live Master'!A:D, 4, FALSE)</f>
        <v>#N/A</v>
      </c>
      <c r="E138" t="e">
        <f>VLOOKUP(A138, 'CountryvisatypeLink Live Master'!A:E, 5, FALSE)</f>
        <v>#N/A</v>
      </c>
    </row>
    <row r="139" spans="1:5">
      <c r="A139" s="15" t="s">
        <v>1288</v>
      </c>
      <c r="B139">
        <v>41284</v>
      </c>
      <c r="C139" t="str">
        <f>VLOOKUP(A139, 'CountryvisatypeLink Live Master'!A:E, 3, FALSE)</f>
        <v>N</v>
      </c>
      <c r="D139" t="str">
        <f>VLOOKUP(A139, 'CountryvisatypeLink Live Master'!A:D, 4, FALSE)</f>
        <v>Yes</v>
      </c>
      <c r="E139" t="str">
        <f>VLOOKUP(A139, 'CountryvisatypeLink Live Master'!A:E, 5, FALSE)</f>
        <v>Yes</v>
      </c>
    </row>
    <row r="140" spans="1:5">
      <c r="A140" s="15" t="s">
        <v>1289</v>
      </c>
      <c r="B140">
        <v>41283</v>
      </c>
      <c r="C140" t="str">
        <f>VLOOKUP(A140, 'CountryvisatypeLink Live Master'!A:E, 3, FALSE)</f>
        <v>N</v>
      </c>
      <c r="D140" t="str">
        <f>VLOOKUP(A140, 'CountryvisatypeLink Live Master'!A:D, 4, FALSE)</f>
        <v>Yes</v>
      </c>
      <c r="E140" t="str">
        <f>VLOOKUP(A140, 'CountryvisatypeLink Live Master'!A:E, 5, FALSE)</f>
        <v>Yes</v>
      </c>
    </row>
    <row r="141" spans="1:5">
      <c r="A141" s="15" t="s">
        <v>1290</v>
      </c>
      <c r="B141">
        <v>41152</v>
      </c>
      <c r="C141" t="str">
        <f>VLOOKUP(A141, 'CountryvisatypeLink Live Master'!A:E, 3, FALSE)</f>
        <v>Y</v>
      </c>
      <c r="D141" t="str">
        <f>VLOOKUP(A141, 'CountryvisatypeLink Live Master'!A:D, 4, FALSE)</f>
        <v>Yes</v>
      </c>
      <c r="E141" t="str">
        <f>VLOOKUP(A141, 'CountryvisatypeLink Live Master'!A:E, 5, FALSE)</f>
        <v>Yes</v>
      </c>
    </row>
    <row r="142" spans="1:5">
      <c r="A142" s="15" t="s">
        <v>1291</v>
      </c>
      <c r="B142">
        <v>41151</v>
      </c>
      <c r="C142" t="str">
        <f>VLOOKUP(A142, 'CountryvisatypeLink Live Master'!A:E, 3, FALSE)</f>
        <v>Y</v>
      </c>
      <c r="D142" t="str">
        <f>VLOOKUP(A142, 'CountryvisatypeLink Live Master'!A:D, 4, FALSE)</f>
        <v>Yes</v>
      </c>
      <c r="E142" t="str">
        <f>VLOOKUP(A142, 'CountryvisatypeLink Live Master'!A:E, 5, FALSE)</f>
        <v>Yes</v>
      </c>
    </row>
    <row r="143" spans="1:5">
      <c r="A143" s="15" t="s">
        <v>1631</v>
      </c>
      <c r="B143">
        <v>44745</v>
      </c>
      <c r="C143" t="e">
        <f>VLOOKUP(A143, 'CountryvisatypeLink Live Master'!A:E, 3, FALSE)</f>
        <v>#N/A</v>
      </c>
      <c r="D143" t="str">
        <f>VLOOKUP(A143, 'CountryvisatypeLink Live Master'!A:D, 4, FALSE)</f>
        <v>Yes</v>
      </c>
      <c r="E143" t="str">
        <f>VLOOKUP(A143, 'CountryvisatypeLink Live Master'!A:E, 5, FALSE)</f>
        <v>Yes</v>
      </c>
    </row>
    <row r="144" spans="1:5">
      <c r="A144" s="15" t="s">
        <v>1292</v>
      </c>
      <c r="B144">
        <v>41263</v>
      </c>
      <c r="C144" t="str">
        <f>VLOOKUP(A144, 'CountryvisatypeLink Live Master'!A:E, 3, FALSE)</f>
        <v>N</v>
      </c>
      <c r="D144" t="str">
        <f>VLOOKUP(A144, 'CountryvisatypeLink Live Master'!A:D, 4, FALSE)</f>
        <v>Yes</v>
      </c>
      <c r="E144" t="str">
        <f>VLOOKUP(A144, 'CountryvisatypeLink Live Master'!A:E, 5, FALSE)</f>
        <v>Yes</v>
      </c>
    </row>
    <row r="145" spans="1:5">
      <c r="A145" s="15" t="s">
        <v>1293</v>
      </c>
      <c r="B145">
        <v>41153</v>
      </c>
      <c r="C145" t="str">
        <f>VLOOKUP(A145, 'CountryvisatypeLink Live Master'!A:E, 3, FALSE)</f>
        <v>Y</v>
      </c>
      <c r="D145" t="str">
        <f>VLOOKUP(A145, 'CountryvisatypeLink Live Master'!A:D, 4, FALSE)</f>
        <v>Yes</v>
      </c>
      <c r="E145" t="str">
        <f>VLOOKUP(A145, 'CountryvisatypeLink Live Master'!A:E, 5, FALSE)</f>
        <v>Yes</v>
      </c>
    </row>
    <row r="146" spans="1:5">
      <c r="A146" s="15" t="s">
        <v>1632</v>
      </c>
      <c r="B146">
        <v>44264</v>
      </c>
      <c r="C146" t="e">
        <f>VLOOKUP(A146, 'CountryvisatypeLink Live Master'!A:E, 3, FALSE)</f>
        <v>#N/A</v>
      </c>
      <c r="D146" t="e">
        <f>VLOOKUP(A146, 'CountryvisatypeLink Live Master'!A:D, 4, FALSE)</f>
        <v>#N/A</v>
      </c>
      <c r="E146" t="e">
        <f>VLOOKUP(A146, 'CountryvisatypeLink Live Master'!A:E, 5, FALSE)</f>
        <v>#N/A</v>
      </c>
    </row>
    <row r="147" spans="1:5">
      <c r="A147" s="15" t="s">
        <v>1100</v>
      </c>
      <c r="B147">
        <v>42436</v>
      </c>
      <c r="C147" t="str">
        <f>VLOOKUP(A147, 'CountryvisatypeLink Live Master'!A:E, 3, FALSE)</f>
        <v>N</v>
      </c>
      <c r="D147" t="str">
        <f>VLOOKUP(A147, 'CountryvisatypeLink Live Master'!A:D, 4, FALSE)</f>
        <v>Yes</v>
      </c>
      <c r="E147" t="str">
        <f>VLOOKUP(A147, 'CountryvisatypeLink Live Master'!A:E, 5, FALSE)</f>
        <v>Yes</v>
      </c>
    </row>
    <row r="148" spans="1:5">
      <c r="A148" s="15" t="s">
        <v>1633</v>
      </c>
      <c r="B148">
        <v>42796</v>
      </c>
      <c r="C148" t="e">
        <f>VLOOKUP(A148, 'CountryvisatypeLink Live Master'!A:E, 3, FALSE)</f>
        <v>#N/A</v>
      </c>
      <c r="D148" t="e">
        <f>VLOOKUP(A148, 'CountryvisatypeLink Live Master'!A:D, 4, FALSE)</f>
        <v>#N/A</v>
      </c>
      <c r="E148" t="e">
        <f>VLOOKUP(A148, 'CountryvisatypeLink Live Master'!A:E, 5, FALSE)</f>
        <v>#N/A</v>
      </c>
    </row>
    <row r="149" spans="1:5">
      <c r="A149" s="15" t="s">
        <v>1634</v>
      </c>
      <c r="B149">
        <v>41592</v>
      </c>
      <c r="C149" t="str">
        <f>VLOOKUP(A149, 'CountryvisatypeLink Live Master'!A:E, 3, FALSE)</f>
        <v>N</v>
      </c>
      <c r="D149" t="str">
        <f>VLOOKUP(A149, 'CountryvisatypeLink Live Master'!A:D, 4, FALSE)</f>
        <v>Yes</v>
      </c>
      <c r="E149" t="str">
        <f>VLOOKUP(A149, 'CountryvisatypeLink Live Master'!A:E, 5, FALSE)</f>
        <v>Yes</v>
      </c>
    </row>
    <row r="150" spans="1:5">
      <c r="A150" s="15" t="s">
        <v>1635</v>
      </c>
      <c r="B150">
        <v>42336</v>
      </c>
      <c r="C150" t="e">
        <f>VLOOKUP(A150, 'CountryvisatypeLink Live Master'!A:E, 3, FALSE)</f>
        <v>#N/A</v>
      </c>
      <c r="D150" t="e">
        <f>VLOOKUP(A150, 'CountryvisatypeLink Live Master'!A:D, 4, FALSE)</f>
        <v>#N/A</v>
      </c>
      <c r="E150" t="e">
        <f>VLOOKUP(A150, 'CountryvisatypeLink Live Master'!A:E, 5, FALSE)</f>
        <v>#N/A</v>
      </c>
    </row>
    <row r="151" spans="1:5">
      <c r="A151" s="15" t="s">
        <v>1636</v>
      </c>
      <c r="B151">
        <v>42456</v>
      </c>
      <c r="C151" t="e">
        <f>VLOOKUP(A151, 'CountryvisatypeLink Live Master'!A:E, 3, FALSE)</f>
        <v>#N/A</v>
      </c>
      <c r="D151" t="e">
        <f>VLOOKUP(A151, 'CountryvisatypeLink Live Master'!A:D, 4, FALSE)</f>
        <v>#N/A</v>
      </c>
      <c r="E151" t="e">
        <f>VLOOKUP(A151, 'CountryvisatypeLink Live Master'!A:E, 5, FALSE)</f>
        <v>#N/A</v>
      </c>
    </row>
    <row r="152" spans="1:5">
      <c r="A152" s="15" t="s">
        <v>1637</v>
      </c>
      <c r="B152">
        <v>42457</v>
      </c>
      <c r="C152" t="e">
        <f>VLOOKUP(A152, 'CountryvisatypeLink Live Master'!A:E, 3, FALSE)</f>
        <v>#N/A</v>
      </c>
      <c r="D152" t="e">
        <f>VLOOKUP(A152, 'CountryvisatypeLink Live Master'!A:D, 4, FALSE)</f>
        <v>#N/A</v>
      </c>
      <c r="E152" t="e">
        <f>VLOOKUP(A152, 'CountryvisatypeLink Live Master'!A:E, 5, FALSE)</f>
        <v>#N/A</v>
      </c>
    </row>
    <row r="153" spans="1:5">
      <c r="A153" s="15" t="s">
        <v>1638</v>
      </c>
      <c r="B153">
        <v>42560</v>
      </c>
      <c r="C153" t="e">
        <f>VLOOKUP(A153, 'CountryvisatypeLink Live Master'!A:E, 3, FALSE)</f>
        <v>#N/A</v>
      </c>
      <c r="D153" t="e">
        <f>VLOOKUP(A153, 'CountryvisatypeLink Live Master'!A:D, 4, FALSE)</f>
        <v>#N/A</v>
      </c>
      <c r="E153" t="e">
        <f>VLOOKUP(A153, 'CountryvisatypeLink Live Master'!A:E, 5, FALSE)</f>
        <v>#N/A</v>
      </c>
    </row>
    <row r="154" spans="1:5">
      <c r="A154" s="15" t="s">
        <v>1102</v>
      </c>
      <c r="B154">
        <v>22056</v>
      </c>
      <c r="C154" t="str">
        <f>VLOOKUP(A154, 'CountryvisatypeLink Live Master'!A:E, 3, FALSE)</f>
        <v>N</v>
      </c>
      <c r="D154" t="str">
        <f>VLOOKUP(A154, 'CountryvisatypeLink Live Master'!A:D, 4, FALSE)</f>
        <v>Yes</v>
      </c>
      <c r="E154" t="str">
        <f>VLOOKUP(A154, 'CountryvisatypeLink Live Master'!A:E, 5, FALSE)</f>
        <v>Yes</v>
      </c>
    </row>
    <row r="155" spans="1:5">
      <c r="A155" s="15" t="s">
        <v>1639</v>
      </c>
      <c r="B155">
        <v>41448</v>
      </c>
      <c r="C155" t="e">
        <f>VLOOKUP(A155, 'CountryvisatypeLink Live Master'!A:E, 3, FALSE)</f>
        <v>#N/A</v>
      </c>
      <c r="D155" t="e">
        <f>VLOOKUP(A155, 'CountryvisatypeLink Live Master'!A:D, 4, FALSE)</f>
        <v>#N/A</v>
      </c>
      <c r="E155" t="e">
        <f>VLOOKUP(A155, 'CountryvisatypeLink Live Master'!A:E, 5, FALSE)</f>
        <v>#N/A</v>
      </c>
    </row>
    <row r="156" spans="1:5">
      <c r="A156" s="15" t="s">
        <v>1640</v>
      </c>
      <c r="B156">
        <v>41468</v>
      </c>
      <c r="C156" t="e">
        <f>VLOOKUP(A156, 'CountryvisatypeLink Live Master'!A:E, 3, FALSE)</f>
        <v>#N/A</v>
      </c>
      <c r="D156" t="e">
        <f>VLOOKUP(A156, 'CountryvisatypeLink Live Master'!A:D, 4, FALSE)</f>
        <v>#N/A</v>
      </c>
      <c r="E156" t="e">
        <f>VLOOKUP(A156, 'CountryvisatypeLink Live Master'!A:E, 5, FALSE)</f>
        <v>#N/A</v>
      </c>
    </row>
    <row r="157" spans="1:5">
      <c r="A157" s="15" t="s">
        <v>1641</v>
      </c>
      <c r="B157">
        <v>41469</v>
      </c>
      <c r="C157" t="e">
        <f>VLOOKUP(A157, 'CountryvisatypeLink Live Master'!A:E, 3, FALSE)</f>
        <v>#N/A</v>
      </c>
      <c r="D157" t="e">
        <f>VLOOKUP(A157, 'CountryvisatypeLink Live Master'!A:D, 4, FALSE)</f>
        <v>#N/A</v>
      </c>
      <c r="E157" t="e">
        <f>VLOOKUP(A157, 'CountryvisatypeLink Live Master'!A:E, 5, FALSE)</f>
        <v>#N/A</v>
      </c>
    </row>
    <row r="158" spans="1:5">
      <c r="A158" s="15" t="s">
        <v>1642</v>
      </c>
      <c r="B158">
        <v>41470</v>
      </c>
      <c r="C158" t="e">
        <f>VLOOKUP(A158, 'CountryvisatypeLink Live Master'!A:E, 3, FALSE)</f>
        <v>#N/A</v>
      </c>
      <c r="D158" t="e">
        <f>VLOOKUP(A158, 'CountryvisatypeLink Live Master'!A:D, 4, FALSE)</f>
        <v>#N/A</v>
      </c>
      <c r="E158" t="e">
        <f>VLOOKUP(A158, 'CountryvisatypeLink Live Master'!A:E, 5, FALSE)</f>
        <v>#N/A</v>
      </c>
    </row>
    <row r="159" spans="1:5">
      <c r="A159" s="15" t="s">
        <v>1643</v>
      </c>
      <c r="B159">
        <v>41471</v>
      </c>
      <c r="C159" t="e">
        <f>VLOOKUP(A159, 'CountryvisatypeLink Live Master'!A:E, 3, FALSE)</f>
        <v>#N/A</v>
      </c>
      <c r="D159" t="e">
        <f>VLOOKUP(A159, 'CountryvisatypeLink Live Master'!A:D, 4, FALSE)</f>
        <v>#N/A</v>
      </c>
      <c r="E159" t="e">
        <f>VLOOKUP(A159, 'CountryvisatypeLink Live Master'!A:E, 5, FALSE)</f>
        <v>#N/A</v>
      </c>
    </row>
    <row r="160" spans="1:5">
      <c r="A160" s="15" t="s">
        <v>1296</v>
      </c>
      <c r="B160">
        <v>38150</v>
      </c>
      <c r="C160" t="str">
        <f>VLOOKUP(A160, 'CountryvisatypeLink Live Master'!A:E, 3, FALSE)</f>
        <v>N</v>
      </c>
      <c r="D160" t="str">
        <f>VLOOKUP(A160, 'CountryvisatypeLink Live Master'!A:D, 4, FALSE)</f>
        <v>Yes</v>
      </c>
      <c r="E160" t="str">
        <f>VLOOKUP(A160, 'CountryvisatypeLink Live Master'!A:E, 5, FALSE)</f>
        <v>Yes</v>
      </c>
    </row>
    <row r="161" spans="1:5">
      <c r="A161" s="15" t="s">
        <v>1644</v>
      </c>
      <c r="B161">
        <v>41472</v>
      </c>
      <c r="C161" t="e">
        <f>VLOOKUP(A161, 'CountryvisatypeLink Live Master'!A:E, 3, FALSE)</f>
        <v>#N/A</v>
      </c>
      <c r="D161" t="e">
        <f>VLOOKUP(A161, 'CountryvisatypeLink Live Master'!A:D, 4, FALSE)</f>
        <v>#N/A</v>
      </c>
      <c r="E161" t="e">
        <f>VLOOKUP(A161, 'CountryvisatypeLink Live Master'!A:E, 5, FALSE)</f>
        <v>#N/A</v>
      </c>
    </row>
    <row r="162" spans="1:5">
      <c r="A162" s="15" t="s">
        <v>1645</v>
      </c>
      <c r="B162">
        <v>41473</v>
      </c>
      <c r="C162" t="e">
        <f>VLOOKUP(A162, 'CountryvisatypeLink Live Master'!A:E, 3, FALSE)</f>
        <v>#N/A</v>
      </c>
      <c r="D162" t="e">
        <f>VLOOKUP(A162, 'CountryvisatypeLink Live Master'!A:D, 4, FALSE)</f>
        <v>#N/A</v>
      </c>
      <c r="E162" t="e">
        <f>VLOOKUP(A162, 'CountryvisatypeLink Live Master'!A:E, 5, FALSE)</f>
        <v>#N/A</v>
      </c>
    </row>
    <row r="163" spans="1:5">
      <c r="A163" s="15" t="s">
        <v>1646</v>
      </c>
      <c r="B163">
        <v>41474</v>
      </c>
      <c r="C163" t="e">
        <f>VLOOKUP(A163, 'CountryvisatypeLink Live Master'!A:E, 3, FALSE)</f>
        <v>#N/A</v>
      </c>
      <c r="D163" t="e">
        <f>VLOOKUP(A163, 'CountryvisatypeLink Live Master'!A:D, 4, FALSE)</f>
        <v>#N/A</v>
      </c>
      <c r="E163" t="e">
        <f>VLOOKUP(A163, 'CountryvisatypeLink Live Master'!A:E, 5, FALSE)</f>
        <v>#N/A</v>
      </c>
    </row>
    <row r="164" spans="1:5">
      <c r="A164" s="15" t="s">
        <v>1297</v>
      </c>
      <c r="B164">
        <v>38151</v>
      </c>
      <c r="C164" t="str">
        <f>VLOOKUP(A164, 'CountryvisatypeLink Live Master'!A:E, 3, FALSE)</f>
        <v>N</v>
      </c>
      <c r="D164" t="str">
        <f>VLOOKUP(A164, 'CountryvisatypeLink Live Master'!A:D, 4, FALSE)</f>
        <v>Yes</v>
      </c>
      <c r="E164" t="str">
        <f>VLOOKUP(A164, 'CountryvisatypeLink Live Master'!A:E, 5, FALSE)</f>
        <v>Yes</v>
      </c>
    </row>
    <row r="165" spans="1:5">
      <c r="A165" s="15" t="s">
        <v>1298</v>
      </c>
      <c r="B165">
        <v>38152</v>
      </c>
      <c r="C165" t="str">
        <f>VLOOKUP(A165, 'CountryvisatypeLink Live Master'!A:E, 3, FALSE)</f>
        <v>N</v>
      </c>
      <c r="D165" t="str">
        <f>VLOOKUP(A165, 'CountryvisatypeLink Live Master'!A:D, 4, FALSE)</f>
        <v>Yes</v>
      </c>
      <c r="E165" t="str">
        <f>VLOOKUP(A165, 'CountryvisatypeLink Live Master'!A:E, 5, FALSE)</f>
        <v>Yes</v>
      </c>
    </row>
    <row r="166" spans="1:5">
      <c r="A166" s="15" t="s">
        <v>1299</v>
      </c>
      <c r="B166">
        <v>38153</v>
      </c>
      <c r="C166" t="str">
        <f>VLOOKUP(A166, 'CountryvisatypeLink Live Master'!A:E, 3, FALSE)</f>
        <v>N</v>
      </c>
      <c r="D166" t="str">
        <f>VLOOKUP(A166, 'CountryvisatypeLink Live Master'!A:D, 4, FALSE)</f>
        <v>Yes</v>
      </c>
      <c r="E166" t="str">
        <f>VLOOKUP(A166, 'CountryvisatypeLink Live Master'!A:E, 5, FALSE)</f>
        <v>Yes</v>
      </c>
    </row>
    <row r="167" spans="1:5">
      <c r="A167" s="15" t="s">
        <v>1300</v>
      </c>
      <c r="B167">
        <v>38154</v>
      </c>
      <c r="C167" t="str">
        <f>VLOOKUP(A167, 'CountryvisatypeLink Live Master'!A:E, 3, FALSE)</f>
        <v>N</v>
      </c>
      <c r="D167" t="str">
        <f>VLOOKUP(A167, 'CountryvisatypeLink Live Master'!A:D, 4, FALSE)</f>
        <v>Yes</v>
      </c>
      <c r="E167" t="str">
        <f>VLOOKUP(A167, 'CountryvisatypeLink Live Master'!A:E, 5, FALSE)</f>
        <v>Yes</v>
      </c>
    </row>
    <row r="168" spans="1:5">
      <c r="A168" s="15" t="s">
        <v>1301</v>
      </c>
      <c r="B168">
        <v>38155</v>
      </c>
      <c r="C168" t="str">
        <f>VLOOKUP(A168, 'CountryvisatypeLink Live Master'!A:E, 3, FALSE)</f>
        <v>N</v>
      </c>
      <c r="D168" t="str">
        <f>VLOOKUP(A168, 'CountryvisatypeLink Live Master'!A:D, 4, FALSE)</f>
        <v>Yes</v>
      </c>
      <c r="E168" t="str">
        <f>VLOOKUP(A168, 'CountryvisatypeLink Live Master'!A:E, 5, FALSE)</f>
        <v>Yes</v>
      </c>
    </row>
    <row r="169" spans="1:5">
      <c r="A169" s="15" t="s">
        <v>1302</v>
      </c>
      <c r="B169">
        <v>38156</v>
      </c>
      <c r="C169" t="str">
        <f>VLOOKUP(A169, 'CountryvisatypeLink Live Master'!A:E, 3, FALSE)</f>
        <v>N</v>
      </c>
      <c r="D169" t="str">
        <f>VLOOKUP(A169, 'CountryvisatypeLink Live Master'!A:D, 4, FALSE)</f>
        <v>Yes</v>
      </c>
      <c r="E169" t="str">
        <f>VLOOKUP(A169, 'CountryvisatypeLink Live Master'!A:E, 5, FALSE)</f>
        <v>Yes</v>
      </c>
    </row>
    <row r="170" spans="1:5">
      <c r="A170" s="15" t="s">
        <v>1303</v>
      </c>
      <c r="B170">
        <v>38157</v>
      </c>
      <c r="C170" t="str">
        <f>VLOOKUP(A170, 'CountryvisatypeLink Live Master'!A:E, 3, FALSE)</f>
        <v>N</v>
      </c>
      <c r="D170" t="str">
        <f>VLOOKUP(A170, 'CountryvisatypeLink Live Master'!A:D, 4, FALSE)</f>
        <v>Yes</v>
      </c>
      <c r="E170" t="str">
        <f>VLOOKUP(A170, 'CountryvisatypeLink Live Master'!A:E, 5, FALSE)</f>
        <v>Yes</v>
      </c>
    </row>
    <row r="171" spans="1:5">
      <c r="A171" s="15" t="s">
        <v>1304</v>
      </c>
      <c r="B171">
        <v>38158</v>
      </c>
      <c r="C171" t="str">
        <f>VLOOKUP(A171, 'CountryvisatypeLink Live Master'!A:E, 3, FALSE)</f>
        <v>N</v>
      </c>
      <c r="D171" t="str">
        <f>VLOOKUP(A171, 'CountryvisatypeLink Live Master'!A:D, 4, FALSE)</f>
        <v>Yes</v>
      </c>
      <c r="E171" t="str">
        <f>VLOOKUP(A171, 'CountryvisatypeLink Live Master'!A:E, 5, FALSE)</f>
        <v>Yes</v>
      </c>
    </row>
    <row r="172" spans="1:5">
      <c r="A172" s="15" t="s">
        <v>1305</v>
      </c>
      <c r="B172">
        <v>38159</v>
      </c>
      <c r="C172" t="str">
        <f>VLOOKUP(A172, 'CountryvisatypeLink Live Master'!A:E, 3, FALSE)</f>
        <v>N</v>
      </c>
      <c r="D172" t="str">
        <f>VLOOKUP(A172, 'CountryvisatypeLink Live Master'!A:D, 4, FALSE)</f>
        <v>Yes</v>
      </c>
      <c r="E172" t="str">
        <f>VLOOKUP(A172, 'CountryvisatypeLink Live Master'!A:E, 5, FALSE)</f>
        <v>Yes</v>
      </c>
    </row>
    <row r="173" spans="1:5">
      <c r="A173" s="15" t="s">
        <v>1306</v>
      </c>
      <c r="B173">
        <v>38160</v>
      </c>
      <c r="C173" t="str">
        <f>VLOOKUP(A173, 'CountryvisatypeLink Live Master'!A:E, 3, FALSE)</f>
        <v>N</v>
      </c>
      <c r="D173" t="str">
        <f>VLOOKUP(A173, 'CountryvisatypeLink Live Master'!A:D, 4, FALSE)</f>
        <v>Yes</v>
      </c>
      <c r="E173" t="str">
        <f>VLOOKUP(A173, 'CountryvisatypeLink Live Master'!A:E, 5, FALSE)</f>
        <v>Yes</v>
      </c>
    </row>
    <row r="174" spans="1:5">
      <c r="A174" s="15" t="s">
        <v>1307</v>
      </c>
      <c r="B174">
        <v>38161</v>
      </c>
      <c r="C174" t="str">
        <f>VLOOKUP(A174, 'CountryvisatypeLink Live Master'!A:E, 3, FALSE)</f>
        <v>N</v>
      </c>
      <c r="D174" t="str">
        <f>VLOOKUP(A174, 'CountryvisatypeLink Live Master'!A:D, 4, FALSE)</f>
        <v>Yes</v>
      </c>
      <c r="E174" t="str">
        <f>VLOOKUP(A174, 'CountryvisatypeLink Live Master'!A:E, 5, FALSE)</f>
        <v>Yes</v>
      </c>
    </row>
    <row r="175" spans="1:5">
      <c r="A175" s="15" t="s">
        <v>1308</v>
      </c>
      <c r="B175">
        <v>44746</v>
      </c>
      <c r="C175" t="str">
        <f>VLOOKUP(A175, 'CountryvisatypeLink Live Master'!A:E, 3, FALSE)</f>
        <v>N</v>
      </c>
      <c r="D175" t="str">
        <f>VLOOKUP(A175, 'CountryvisatypeLink Live Master'!A:D, 4, FALSE)</f>
        <v>Yes</v>
      </c>
      <c r="E175" t="str">
        <f>VLOOKUP(A175, 'CountryvisatypeLink Live Master'!A:E, 5, FALSE)</f>
        <v>Yes</v>
      </c>
    </row>
    <row r="176" spans="1:5">
      <c r="A176" s="15" t="s">
        <v>1309</v>
      </c>
      <c r="B176">
        <v>41344</v>
      </c>
      <c r="C176" t="str">
        <f>VLOOKUP(A176, 'CountryvisatypeLink Live Master'!A:E, 3, FALSE)</f>
        <v>N</v>
      </c>
      <c r="D176" t="str">
        <f>VLOOKUP(A176, 'CountryvisatypeLink Live Master'!A:D, 4, FALSE)</f>
        <v>Yes</v>
      </c>
      <c r="E176" t="str">
        <f>VLOOKUP(A176, 'CountryvisatypeLink Live Master'!A:E, 5, FALSE)</f>
        <v>Yes</v>
      </c>
    </row>
    <row r="177" spans="1:5">
      <c r="A177" s="15" t="s">
        <v>1310</v>
      </c>
      <c r="B177">
        <v>44747</v>
      </c>
      <c r="C177" t="str">
        <f>VLOOKUP(A177, 'CountryvisatypeLink Live Master'!A:E, 3, FALSE)</f>
        <v>N</v>
      </c>
      <c r="D177" t="str">
        <f>VLOOKUP(A177, 'CountryvisatypeLink Live Master'!A:D, 4, FALSE)</f>
        <v>Yes</v>
      </c>
      <c r="E177" t="str">
        <f>VLOOKUP(A177, 'CountryvisatypeLink Live Master'!A:E, 5, FALSE)</f>
        <v>Yes</v>
      </c>
    </row>
    <row r="178" spans="1:5">
      <c r="A178" s="15" t="s">
        <v>1311</v>
      </c>
      <c r="B178">
        <v>44748</v>
      </c>
      <c r="C178" t="str">
        <f>VLOOKUP(A178, 'CountryvisatypeLink Live Master'!A:E, 3, FALSE)</f>
        <v>N</v>
      </c>
      <c r="D178" t="str">
        <f>VLOOKUP(A178, 'CountryvisatypeLink Live Master'!A:D, 4, FALSE)</f>
        <v>Yes</v>
      </c>
      <c r="E178" t="str">
        <f>VLOOKUP(A178, 'CountryvisatypeLink Live Master'!A:E, 5, FALSE)</f>
        <v>Yes</v>
      </c>
    </row>
    <row r="179" spans="1:5">
      <c r="A179" s="15" t="s">
        <v>1312</v>
      </c>
      <c r="B179">
        <v>44764</v>
      </c>
      <c r="C179" t="str">
        <f>VLOOKUP(A179, 'CountryvisatypeLink Live Master'!A:E, 3, FALSE)</f>
        <v>N</v>
      </c>
      <c r="D179" t="str">
        <f>VLOOKUP(A179, 'CountryvisatypeLink Live Master'!A:D, 4, FALSE)</f>
        <v>Yes</v>
      </c>
      <c r="E179" t="str">
        <f>VLOOKUP(A179, 'CountryvisatypeLink Live Master'!A:E, 5, FALSE)</f>
        <v>Yes</v>
      </c>
    </row>
    <row r="180" spans="1:5">
      <c r="A180" s="15" t="s">
        <v>1313</v>
      </c>
      <c r="B180">
        <v>44765</v>
      </c>
      <c r="C180" t="str">
        <f>VLOOKUP(A180, 'CountryvisatypeLink Live Master'!A:E, 3, FALSE)</f>
        <v>N</v>
      </c>
      <c r="D180" t="str">
        <f>VLOOKUP(A180, 'CountryvisatypeLink Live Master'!A:D, 4, FALSE)</f>
        <v>Yes</v>
      </c>
      <c r="E180" t="str">
        <f>VLOOKUP(A180, 'CountryvisatypeLink Live Master'!A:E, 5, FALSE)</f>
        <v>Yes</v>
      </c>
    </row>
    <row r="181" spans="1:5">
      <c r="A181" s="15" t="s">
        <v>1314</v>
      </c>
      <c r="B181">
        <v>44766</v>
      </c>
      <c r="C181" t="str">
        <f>VLOOKUP(A181, 'CountryvisatypeLink Live Master'!A:E, 3, FALSE)</f>
        <v>N</v>
      </c>
      <c r="D181" t="str">
        <f>VLOOKUP(A181, 'CountryvisatypeLink Live Master'!A:D, 4, FALSE)</f>
        <v>Yes</v>
      </c>
      <c r="E181" t="str">
        <f>VLOOKUP(A181, 'CountryvisatypeLink Live Master'!A:E, 5, FALSE)</f>
        <v>Yes</v>
      </c>
    </row>
    <row r="182" spans="1:5">
      <c r="A182" s="15" t="s">
        <v>1315</v>
      </c>
      <c r="B182">
        <v>44767</v>
      </c>
      <c r="C182" t="str">
        <f>VLOOKUP(A182, 'CountryvisatypeLink Live Master'!A:E, 3, FALSE)</f>
        <v>N</v>
      </c>
      <c r="D182" t="str">
        <f>VLOOKUP(A182, 'CountryvisatypeLink Live Master'!A:D, 4, FALSE)</f>
        <v>Yes</v>
      </c>
      <c r="E182" t="str">
        <f>VLOOKUP(A182, 'CountryvisatypeLink Live Master'!A:E, 5, FALSE)</f>
        <v>Yes</v>
      </c>
    </row>
    <row r="183" spans="1:5">
      <c r="A183" s="15" t="s">
        <v>1316</v>
      </c>
      <c r="B183">
        <v>44768</v>
      </c>
      <c r="C183" t="str">
        <f>VLOOKUP(A183, 'CountryvisatypeLink Live Master'!A:E, 3, FALSE)</f>
        <v>N</v>
      </c>
      <c r="D183" t="str">
        <f>VLOOKUP(A183, 'CountryvisatypeLink Live Master'!A:D, 4, FALSE)</f>
        <v>Yes</v>
      </c>
      <c r="E183" t="str">
        <f>VLOOKUP(A183, 'CountryvisatypeLink Live Master'!A:E, 5, FALSE)</f>
        <v>Yes</v>
      </c>
    </row>
    <row r="184" spans="1:5">
      <c r="A184" s="15" t="s">
        <v>1317</v>
      </c>
      <c r="B184">
        <v>44769</v>
      </c>
      <c r="C184" t="str">
        <f>VLOOKUP(A184, 'CountryvisatypeLink Live Master'!A:E, 3, FALSE)</f>
        <v>N</v>
      </c>
      <c r="D184" t="str">
        <f>VLOOKUP(A184, 'CountryvisatypeLink Live Master'!A:D, 4, FALSE)</f>
        <v>Yes</v>
      </c>
      <c r="E184" t="str">
        <f>VLOOKUP(A184, 'CountryvisatypeLink Live Master'!A:E, 5, FALSE)</f>
        <v>Yes</v>
      </c>
    </row>
    <row r="185" spans="1:5">
      <c r="A185" s="15" t="s">
        <v>1318</v>
      </c>
      <c r="B185">
        <v>41405</v>
      </c>
      <c r="C185" t="str">
        <f>VLOOKUP(A185, 'CountryvisatypeLink Live Master'!A:E, 3, FALSE)</f>
        <v>N</v>
      </c>
      <c r="D185" t="str">
        <f>VLOOKUP(A185, 'CountryvisatypeLink Live Master'!A:D, 4, FALSE)</f>
        <v>Yes</v>
      </c>
      <c r="E185" t="str">
        <f>VLOOKUP(A185, 'CountryvisatypeLink Live Master'!A:E, 5, FALSE)</f>
        <v>Yes</v>
      </c>
    </row>
    <row r="186" spans="1:5">
      <c r="A186" s="15" t="s">
        <v>1319</v>
      </c>
      <c r="B186">
        <v>41515</v>
      </c>
      <c r="C186" t="str">
        <f>VLOOKUP(A186, 'CountryvisatypeLink Live Master'!A:E, 3, FALSE)</f>
        <v>N</v>
      </c>
      <c r="D186" t="str">
        <f>VLOOKUP(A186, 'CountryvisatypeLink Live Master'!A:D, 4, FALSE)</f>
        <v>Yes</v>
      </c>
      <c r="E186" t="str">
        <f>VLOOKUP(A186, 'CountryvisatypeLink Live Master'!A:E, 5, FALSE)</f>
        <v>Yes</v>
      </c>
    </row>
    <row r="187" spans="1:5">
      <c r="A187" s="15" t="s">
        <v>1320</v>
      </c>
      <c r="B187">
        <v>41535</v>
      </c>
      <c r="C187" t="str">
        <f>VLOOKUP(A187, 'CountryvisatypeLink Live Master'!A:E, 3, FALSE)</f>
        <v>N</v>
      </c>
      <c r="D187" t="str">
        <f>VLOOKUP(A187, 'CountryvisatypeLink Live Master'!A:D, 4, FALSE)</f>
        <v>Yes</v>
      </c>
      <c r="E187" t="str">
        <f>VLOOKUP(A187, 'CountryvisatypeLink Live Master'!A:E, 5, FALSE)</f>
        <v>Yes</v>
      </c>
    </row>
    <row r="188" spans="1:5">
      <c r="A188" s="15" t="s">
        <v>1321</v>
      </c>
      <c r="B188">
        <v>41555</v>
      </c>
      <c r="C188" t="str">
        <f>VLOOKUP(A188, 'CountryvisatypeLink Live Master'!A:E, 3, FALSE)</f>
        <v>N</v>
      </c>
      <c r="D188" t="str">
        <f>VLOOKUP(A188, 'CountryvisatypeLink Live Master'!A:D, 4, FALSE)</f>
        <v>Yes</v>
      </c>
      <c r="E188" t="str">
        <f>VLOOKUP(A188, 'CountryvisatypeLink Live Master'!A:E, 5, FALSE)</f>
        <v>Yes</v>
      </c>
    </row>
    <row r="189" spans="1:5">
      <c r="A189" s="15" t="s">
        <v>1322</v>
      </c>
      <c r="B189">
        <v>41575</v>
      </c>
      <c r="C189" t="str">
        <f>VLOOKUP(A189, 'CountryvisatypeLink Live Master'!A:E, 3, FALSE)</f>
        <v>N</v>
      </c>
      <c r="D189" t="str">
        <f>VLOOKUP(A189, 'CountryvisatypeLink Live Master'!A:D, 4, FALSE)</f>
        <v>Yes</v>
      </c>
      <c r="E189" t="str">
        <f>VLOOKUP(A189, 'CountryvisatypeLink Live Master'!A:E, 5, FALSE)</f>
        <v>Yes</v>
      </c>
    </row>
    <row r="190" spans="1:5">
      <c r="A190" s="15" t="s">
        <v>1323</v>
      </c>
      <c r="B190">
        <v>41576</v>
      </c>
      <c r="C190" t="str">
        <f>VLOOKUP(A190, 'CountryvisatypeLink Live Master'!A:E, 3, FALSE)</f>
        <v>N</v>
      </c>
      <c r="D190" t="str">
        <f>VLOOKUP(A190, 'CountryvisatypeLink Live Master'!A:D, 4, FALSE)</f>
        <v>Yes</v>
      </c>
      <c r="E190" t="str">
        <f>VLOOKUP(A190, 'CountryvisatypeLink Live Master'!A:E, 5, FALSE)</f>
        <v>Yes</v>
      </c>
    </row>
    <row r="191" spans="1:5">
      <c r="A191" s="15" t="s">
        <v>1324</v>
      </c>
      <c r="B191">
        <v>44770</v>
      </c>
      <c r="C191" t="str">
        <f>VLOOKUP(A191, 'CountryvisatypeLink Live Master'!A:E, 3, FALSE)</f>
        <v>N</v>
      </c>
      <c r="D191" t="str">
        <f>VLOOKUP(A191, 'CountryvisatypeLink Live Master'!A:D, 4, FALSE)</f>
        <v>Yes</v>
      </c>
      <c r="E191" t="str">
        <f>VLOOKUP(A191, 'CountryvisatypeLink Live Master'!A:E, 5, FALSE)</f>
        <v>Yes</v>
      </c>
    </row>
    <row r="192" spans="1:5">
      <c r="A192" s="15" t="s">
        <v>1325</v>
      </c>
      <c r="B192">
        <v>44771</v>
      </c>
      <c r="C192" t="str">
        <f>VLOOKUP(A192, 'CountryvisatypeLink Live Master'!A:E, 3, FALSE)</f>
        <v>N</v>
      </c>
      <c r="D192" t="str">
        <f>VLOOKUP(A192, 'CountryvisatypeLink Live Master'!A:D, 4, FALSE)</f>
        <v>Yes</v>
      </c>
      <c r="E192" t="str">
        <f>VLOOKUP(A192, 'CountryvisatypeLink Live Master'!A:E, 5, FALSE)</f>
        <v>Yes</v>
      </c>
    </row>
    <row r="193" spans="1:5">
      <c r="A193" s="15" t="s">
        <v>1326</v>
      </c>
      <c r="B193">
        <v>44772</v>
      </c>
      <c r="C193" t="str">
        <f>VLOOKUP(A193, 'CountryvisatypeLink Live Master'!A:E, 3, FALSE)</f>
        <v>N</v>
      </c>
      <c r="D193" t="str">
        <f>VLOOKUP(A193, 'CountryvisatypeLink Live Master'!A:D, 4, FALSE)</f>
        <v>Yes</v>
      </c>
      <c r="E193" t="str">
        <f>VLOOKUP(A193, 'CountryvisatypeLink Live Master'!A:E, 5, FALSE)</f>
        <v>Yes</v>
      </c>
    </row>
    <row r="194" spans="1:5">
      <c r="A194" s="15" t="s">
        <v>1327</v>
      </c>
      <c r="B194">
        <v>44773</v>
      </c>
      <c r="C194" t="str">
        <f>VLOOKUP(A194, 'CountryvisatypeLink Live Master'!A:E, 3, FALSE)</f>
        <v>N</v>
      </c>
      <c r="D194" t="str">
        <f>VLOOKUP(A194, 'CountryvisatypeLink Live Master'!A:D, 4, FALSE)</f>
        <v>Yes</v>
      </c>
      <c r="E194" t="str">
        <f>VLOOKUP(A194, 'CountryvisatypeLink Live Master'!A:E, 5, FALSE)</f>
        <v>Yes</v>
      </c>
    </row>
    <row r="195" spans="1:5">
      <c r="A195" s="15" t="s">
        <v>1328</v>
      </c>
      <c r="B195">
        <v>44774</v>
      </c>
      <c r="C195" t="str">
        <f>VLOOKUP(A195, 'CountryvisatypeLink Live Master'!A:E, 3, FALSE)</f>
        <v>N</v>
      </c>
      <c r="D195" t="str">
        <f>VLOOKUP(A195, 'CountryvisatypeLink Live Master'!A:D, 4, FALSE)</f>
        <v>Yes</v>
      </c>
      <c r="E195" t="str">
        <f>VLOOKUP(A195, 'CountryvisatypeLink Live Master'!A:E, 5, FALSE)</f>
        <v>Yes</v>
      </c>
    </row>
    <row r="196" spans="1:5">
      <c r="A196" s="15" t="s">
        <v>1329</v>
      </c>
      <c r="B196">
        <v>44775</v>
      </c>
      <c r="C196" t="str">
        <f>VLOOKUP(A196, 'CountryvisatypeLink Live Master'!A:E, 3, FALSE)</f>
        <v>N</v>
      </c>
      <c r="D196" t="str">
        <f>VLOOKUP(A196, 'CountryvisatypeLink Live Master'!A:D, 4, FALSE)</f>
        <v>Yes</v>
      </c>
      <c r="E196" t="str">
        <f>VLOOKUP(A196, 'CountryvisatypeLink Live Master'!A:E, 5, FALSE)</f>
        <v>Yes</v>
      </c>
    </row>
    <row r="197" spans="1:5">
      <c r="A197" s="15" t="s">
        <v>1330</v>
      </c>
      <c r="B197">
        <v>44776</v>
      </c>
      <c r="C197" t="str">
        <f>VLOOKUP(A197, 'CountryvisatypeLink Live Master'!A:E, 3, FALSE)</f>
        <v>N</v>
      </c>
      <c r="D197" t="str">
        <f>VLOOKUP(A197, 'CountryvisatypeLink Live Master'!A:D, 4, FALSE)</f>
        <v>Yes</v>
      </c>
      <c r="E197" t="str">
        <f>VLOOKUP(A197, 'CountryvisatypeLink Live Master'!A:E, 5, FALSE)</f>
        <v>Yes</v>
      </c>
    </row>
    <row r="198" spans="1:5">
      <c r="A198" s="15" t="s">
        <v>1331</v>
      </c>
      <c r="B198">
        <v>44777</v>
      </c>
      <c r="C198" t="str">
        <f>VLOOKUP(A198, 'CountryvisatypeLink Live Master'!A:E, 3, FALSE)</f>
        <v>N</v>
      </c>
      <c r="D198" t="str">
        <f>VLOOKUP(A198, 'CountryvisatypeLink Live Master'!A:D, 4, FALSE)</f>
        <v>Yes</v>
      </c>
      <c r="E198" t="str">
        <f>VLOOKUP(A198, 'CountryvisatypeLink Live Master'!A:E, 5, FALSE)</f>
        <v>Yes</v>
      </c>
    </row>
    <row r="199" spans="1:5">
      <c r="A199" s="15" t="s">
        <v>1332</v>
      </c>
      <c r="B199">
        <v>44778</v>
      </c>
      <c r="C199" t="str">
        <f>VLOOKUP(A199, 'CountryvisatypeLink Live Master'!A:E, 3, FALSE)</f>
        <v>N</v>
      </c>
      <c r="D199" t="str">
        <f>VLOOKUP(A199, 'CountryvisatypeLink Live Master'!A:D, 4, FALSE)</f>
        <v>Yes</v>
      </c>
      <c r="E199" t="str">
        <f>VLOOKUP(A199, 'CountryvisatypeLink Live Master'!A:E, 5, FALSE)</f>
        <v>Yes</v>
      </c>
    </row>
    <row r="200" spans="1:5">
      <c r="A200" s="15" t="s">
        <v>1333</v>
      </c>
      <c r="B200">
        <v>44779</v>
      </c>
      <c r="C200" t="str">
        <f>VLOOKUP(A200, 'CountryvisatypeLink Live Master'!A:E, 3, FALSE)</f>
        <v>N</v>
      </c>
      <c r="D200" t="str">
        <f>VLOOKUP(A200, 'CountryvisatypeLink Live Master'!A:D, 4, FALSE)</f>
        <v>Yes</v>
      </c>
      <c r="E200" t="str">
        <f>VLOOKUP(A200, 'CountryvisatypeLink Live Master'!A:E, 5, FALSE)</f>
        <v>Yes</v>
      </c>
    </row>
    <row r="201" spans="1:5">
      <c r="A201" s="15" t="s">
        <v>1334</v>
      </c>
      <c r="B201">
        <v>44780</v>
      </c>
      <c r="C201" t="str">
        <f>VLOOKUP(A201, 'CountryvisatypeLink Live Master'!A:E, 3, FALSE)</f>
        <v>N</v>
      </c>
      <c r="D201" t="str">
        <f>VLOOKUP(A201, 'CountryvisatypeLink Live Master'!A:D, 4, FALSE)</f>
        <v>Yes</v>
      </c>
      <c r="E201" t="str">
        <f>VLOOKUP(A201, 'CountryvisatypeLink Live Master'!A:E, 5, FALSE)</f>
        <v>Yes</v>
      </c>
    </row>
    <row r="202" spans="1:5">
      <c r="A202" s="15" t="s">
        <v>1335</v>
      </c>
      <c r="B202">
        <v>44781</v>
      </c>
      <c r="C202" t="str">
        <f>VLOOKUP(A202, 'CountryvisatypeLink Live Master'!A:E, 3, FALSE)</f>
        <v>N</v>
      </c>
      <c r="D202" t="str">
        <f>VLOOKUP(A202, 'CountryvisatypeLink Live Master'!A:D, 4, FALSE)</f>
        <v>Yes</v>
      </c>
      <c r="E202" t="str">
        <f>VLOOKUP(A202, 'CountryvisatypeLink Live Master'!A:E, 5, FALSE)</f>
        <v>Yes</v>
      </c>
    </row>
    <row r="203" spans="1:5">
      <c r="A203" s="15" t="s">
        <v>1336</v>
      </c>
      <c r="B203">
        <v>44782</v>
      </c>
      <c r="C203" t="str">
        <f>VLOOKUP(A203, 'CountryvisatypeLink Live Master'!A:E, 3, FALSE)</f>
        <v>N</v>
      </c>
      <c r="D203" t="str">
        <f>VLOOKUP(A203, 'CountryvisatypeLink Live Master'!A:D, 4, FALSE)</f>
        <v>Yes</v>
      </c>
      <c r="E203" t="str">
        <f>VLOOKUP(A203, 'CountryvisatypeLink Live Master'!A:E, 5, FALSE)</f>
        <v>Yes</v>
      </c>
    </row>
    <row r="204" spans="1:5">
      <c r="A204" s="15" t="s">
        <v>1337</v>
      </c>
      <c r="B204">
        <v>44783</v>
      </c>
      <c r="C204" t="str">
        <f>VLOOKUP(A204, 'CountryvisatypeLink Live Master'!A:E, 3, FALSE)</f>
        <v>N</v>
      </c>
      <c r="D204" t="str">
        <f>VLOOKUP(A204, 'CountryvisatypeLink Live Master'!A:D, 4, FALSE)</f>
        <v>Yes</v>
      </c>
      <c r="E204" t="str">
        <f>VLOOKUP(A204, 'CountryvisatypeLink Live Master'!A:E, 5, FALSE)</f>
        <v>Yes</v>
      </c>
    </row>
    <row r="205" spans="1:5">
      <c r="A205" s="15" t="s">
        <v>1338</v>
      </c>
      <c r="B205">
        <v>41363</v>
      </c>
      <c r="C205" t="str">
        <f>VLOOKUP(A205, 'CountryvisatypeLink Live Master'!A:E, 3, FALSE)</f>
        <v>N</v>
      </c>
      <c r="D205" t="str">
        <f>VLOOKUP(A205, 'CountryvisatypeLink Live Master'!A:D, 4, FALSE)</f>
        <v>Yes</v>
      </c>
      <c r="E205" t="str">
        <f>VLOOKUP(A205, 'CountryvisatypeLink Live Master'!A:E, 5, FALSE)</f>
        <v>Yes</v>
      </c>
    </row>
    <row r="206" spans="1:5">
      <c r="A206" s="15" t="s">
        <v>1346</v>
      </c>
      <c r="B206">
        <v>41828</v>
      </c>
      <c r="C206" t="str">
        <f>VLOOKUP(A206, 'CountryvisatypeLink Live Master'!A:E, 3, FALSE)</f>
        <v>N</v>
      </c>
      <c r="D206" t="str">
        <f>VLOOKUP(A206, 'CountryvisatypeLink Live Master'!A:D, 4, FALSE)</f>
        <v>Yes</v>
      </c>
      <c r="E206" t="str">
        <f>VLOOKUP(A206, 'CountryvisatypeLink Live Master'!A:E, 5, FALSE)</f>
        <v>Yes</v>
      </c>
    </row>
    <row r="207" spans="1:5">
      <c r="A207" s="15" t="s">
        <v>1354</v>
      </c>
      <c r="B207">
        <v>36161</v>
      </c>
      <c r="C207" t="str">
        <f>VLOOKUP(A207, 'CountryvisatypeLink Live Master'!A:E, 3, FALSE)</f>
        <v>N</v>
      </c>
      <c r="D207" t="str">
        <f>VLOOKUP(A207, 'CountryvisatypeLink Live Master'!A:D, 4, FALSE)</f>
        <v>Yes</v>
      </c>
      <c r="E207" t="str">
        <f>VLOOKUP(A207, 'CountryvisatypeLink Live Master'!A:E, 5, FALSE)</f>
        <v>Yes</v>
      </c>
    </row>
    <row r="208" spans="1:5">
      <c r="A208" s="15" t="s">
        <v>1355</v>
      </c>
      <c r="B208">
        <v>36164</v>
      </c>
      <c r="C208" t="str">
        <f>VLOOKUP(A208, 'CountryvisatypeLink Live Master'!A:E, 3, FALSE)</f>
        <v>N</v>
      </c>
      <c r="D208" t="str">
        <f>VLOOKUP(A208, 'CountryvisatypeLink Live Master'!A:D, 4, FALSE)</f>
        <v>Yes</v>
      </c>
      <c r="E208" t="str">
        <f>VLOOKUP(A208, 'CountryvisatypeLink Live Master'!A:E, 5, FALSE)</f>
        <v>Yes</v>
      </c>
    </row>
    <row r="209" spans="1:5">
      <c r="A209" s="15" t="s">
        <v>1356</v>
      </c>
      <c r="B209">
        <v>36158</v>
      </c>
      <c r="C209" t="str">
        <f>VLOOKUP(A209, 'CountryvisatypeLink Live Master'!A:E, 3, FALSE)</f>
        <v>N</v>
      </c>
      <c r="D209" t="str">
        <f>VLOOKUP(A209, 'CountryvisatypeLink Live Master'!A:D, 4, FALSE)</f>
        <v>Yes</v>
      </c>
      <c r="E209" t="str">
        <f>VLOOKUP(A209, 'CountryvisatypeLink Live Master'!A:E, 5, FALSE)</f>
        <v>Yes</v>
      </c>
    </row>
    <row r="210" spans="1:5">
      <c r="A210" s="15" t="s">
        <v>1357</v>
      </c>
      <c r="B210">
        <v>36157</v>
      </c>
      <c r="C210" t="str">
        <f>VLOOKUP(A210, 'CountryvisatypeLink Live Master'!A:E, 3, FALSE)</f>
        <v>N</v>
      </c>
      <c r="D210" t="str">
        <f>VLOOKUP(A210, 'CountryvisatypeLink Live Master'!A:D, 4, FALSE)</f>
        <v>Yes</v>
      </c>
      <c r="E210" t="str">
        <f>VLOOKUP(A210, 'CountryvisatypeLink Live Master'!A:E, 5, FALSE)</f>
        <v>Yes</v>
      </c>
    </row>
    <row r="211" spans="1:5">
      <c r="A211" s="15" t="s">
        <v>1647</v>
      </c>
      <c r="B211">
        <v>41612</v>
      </c>
      <c r="C211" t="e">
        <f>VLOOKUP(A211, 'CountryvisatypeLink Live Master'!A:E, 3, FALSE)</f>
        <v>#N/A</v>
      </c>
      <c r="D211" t="e">
        <f>VLOOKUP(A211, 'CountryvisatypeLink Live Master'!A:D, 4, FALSE)</f>
        <v>#N/A</v>
      </c>
      <c r="E211" t="e">
        <f>VLOOKUP(A211, 'CountryvisatypeLink Live Master'!A:E, 5, FALSE)</f>
        <v>#N/A</v>
      </c>
    </row>
    <row r="212" spans="1:5">
      <c r="A212" s="15" t="s">
        <v>1648</v>
      </c>
      <c r="B212">
        <v>43854</v>
      </c>
      <c r="C212" t="e">
        <f>VLOOKUP(A212, 'CountryvisatypeLink Live Master'!A:E, 3, FALSE)</f>
        <v>#N/A</v>
      </c>
      <c r="D212" t="e">
        <f>VLOOKUP(A212, 'CountryvisatypeLink Live Master'!A:D, 4, FALSE)</f>
        <v>#N/A</v>
      </c>
      <c r="E212" t="e">
        <f>VLOOKUP(A212, 'CountryvisatypeLink Live Master'!A:E, 5, FALSE)</f>
        <v>#N/A</v>
      </c>
    </row>
    <row r="213" spans="1:5">
      <c r="A213" s="15" t="s">
        <v>1649</v>
      </c>
      <c r="B213">
        <v>43804</v>
      </c>
      <c r="C213" t="e">
        <f>VLOOKUP(A213, 'CountryvisatypeLink Live Master'!A:E, 3, FALSE)</f>
        <v>#N/A</v>
      </c>
      <c r="D213" t="e">
        <f>VLOOKUP(A213, 'CountryvisatypeLink Live Master'!A:D, 4, FALSE)</f>
        <v>#N/A</v>
      </c>
      <c r="E213" t="e">
        <f>VLOOKUP(A213, 'CountryvisatypeLink Live Master'!A:E, 5, FALSE)</f>
        <v>#N/A</v>
      </c>
    </row>
    <row r="214" spans="1:5">
      <c r="A214" s="15" t="s">
        <v>1650</v>
      </c>
      <c r="B214">
        <v>43857</v>
      </c>
      <c r="C214" t="e">
        <f>VLOOKUP(A214, 'CountryvisatypeLink Live Master'!A:E, 3, FALSE)</f>
        <v>#N/A</v>
      </c>
      <c r="D214" t="e">
        <f>VLOOKUP(A214, 'CountryvisatypeLink Live Master'!A:D, 4, FALSE)</f>
        <v>#N/A</v>
      </c>
      <c r="E214" t="e">
        <f>VLOOKUP(A214, 'CountryvisatypeLink Live Master'!A:E, 5, FALSE)</f>
        <v>#N/A</v>
      </c>
    </row>
    <row r="215" spans="1:5">
      <c r="A215" s="15" t="s">
        <v>1651</v>
      </c>
      <c r="B215">
        <v>43564</v>
      </c>
      <c r="C215" t="e">
        <f>VLOOKUP(A215, 'CountryvisatypeLink Live Master'!A:E, 3, FALSE)</f>
        <v>#N/A</v>
      </c>
      <c r="D215" t="e">
        <f>VLOOKUP(A215, 'CountryvisatypeLink Live Master'!A:D, 4, FALSE)</f>
        <v>#N/A</v>
      </c>
      <c r="E215" t="e">
        <f>VLOOKUP(A215, 'CountryvisatypeLink Live Master'!A:E, 5, FALSE)</f>
        <v>#N/A</v>
      </c>
    </row>
    <row r="216" spans="1:5">
      <c r="A216" s="15" t="s">
        <v>1652</v>
      </c>
      <c r="B216">
        <v>43490</v>
      </c>
      <c r="C216" t="e">
        <f>VLOOKUP(A216, 'CountryvisatypeLink Live Master'!A:E, 3, FALSE)</f>
        <v>#N/A</v>
      </c>
      <c r="D216" t="e">
        <f>VLOOKUP(A216, 'CountryvisatypeLink Live Master'!A:D, 4, FALSE)</f>
        <v>#N/A</v>
      </c>
      <c r="E216" t="e">
        <f>VLOOKUP(A216, 'CountryvisatypeLink Live Master'!A:E, 5, FALSE)</f>
        <v>#N/A</v>
      </c>
    </row>
    <row r="217" spans="1:5">
      <c r="A217" s="15" t="s">
        <v>1653</v>
      </c>
      <c r="B217">
        <v>43565</v>
      </c>
      <c r="C217" t="e">
        <f>VLOOKUP(A217, 'CountryvisatypeLink Live Master'!A:E, 3, FALSE)</f>
        <v>#N/A</v>
      </c>
      <c r="D217" t="e">
        <f>VLOOKUP(A217, 'CountryvisatypeLink Live Master'!A:D, 4, FALSE)</f>
        <v>#N/A</v>
      </c>
      <c r="E217" t="e">
        <f>VLOOKUP(A217, 'CountryvisatypeLink Live Master'!A:E, 5, FALSE)</f>
        <v>#N/A</v>
      </c>
    </row>
    <row r="218" spans="1:5">
      <c r="A218" s="15" t="s">
        <v>1654</v>
      </c>
      <c r="B218">
        <v>43744</v>
      </c>
      <c r="C218" t="e">
        <f>VLOOKUP(A218, 'CountryvisatypeLink Live Master'!A:E, 3, FALSE)</f>
        <v>#N/A</v>
      </c>
      <c r="D218" t="e">
        <f>VLOOKUP(A218, 'CountryvisatypeLink Live Master'!A:D, 4, FALSE)</f>
        <v>#N/A</v>
      </c>
      <c r="E218" t="e">
        <f>VLOOKUP(A218, 'CountryvisatypeLink Live Master'!A:E, 5, FALSE)</f>
        <v>#N/A</v>
      </c>
    </row>
    <row r="219" spans="1:5">
      <c r="A219" s="15" t="s">
        <v>1655</v>
      </c>
      <c r="B219">
        <v>43745</v>
      </c>
      <c r="C219" t="e">
        <f>VLOOKUP(A219, 'CountryvisatypeLink Live Master'!A:E, 3, FALSE)</f>
        <v>#N/A</v>
      </c>
      <c r="D219" t="e">
        <f>VLOOKUP(A219, 'CountryvisatypeLink Live Master'!A:D, 4, FALSE)</f>
        <v>#N/A</v>
      </c>
      <c r="E219" t="e">
        <f>VLOOKUP(A219, 'CountryvisatypeLink Live Master'!A:E, 5, FALSE)</f>
        <v>#N/A</v>
      </c>
    </row>
    <row r="220" spans="1:5">
      <c r="A220" s="15" t="s">
        <v>1656</v>
      </c>
      <c r="B220">
        <v>43746</v>
      </c>
      <c r="C220" t="e">
        <f>VLOOKUP(A220, 'CountryvisatypeLink Live Master'!A:E, 3, FALSE)</f>
        <v>#N/A</v>
      </c>
      <c r="D220" t="e">
        <f>VLOOKUP(A220, 'CountryvisatypeLink Live Master'!A:D, 4, FALSE)</f>
        <v>#N/A</v>
      </c>
      <c r="E220" t="e">
        <f>VLOOKUP(A220, 'CountryvisatypeLink Live Master'!A:E, 5, FALSE)</f>
        <v>#N/A</v>
      </c>
    </row>
    <row r="221" spans="1:5">
      <c r="A221" s="15" t="s">
        <v>1657</v>
      </c>
      <c r="B221">
        <v>43747</v>
      </c>
      <c r="C221" t="e">
        <f>VLOOKUP(A221, 'CountryvisatypeLink Live Master'!A:E, 3, FALSE)</f>
        <v>#N/A</v>
      </c>
      <c r="D221" t="e">
        <f>VLOOKUP(A221, 'CountryvisatypeLink Live Master'!A:D, 4, FALSE)</f>
        <v>#N/A</v>
      </c>
      <c r="E221" t="e">
        <f>VLOOKUP(A221, 'CountryvisatypeLink Live Master'!A:E, 5, FALSE)</f>
        <v>#N/A</v>
      </c>
    </row>
    <row r="222" spans="1:5">
      <c r="A222" s="15" t="s">
        <v>1658</v>
      </c>
      <c r="B222">
        <v>43566</v>
      </c>
      <c r="C222" t="e">
        <f>VLOOKUP(A222, 'CountryvisatypeLink Live Master'!A:E, 3, FALSE)</f>
        <v>#N/A</v>
      </c>
      <c r="D222" t="e">
        <f>VLOOKUP(A222, 'CountryvisatypeLink Live Master'!A:D, 4, FALSE)</f>
        <v>#N/A</v>
      </c>
      <c r="E222" t="e">
        <f>VLOOKUP(A222, 'CountryvisatypeLink Live Master'!A:E, 5, FALSE)</f>
        <v>#N/A</v>
      </c>
    </row>
    <row r="223" spans="1:5">
      <c r="A223" s="15" t="s">
        <v>1659</v>
      </c>
      <c r="B223">
        <v>43748</v>
      </c>
      <c r="C223" t="e">
        <f>VLOOKUP(A223, 'CountryvisatypeLink Live Master'!A:E, 3, FALSE)</f>
        <v>#N/A</v>
      </c>
      <c r="D223" t="e">
        <f>VLOOKUP(A223, 'CountryvisatypeLink Live Master'!A:D, 4, FALSE)</f>
        <v>#N/A</v>
      </c>
      <c r="E223" t="e">
        <f>VLOOKUP(A223, 'CountryvisatypeLink Live Master'!A:E, 5, FALSE)</f>
        <v>#N/A</v>
      </c>
    </row>
    <row r="224" spans="1:5">
      <c r="A224" s="15" t="s">
        <v>1660</v>
      </c>
      <c r="B224">
        <v>43764</v>
      </c>
      <c r="C224" t="e">
        <f>VLOOKUP(A224, 'CountryvisatypeLink Live Master'!A:E, 3, FALSE)</f>
        <v>#N/A</v>
      </c>
      <c r="D224" t="e">
        <f>VLOOKUP(A224, 'CountryvisatypeLink Live Master'!A:D, 4, FALSE)</f>
        <v>#N/A</v>
      </c>
      <c r="E224" t="e">
        <f>VLOOKUP(A224, 'CountryvisatypeLink Live Master'!A:E, 5, FALSE)</f>
        <v>#N/A</v>
      </c>
    </row>
    <row r="225" spans="1:5">
      <c r="A225" s="15" t="s">
        <v>1661</v>
      </c>
      <c r="B225">
        <v>43584</v>
      </c>
      <c r="C225" t="e">
        <f>VLOOKUP(A225, 'CountryvisatypeLink Live Master'!A:E, 3, FALSE)</f>
        <v>#N/A</v>
      </c>
      <c r="D225" t="e">
        <f>VLOOKUP(A225, 'CountryvisatypeLink Live Master'!A:D, 4, FALSE)</f>
        <v>#N/A</v>
      </c>
      <c r="E225" t="e">
        <f>VLOOKUP(A225, 'CountryvisatypeLink Live Master'!A:E, 5, FALSE)</f>
        <v>#N/A</v>
      </c>
    </row>
    <row r="226" spans="1:5">
      <c r="A226" s="15" t="s">
        <v>1662</v>
      </c>
      <c r="B226">
        <v>43485</v>
      </c>
      <c r="C226" t="e">
        <f>VLOOKUP(A226, 'CountryvisatypeLink Live Master'!A:E, 3, FALSE)</f>
        <v>#N/A</v>
      </c>
      <c r="D226" t="e">
        <f>VLOOKUP(A226, 'CountryvisatypeLink Live Master'!A:D, 4, FALSE)</f>
        <v>#N/A</v>
      </c>
      <c r="E226" t="e">
        <f>VLOOKUP(A226, 'CountryvisatypeLink Live Master'!A:E, 5, FALSE)</f>
        <v>#N/A</v>
      </c>
    </row>
    <row r="227" spans="1:5">
      <c r="A227" s="15" t="s">
        <v>1663</v>
      </c>
      <c r="B227">
        <v>44456</v>
      </c>
      <c r="C227" t="e">
        <f>VLOOKUP(A227, 'CountryvisatypeLink Live Master'!A:E, 3, FALSE)</f>
        <v>#N/A</v>
      </c>
      <c r="D227" t="e">
        <f>VLOOKUP(A227, 'CountryvisatypeLink Live Master'!A:D, 4, FALSE)</f>
        <v>#N/A</v>
      </c>
      <c r="E227" t="e">
        <f>VLOOKUP(A227, 'CountryvisatypeLink Live Master'!A:E, 5, FALSE)</f>
        <v>#N/A</v>
      </c>
    </row>
    <row r="228" spans="1:5">
      <c r="A228" s="15" t="s">
        <v>1664</v>
      </c>
      <c r="B228">
        <v>43486</v>
      </c>
      <c r="C228" t="e">
        <f>VLOOKUP(A228, 'CountryvisatypeLink Live Master'!A:E, 3, FALSE)</f>
        <v>#N/A</v>
      </c>
      <c r="D228" t="e">
        <f>VLOOKUP(A228, 'CountryvisatypeLink Live Master'!A:D, 4, FALSE)</f>
        <v>#N/A</v>
      </c>
      <c r="E228" t="e">
        <f>VLOOKUP(A228, 'CountryvisatypeLink Live Master'!A:E, 5, FALSE)</f>
        <v>#N/A</v>
      </c>
    </row>
    <row r="229" spans="1:5">
      <c r="A229" s="15" t="s">
        <v>1665</v>
      </c>
      <c r="B229">
        <v>43488</v>
      </c>
      <c r="C229" t="e">
        <f>VLOOKUP(A229, 'CountryvisatypeLink Live Master'!A:E, 3, FALSE)</f>
        <v>#N/A</v>
      </c>
      <c r="D229" t="e">
        <f>VLOOKUP(A229, 'CountryvisatypeLink Live Master'!A:D, 4, FALSE)</f>
        <v>#N/A</v>
      </c>
      <c r="E229" t="e">
        <f>VLOOKUP(A229, 'CountryvisatypeLink Live Master'!A:E, 5, FALSE)</f>
        <v>#N/A</v>
      </c>
    </row>
    <row r="230" spans="1:5">
      <c r="A230" s="15" t="s">
        <v>1666</v>
      </c>
      <c r="B230">
        <v>43850</v>
      </c>
      <c r="C230" t="e">
        <f>VLOOKUP(A230, 'CountryvisatypeLink Live Master'!A:E, 3, FALSE)</f>
        <v>#N/A</v>
      </c>
      <c r="D230" t="e">
        <f>VLOOKUP(A230, 'CountryvisatypeLink Live Master'!A:D, 4, FALSE)</f>
        <v>#N/A</v>
      </c>
      <c r="E230" t="e">
        <f>VLOOKUP(A230, 'CountryvisatypeLink Live Master'!A:E, 5, FALSE)</f>
        <v>#N/A</v>
      </c>
    </row>
    <row r="231" spans="1:5">
      <c r="A231" s="15" t="s">
        <v>1667</v>
      </c>
      <c r="B231">
        <v>43489</v>
      </c>
      <c r="C231" t="e">
        <f>VLOOKUP(A231, 'CountryvisatypeLink Live Master'!A:E, 3, FALSE)</f>
        <v>#N/A</v>
      </c>
      <c r="D231" t="e">
        <f>VLOOKUP(A231, 'CountryvisatypeLink Live Master'!A:D, 4, FALSE)</f>
        <v>#N/A</v>
      </c>
      <c r="E231" t="e">
        <f>VLOOKUP(A231, 'CountryvisatypeLink Live Master'!A:E, 5, FALSE)</f>
        <v>#N/A</v>
      </c>
    </row>
    <row r="232" spans="1:5">
      <c r="A232" s="15" t="s">
        <v>1668</v>
      </c>
      <c r="B232">
        <v>43604</v>
      </c>
      <c r="C232" t="e">
        <f>VLOOKUP(A232, 'CountryvisatypeLink Live Master'!A:E, 3, FALSE)</f>
        <v>#N/A</v>
      </c>
      <c r="D232" t="e">
        <f>VLOOKUP(A232, 'CountryvisatypeLink Live Master'!A:D, 4, FALSE)</f>
        <v>#N/A</v>
      </c>
      <c r="E232" t="e">
        <f>VLOOKUP(A232, 'CountryvisatypeLink Live Master'!A:E, 5, FALSE)</f>
        <v>#N/A</v>
      </c>
    </row>
    <row r="233" spans="1:5">
      <c r="A233" s="15" t="s">
        <v>1669</v>
      </c>
      <c r="B233">
        <v>43606</v>
      </c>
      <c r="C233" t="e">
        <f>VLOOKUP(A233, 'CountryvisatypeLink Live Master'!A:E, 3, FALSE)</f>
        <v>#N/A</v>
      </c>
      <c r="D233" t="e">
        <f>VLOOKUP(A233, 'CountryvisatypeLink Live Master'!A:D, 4, FALSE)</f>
        <v>#N/A</v>
      </c>
      <c r="E233" t="e">
        <f>VLOOKUP(A233, 'CountryvisatypeLink Live Master'!A:E, 5, FALSE)</f>
        <v>#N/A</v>
      </c>
    </row>
    <row r="234" spans="1:5">
      <c r="A234" s="15" t="s">
        <v>1670</v>
      </c>
      <c r="B234">
        <v>43607</v>
      </c>
      <c r="C234" t="e">
        <f>VLOOKUP(A234, 'CountryvisatypeLink Live Master'!A:E, 3, FALSE)</f>
        <v>#N/A</v>
      </c>
      <c r="D234" t="e">
        <f>VLOOKUP(A234, 'CountryvisatypeLink Live Master'!A:D, 4, FALSE)</f>
        <v>#N/A</v>
      </c>
      <c r="E234" t="e">
        <f>VLOOKUP(A234, 'CountryvisatypeLink Live Master'!A:E, 5, FALSE)</f>
        <v>#N/A</v>
      </c>
    </row>
    <row r="235" spans="1:5">
      <c r="A235" s="15" t="s">
        <v>1671</v>
      </c>
      <c r="B235">
        <v>43609</v>
      </c>
      <c r="C235" t="e">
        <f>VLOOKUP(A235, 'CountryvisatypeLink Live Master'!A:E, 3, FALSE)</f>
        <v>#N/A</v>
      </c>
      <c r="D235" t="e">
        <f>VLOOKUP(A235, 'CountryvisatypeLink Live Master'!A:D, 4, FALSE)</f>
        <v>#N/A</v>
      </c>
      <c r="E235" t="e">
        <f>VLOOKUP(A235, 'CountryvisatypeLink Live Master'!A:E, 5, FALSE)</f>
        <v>#N/A</v>
      </c>
    </row>
    <row r="236" spans="1:5">
      <c r="A236" s="15" t="s">
        <v>1672</v>
      </c>
      <c r="B236">
        <v>43610</v>
      </c>
      <c r="C236" t="e">
        <f>VLOOKUP(A236, 'CountryvisatypeLink Live Master'!A:E, 3, FALSE)</f>
        <v>#N/A</v>
      </c>
      <c r="D236" t="e">
        <f>VLOOKUP(A236, 'CountryvisatypeLink Live Master'!A:D, 4, FALSE)</f>
        <v>#N/A</v>
      </c>
      <c r="E236" t="e">
        <f>VLOOKUP(A236, 'CountryvisatypeLink Live Master'!A:E, 5, FALSE)</f>
        <v>#N/A</v>
      </c>
    </row>
    <row r="237" spans="1:5">
      <c r="A237" s="15" t="s">
        <v>1673</v>
      </c>
      <c r="B237">
        <v>43611</v>
      </c>
      <c r="C237" t="e">
        <f>VLOOKUP(A237, 'CountryvisatypeLink Live Master'!A:E, 3, FALSE)</f>
        <v>#N/A</v>
      </c>
      <c r="D237" t="e">
        <f>VLOOKUP(A237, 'CountryvisatypeLink Live Master'!A:D, 4, FALSE)</f>
        <v>#N/A</v>
      </c>
      <c r="E237" t="e">
        <f>VLOOKUP(A237, 'CountryvisatypeLink Live Master'!A:E, 5, FALSE)</f>
        <v>#N/A</v>
      </c>
    </row>
    <row r="238" spans="1:5">
      <c r="A238" s="15" t="s">
        <v>1674</v>
      </c>
      <c r="B238">
        <v>43613</v>
      </c>
      <c r="C238" t="e">
        <f>VLOOKUP(A238, 'CountryvisatypeLink Live Master'!A:E, 3, FALSE)</f>
        <v>#N/A</v>
      </c>
      <c r="D238" t="e">
        <f>VLOOKUP(A238, 'CountryvisatypeLink Live Master'!A:D, 4, FALSE)</f>
        <v>#N/A</v>
      </c>
      <c r="E238" t="e">
        <f>VLOOKUP(A238, 'CountryvisatypeLink Live Master'!A:E, 5, FALSE)</f>
        <v>#N/A</v>
      </c>
    </row>
    <row r="239" spans="1:5">
      <c r="A239" s="15" t="s">
        <v>1675</v>
      </c>
      <c r="B239">
        <v>43615</v>
      </c>
      <c r="C239" t="e">
        <f>VLOOKUP(A239, 'CountryvisatypeLink Live Master'!A:E, 3, FALSE)</f>
        <v>#N/A</v>
      </c>
      <c r="D239" t="e">
        <f>VLOOKUP(A239, 'CountryvisatypeLink Live Master'!A:D, 4, FALSE)</f>
        <v>#N/A</v>
      </c>
      <c r="E239" t="e">
        <f>VLOOKUP(A239, 'CountryvisatypeLink Live Master'!A:E, 5, FALSE)</f>
        <v>#N/A</v>
      </c>
    </row>
    <row r="240" spans="1:5">
      <c r="A240" s="15" t="s">
        <v>1676</v>
      </c>
      <c r="B240">
        <v>43616</v>
      </c>
      <c r="C240" t="e">
        <f>VLOOKUP(A240, 'CountryvisatypeLink Live Master'!A:E, 3, FALSE)</f>
        <v>#N/A</v>
      </c>
      <c r="D240" t="e">
        <f>VLOOKUP(A240, 'CountryvisatypeLink Live Master'!A:D, 4, FALSE)</f>
        <v>#N/A</v>
      </c>
      <c r="E240" t="e">
        <f>VLOOKUP(A240, 'CountryvisatypeLink Live Master'!A:E, 5, FALSE)</f>
        <v>#N/A</v>
      </c>
    </row>
    <row r="241" spans="1:5">
      <c r="A241" s="15" t="s">
        <v>1677</v>
      </c>
      <c r="B241">
        <v>43859</v>
      </c>
      <c r="C241" t="e">
        <f>VLOOKUP(A241, 'CountryvisatypeLink Live Master'!A:E, 3, FALSE)</f>
        <v>#N/A</v>
      </c>
      <c r="D241" t="e">
        <f>VLOOKUP(A241, 'CountryvisatypeLink Live Master'!A:D, 4, FALSE)</f>
        <v>#N/A</v>
      </c>
      <c r="E241" t="e">
        <f>VLOOKUP(A241, 'CountryvisatypeLink Live Master'!A:E, 5, FALSE)</f>
        <v>#N/A</v>
      </c>
    </row>
    <row r="242" spans="1:5">
      <c r="A242" s="15" t="s">
        <v>1678</v>
      </c>
      <c r="B242">
        <v>43625</v>
      </c>
      <c r="C242" t="e">
        <f>VLOOKUP(A242, 'CountryvisatypeLink Live Master'!A:E, 3, FALSE)</f>
        <v>#N/A</v>
      </c>
      <c r="D242" t="e">
        <f>VLOOKUP(A242, 'CountryvisatypeLink Live Master'!A:D, 4, FALSE)</f>
        <v>#N/A</v>
      </c>
      <c r="E242" t="e">
        <f>VLOOKUP(A242, 'CountryvisatypeLink Live Master'!A:E, 5, FALSE)</f>
        <v>#N/A</v>
      </c>
    </row>
    <row r="243" spans="1:5">
      <c r="A243" s="15" t="s">
        <v>1679</v>
      </c>
      <c r="B243">
        <v>43949</v>
      </c>
      <c r="C243" t="e">
        <f>VLOOKUP(A243, 'CountryvisatypeLink Live Master'!A:E, 3, FALSE)</f>
        <v>#N/A</v>
      </c>
      <c r="D243" t="e">
        <f>VLOOKUP(A243, 'CountryvisatypeLink Live Master'!A:D, 4, FALSE)</f>
        <v>#N/A</v>
      </c>
      <c r="E243" t="e">
        <f>VLOOKUP(A243, 'CountryvisatypeLink Live Master'!A:E, 5, FALSE)</f>
        <v>#N/A</v>
      </c>
    </row>
    <row r="244" spans="1:5">
      <c r="A244" s="15" t="s">
        <v>1680</v>
      </c>
      <c r="B244">
        <v>43626</v>
      </c>
      <c r="C244" t="e">
        <f>VLOOKUP(A244, 'CountryvisatypeLink Live Master'!A:E, 3, FALSE)</f>
        <v>#N/A</v>
      </c>
      <c r="D244" t="e">
        <f>VLOOKUP(A244, 'CountryvisatypeLink Live Master'!A:D, 4, FALSE)</f>
        <v>#N/A</v>
      </c>
      <c r="E244" t="e">
        <f>VLOOKUP(A244, 'CountryvisatypeLink Live Master'!A:E, 5, FALSE)</f>
        <v>#N/A</v>
      </c>
    </row>
    <row r="245" spans="1:5">
      <c r="A245" s="15" t="s">
        <v>1681</v>
      </c>
      <c r="B245">
        <v>43644</v>
      </c>
      <c r="C245" t="e">
        <f>VLOOKUP(A245, 'CountryvisatypeLink Live Master'!A:E, 3, FALSE)</f>
        <v>#N/A</v>
      </c>
      <c r="D245" t="e">
        <f>VLOOKUP(A245, 'CountryvisatypeLink Live Master'!A:D, 4, FALSE)</f>
        <v>#N/A</v>
      </c>
      <c r="E245" t="e">
        <f>VLOOKUP(A245, 'CountryvisatypeLink Live Master'!A:E, 5, FALSE)</f>
        <v>#N/A</v>
      </c>
    </row>
    <row r="246" spans="1:5">
      <c r="A246" s="15" t="s">
        <v>1682</v>
      </c>
      <c r="B246">
        <v>43628</v>
      </c>
      <c r="C246" t="e">
        <f>VLOOKUP(A246, 'CountryvisatypeLink Live Master'!A:E, 3, FALSE)</f>
        <v>#N/A</v>
      </c>
      <c r="D246" t="e">
        <f>VLOOKUP(A246, 'CountryvisatypeLink Live Master'!A:D, 4, FALSE)</f>
        <v>#N/A</v>
      </c>
      <c r="E246" t="e">
        <f>VLOOKUP(A246, 'CountryvisatypeLink Live Master'!A:E, 5, FALSE)</f>
        <v>#N/A</v>
      </c>
    </row>
    <row r="247" spans="1:5">
      <c r="A247" s="15" t="s">
        <v>1683</v>
      </c>
      <c r="B247">
        <v>43645</v>
      </c>
      <c r="C247" t="e">
        <f>VLOOKUP(A247, 'CountryvisatypeLink Live Master'!A:E, 3, FALSE)</f>
        <v>#N/A</v>
      </c>
      <c r="D247" t="e">
        <f>VLOOKUP(A247, 'CountryvisatypeLink Live Master'!A:D, 4, FALSE)</f>
        <v>#N/A</v>
      </c>
      <c r="E247" t="e">
        <f>VLOOKUP(A247, 'CountryvisatypeLink Live Master'!A:E, 5, FALSE)</f>
        <v>#N/A</v>
      </c>
    </row>
    <row r="248" spans="1:5">
      <c r="A248" s="15" t="s">
        <v>1684</v>
      </c>
      <c r="B248">
        <v>43664</v>
      </c>
      <c r="C248" t="e">
        <f>VLOOKUP(A248, 'CountryvisatypeLink Live Master'!A:E, 3, FALSE)</f>
        <v>#N/A</v>
      </c>
      <c r="D248" t="e">
        <f>VLOOKUP(A248, 'CountryvisatypeLink Live Master'!A:D, 4, FALSE)</f>
        <v>#N/A</v>
      </c>
      <c r="E248" t="e">
        <f>VLOOKUP(A248, 'CountryvisatypeLink Live Master'!A:E, 5, FALSE)</f>
        <v>#N/A</v>
      </c>
    </row>
    <row r="249" spans="1:5">
      <c r="A249" s="15" t="s">
        <v>1685</v>
      </c>
      <c r="B249">
        <v>42612</v>
      </c>
      <c r="C249" t="e">
        <f>VLOOKUP(A249, 'CountryvisatypeLink Live Master'!A:E, 3, FALSE)</f>
        <v>#N/A</v>
      </c>
      <c r="D249" t="e">
        <f>VLOOKUP(A249, 'CountryvisatypeLink Live Master'!A:D, 4, FALSE)</f>
        <v>#N/A</v>
      </c>
      <c r="E249" t="e">
        <f>VLOOKUP(A249, 'CountryvisatypeLink Live Master'!A:E, 5, FALSE)</f>
        <v>#N/A</v>
      </c>
    </row>
    <row r="250" spans="1:5">
      <c r="A250" s="15" t="s">
        <v>1686</v>
      </c>
      <c r="B250">
        <v>43665</v>
      </c>
      <c r="C250" t="e">
        <f>VLOOKUP(A250, 'CountryvisatypeLink Live Master'!A:E, 3, FALSE)</f>
        <v>#N/A</v>
      </c>
      <c r="D250" t="e">
        <f>VLOOKUP(A250, 'CountryvisatypeLink Live Master'!A:D, 4, FALSE)</f>
        <v>#N/A</v>
      </c>
      <c r="E250" t="e">
        <f>VLOOKUP(A250, 'CountryvisatypeLink Live Master'!A:E, 5, FALSE)</f>
        <v>#N/A</v>
      </c>
    </row>
    <row r="251" spans="1:5">
      <c r="A251" s="15" t="s">
        <v>1687</v>
      </c>
      <c r="B251">
        <v>43684</v>
      </c>
      <c r="C251" t="e">
        <f>VLOOKUP(A251, 'CountryvisatypeLink Live Master'!A:E, 3, FALSE)</f>
        <v>#N/A</v>
      </c>
      <c r="D251" t="e">
        <f>VLOOKUP(A251, 'CountryvisatypeLink Live Master'!A:D, 4, FALSE)</f>
        <v>#N/A</v>
      </c>
      <c r="E251" t="e">
        <f>VLOOKUP(A251, 'CountryvisatypeLink Live Master'!A:E, 5, FALSE)</f>
        <v>#N/A</v>
      </c>
    </row>
    <row r="252" spans="1:5">
      <c r="A252" s="15" t="s">
        <v>1688</v>
      </c>
      <c r="B252">
        <v>43685</v>
      </c>
      <c r="C252" t="e">
        <f>VLOOKUP(A252, 'CountryvisatypeLink Live Master'!A:E, 3, FALSE)</f>
        <v>#N/A</v>
      </c>
      <c r="D252" t="e">
        <f>VLOOKUP(A252, 'CountryvisatypeLink Live Master'!A:D, 4, FALSE)</f>
        <v>#N/A</v>
      </c>
      <c r="E252" t="e">
        <f>VLOOKUP(A252, 'CountryvisatypeLink Live Master'!A:E, 5, FALSE)</f>
        <v>#N/A</v>
      </c>
    </row>
    <row r="253" spans="1:5">
      <c r="A253" s="15" t="s">
        <v>1689</v>
      </c>
      <c r="B253">
        <v>43618</v>
      </c>
      <c r="C253" t="e">
        <f>VLOOKUP(A253, 'CountryvisatypeLink Live Master'!A:E, 3, FALSE)</f>
        <v>#N/A</v>
      </c>
      <c r="D253" t="e">
        <f>VLOOKUP(A253, 'CountryvisatypeLink Live Master'!A:D, 4, FALSE)</f>
        <v>#N/A</v>
      </c>
      <c r="E253" t="e">
        <f>VLOOKUP(A253, 'CountryvisatypeLink Live Master'!A:E, 5, FALSE)</f>
        <v>#N/A</v>
      </c>
    </row>
    <row r="254" spans="1:5">
      <c r="A254" s="15" t="s">
        <v>1690</v>
      </c>
      <c r="B254">
        <v>43856</v>
      </c>
      <c r="C254" t="e">
        <f>VLOOKUP(A254, 'CountryvisatypeLink Live Master'!A:E, 3, FALSE)</f>
        <v>#N/A</v>
      </c>
      <c r="D254" t="e">
        <f>VLOOKUP(A254, 'CountryvisatypeLink Live Master'!A:D, 4, FALSE)</f>
        <v>#N/A</v>
      </c>
      <c r="E254" t="e">
        <f>VLOOKUP(A254, 'CountryvisatypeLink Live Master'!A:E, 5, FALSE)</f>
        <v>#N/A</v>
      </c>
    </row>
    <row r="255" spans="1:5">
      <c r="A255" s="15" t="s">
        <v>1691</v>
      </c>
      <c r="B255">
        <v>43619</v>
      </c>
      <c r="C255" t="e">
        <f>VLOOKUP(A255, 'CountryvisatypeLink Live Master'!A:E, 3, FALSE)</f>
        <v>#N/A</v>
      </c>
      <c r="D255" t="e">
        <f>VLOOKUP(A255, 'CountryvisatypeLink Live Master'!A:D, 4, FALSE)</f>
        <v>#N/A</v>
      </c>
      <c r="E255" t="e">
        <f>VLOOKUP(A255, 'CountryvisatypeLink Live Master'!A:E, 5, FALSE)</f>
        <v>#N/A</v>
      </c>
    </row>
    <row r="256" spans="1:5">
      <c r="A256" s="15" t="s">
        <v>1692</v>
      </c>
      <c r="B256">
        <v>43704</v>
      </c>
      <c r="C256" t="e">
        <f>VLOOKUP(A256, 'CountryvisatypeLink Live Master'!A:E, 3, FALSE)</f>
        <v>#N/A</v>
      </c>
      <c r="D256" t="e">
        <f>VLOOKUP(A256, 'CountryvisatypeLink Live Master'!A:D, 4, FALSE)</f>
        <v>#N/A</v>
      </c>
      <c r="E256" t="e">
        <f>VLOOKUP(A256, 'CountryvisatypeLink Live Master'!A:E, 5, FALSE)</f>
        <v>#N/A</v>
      </c>
    </row>
    <row r="257" spans="1:5">
      <c r="A257" s="15" t="s">
        <v>1693</v>
      </c>
      <c r="B257">
        <v>43705</v>
      </c>
      <c r="C257" t="e">
        <f>VLOOKUP(A257, 'CountryvisatypeLink Live Master'!A:E, 3, FALSE)</f>
        <v>#N/A</v>
      </c>
      <c r="D257" t="e">
        <f>VLOOKUP(A257, 'CountryvisatypeLink Live Master'!A:D, 4, FALSE)</f>
        <v>#N/A</v>
      </c>
      <c r="E257" t="e">
        <f>VLOOKUP(A257, 'CountryvisatypeLink Live Master'!A:E, 5, FALSE)</f>
        <v>#N/A</v>
      </c>
    </row>
    <row r="258" spans="1:5">
      <c r="A258" s="15" t="s">
        <v>1694</v>
      </c>
      <c r="B258">
        <v>43724</v>
      </c>
      <c r="C258" t="e">
        <f>VLOOKUP(A258, 'CountryvisatypeLink Live Master'!A:E, 3, FALSE)</f>
        <v>#N/A</v>
      </c>
      <c r="D258" t="e">
        <f>VLOOKUP(A258, 'CountryvisatypeLink Live Master'!A:D, 4, FALSE)</f>
        <v>#N/A</v>
      </c>
      <c r="E258" t="e">
        <f>VLOOKUP(A258, 'CountryvisatypeLink Live Master'!A:E, 5, FALSE)</f>
        <v>#N/A</v>
      </c>
    </row>
    <row r="259" spans="1:5">
      <c r="A259" s="15" t="s">
        <v>1695</v>
      </c>
      <c r="B259">
        <v>43706</v>
      </c>
      <c r="C259" t="e">
        <f>VLOOKUP(A259, 'CountryvisatypeLink Live Master'!A:E, 3, FALSE)</f>
        <v>#N/A</v>
      </c>
      <c r="D259" t="e">
        <f>VLOOKUP(A259, 'CountryvisatypeLink Live Master'!A:D, 4, FALSE)</f>
        <v>#N/A</v>
      </c>
      <c r="E259" t="e">
        <f>VLOOKUP(A259, 'CountryvisatypeLink Live Master'!A:E, 5, FALSE)</f>
        <v>#N/A</v>
      </c>
    </row>
    <row r="260" spans="1:5">
      <c r="A260" s="15" t="s">
        <v>1696</v>
      </c>
      <c r="B260">
        <v>43725</v>
      </c>
      <c r="C260" t="e">
        <f>VLOOKUP(A260, 'CountryvisatypeLink Live Master'!A:E, 3, FALSE)</f>
        <v>#N/A</v>
      </c>
      <c r="D260" t="e">
        <f>VLOOKUP(A260, 'CountryvisatypeLink Live Master'!A:D, 4, FALSE)</f>
        <v>#N/A</v>
      </c>
      <c r="E260" t="e">
        <f>VLOOKUP(A260, 'CountryvisatypeLink Live Master'!A:E, 5, FALSE)</f>
        <v>#N/A</v>
      </c>
    </row>
    <row r="261" spans="1:5">
      <c r="A261" s="15" t="s">
        <v>1697</v>
      </c>
      <c r="B261">
        <v>43726</v>
      </c>
      <c r="C261" t="e">
        <f>VLOOKUP(A261, 'CountryvisatypeLink Live Master'!A:E, 3, FALSE)</f>
        <v>#N/A</v>
      </c>
      <c r="D261" t="e">
        <f>VLOOKUP(A261, 'CountryvisatypeLink Live Master'!A:D, 4, FALSE)</f>
        <v>#N/A</v>
      </c>
      <c r="E261" t="e">
        <f>VLOOKUP(A261, 'CountryvisatypeLink Live Master'!A:E, 5, FALSE)</f>
        <v>#N/A</v>
      </c>
    </row>
    <row r="262" spans="1:5">
      <c r="A262" s="15" t="s">
        <v>1698</v>
      </c>
      <c r="B262">
        <v>43727</v>
      </c>
      <c r="C262" t="e">
        <f>VLOOKUP(A262, 'CountryvisatypeLink Live Master'!A:E, 3, FALSE)</f>
        <v>#N/A</v>
      </c>
      <c r="D262" t="e">
        <f>VLOOKUP(A262, 'CountryvisatypeLink Live Master'!A:D, 4, FALSE)</f>
        <v>#N/A</v>
      </c>
      <c r="E262" t="e">
        <f>VLOOKUP(A262, 'CountryvisatypeLink Live Master'!A:E, 5, FALSE)</f>
        <v>#N/A</v>
      </c>
    </row>
    <row r="263" spans="1:5">
      <c r="A263" s="15" t="s">
        <v>1699</v>
      </c>
      <c r="B263">
        <v>43728</v>
      </c>
      <c r="C263" t="e">
        <f>VLOOKUP(A263, 'CountryvisatypeLink Live Master'!A:E, 3, FALSE)</f>
        <v>#N/A</v>
      </c>
      <c r="D263" t="e">
        <f>VLOOKUP(A263, 'CountryvisatypeLink Live Master'!A:D, 4, FALSE)</f>
        <v>#N/A</v>
      </c>
      <c r="E263" t="e">
        <f>VLOOKUP(A263, 'CountryvisatypeLink Live Master'!A:E, 5, FALSE)</f>
        <v>#N/A</v>
      </c>
    </row>
    <row r="264" spans="1:5">
      <c r="A264" s="15" t="s">
        <v>1700</v>
      </c>
      <c r="B264">
        <v>43686</v>
      </c>
      <c r="C264" t="e">
        <f>VLOOKUP(A264, 'CountryvisatypeLink Live Master'!A:E, 3, FALSE)</f>
        <v>#N/A</v>
      </c>
      <c r="D264" t="e">
        <f>VLOOKUP(A264, 'CountryvisatypeLink Live Master'!A:D, 4, FALSE)</f>
        <v>#N/A</v>
      </c>
      <c r="E264" t="e">
        <f>VLOOKUP(A264, 'CountryvisatypeLink Live Master'!A:E, 5, FALSE)</f>
        <v>#N/A</v>
      </c>
    </row>
    <row r="265" spans="1:5">
      <c r="A265" s="15" t="s">
        <v>1701</v>
      </c>
      <c r="B265">
        <v>43824</v>
      </c>
      <c r="C265" t="e">
        <f>VLOOKUP(A265, 'CountryvisatypeLink Live Master'!A:E, 3, FALSE)</f>
        <v>#N/A</v>
      </c>
      <c r="D265" t="e">
        <f>VLOOKUP(A265, 'CountryvisatypeLink Live Master'!A:D, 4, FALSE)</f>
        <v>#N/A</v>
      </c>
      <c r="E265" t="e">
        <f>VLOOKUP(A265, 'CountryvisatypeLink Live Master'!A:E, 5, FALSE)</f>
        <v>#N/A</v>
      </c>
    </row>
    <row r="266" spans="1:5">
      <c r="A266" s="15" t="s">
        <v>1702</v>
      </c>
      <c r="B266">
        <v>43853</v>
      </c>
      <c r="C266" t="e">
        <f>VLOOKUP(A266, 'CountryvisatypeLink Live Master'!A:E, 3, FALSE)</f>
        <v>#N/A</v>
      </c>
      <c r="D266" t="e">
        <f>VLOOKUP(A266, 'CountryvisatypeLink Live Master'!A:D, 4, FALSE)</f>
        <v>#N/A</v>
      </c>
      <c r="E266" t="e">
        <f>VLOOKUP(A266, 'CountryvisatypeLink Live Master'!A:E, 5, FALSE)</f>
        <v>#N/A</v>
      </c>
    </row>
    <row r="267" spans="1:5">
      <c r="A267" s="15" t="s">
        <v>1703</v>
      </c>
      <c r="B267">
        <v>43864</v>
      </c>
      <c r="C267" t="e">
        <f>VLOOKUP(A267, 'CountryvisatypeLink Live Master'!A:E, 3, FALSE)</f>
        <v>#N/A</v>
      </c>
      <c r="D267" t="e">
        <f>VLOOKUP(A267, 'CountryvisatypeLink Live Master'!A:D, 4, FALSE)</f>
        <v>#N/A</v>
      </c>
      <c r="E267" t="e">
        <f>VLOOKUP(A267, 'CountryvisatypeLink Live Master'!A:E, 5, FALSE)</f>
        <v>#N/A</v>
      </c>
    </row>
    <row r="268" spans="1:5">
      <c r="A268" s="15" t="s">
        <v>1704</v>
      </c>
      <c r="B268">
        <v>43784</v>
      </c>
      <c r="C268" t="e">
        <f>VLOOKUP(A268, 'CountryvisatypeLink Live Master'!A:E, 3, FALSE)</f>
        <v>#N/A</v>
      </c>
      <c r="D268" t="e">
        <f>VLOOKUP(A268, 'CountryvisatypeLink Live Master'!A:D, 4, FALSE)</f>
        <v>#N/A</v>
      </c>
      <c r="E268" t="e">
        <f>VLOOKUP(A268, 'CountryvisatypeLink Live Master'!A:E, 5, FALSE)</f>
        <v>#N/A</v>
      </c>
    </row>
    <row r="269" spans="1:5">
      <c r="A269" s="15" t="s">
        <v>1705</v>
      </c>
      <c r="B269">
        <v>42685</v>
      </c>
      <c r="C269" t="e">
        <f>VLOOKUP(A269, 'CountryvisatypeLink Live Master'!A:E, 3, FALSE)</f>
        <v>#N/A</v>
      </c>
      <c r="D269" t="e">
        <f>VLOOKUP(A269, 'CountryvisatypeLink Live Master'!A:D, 4, FALSE)</f>
        <v>#N/A</v>
      </c>
      <c r="E269" t="e">
        <f>VLOOKUP(A269, 'CountryvisatypeLink Live Master'!A:E, 5, FALSE)</f>
        <v>#N/A</v>
      </c>
    </row>
    <row r="270" spans="1:5">
      <c r="A270" s="15" t="s">
        <v>1706</v>
      </c>
      <c r="B270">
        <v>43846</v>
      </c>
      <c r="C270" t="e">
        <f>VLOOKUP(A270, 'CountryvisatypeLink Live Master'!A:E, 3, FALSE)</f>
        <v>#N/A</v>
      </c>
      <c r="D270" t="e">
        <f>VLOOKUP(A270, 'CountryvisatypeLink Live Master'!A:D, 4, FALSE)</f>
        <v>#N/A</v>
      </c>
      <c r="E270" t="e">
        <f>VLOOKUP(A270, 'CountryvisatypeLink Live Master'!A:E, 5, FALSE)</f>
        <v>#N/A</v>
      </c>
    </row>
    <row r="271" spans="1:5">
      <c r="A271" s="15" t="s">
        <v>1358</v>
      </c>
      <c r="B271">
        <v>36166</v>
      </c>
      <c r="C271" t="str">
        <f>VLOOKUP(A271, 'CountryvisatypeLink Live Master'!A:E, 3, FALSE)</f>
        <v>N</v>
      </c>
      <c r="D271" t="str">
        <f>VLOOKUP(A271, 'CountryvisatypeLink Live Master'!A:D, 4, FALSE)</f>
        <v>Yes</v>
      </c>
      <c r="E271" t="str">
        <f>VLOOKUP(A271, 'CountryvisatypeLink Live Master'!A:E, 5, FALSE)</f>
        <v>Yes</v>
      </c>
    </row>
    <row r="272" spans="1:5">
      <c r="A272" s="15" t="s">
        <v>1359</v>
      </c>
      <c r="B272">
        <v>38162</v>
      </c>
      <c r="C272" t="str">
        <f>VLOOKUP(A272, 'CountryvisatypeLink Live Master'!A:E, 3, FALSE)</f>
        <v>N</v>
      </c>
      <c r="D272" t="str">
        <f>VLOOKUP(A272, 'CountryvisatypeLink Live Master'!A:D, 4, FALSE)</f>
        <v>Yes</v>
      </c>
      <c r="E272" t="str">
        <f>VLOOKUP(A272, 'CountryvisatypeLink Live Master'!A:E, 5, FALSE)</f>
        <v>Yes</v>
      </c>
    </row>
    <row r="273" spans="1:5">
      <c r="A273" s="15" t="s">
        <v>1360</v>
      </c>
      <c r="B273">
        <v>38163</v>
      </c>
      <c r="C273" t="str">
        <f>VLOOKUP(A273, 'CountryvisatypeLink Live Master'!A:E, 3, FALSE)</f>
        <v>N</v>
      </c>
      <c r="D273" t="str">
        <f>VLOOKUP(A273, 'CountryvisatypeLink Live Master'!A:D, 4, FALSE)</f>
        <v>Yes</v>
      </c>
      <c r="E273" t="str">
        <f>VLOOKUP(A273, 'CountryvisatypeLink Live Master'!A:E, 5, FALSE)</f>
        <v>Yes</v>
      </c>
    </row>
    <row r="274" spans="1:5">
      <c r="A274" s="15" t="s">
        <v>1361</v>
      </c>
      <c r="B274">
        <v>38164</v>
      </c>
      <c r="C274" t="str">
        <f>VLOOKUP(A274, 'CountryvisatypeLink Live Master'!A:E, 3, FALSE)</f>
        <v>N</v>
      </c>
      <c r="D274" t="str">
        <f>VLOOKUP(A274, 'CountryvisatypeLink Live Master'!A:D, 4, FALSE)</f>
        <v>Yes</v>
      </c>
      <c r="E274" t="str">
        <f>VLOOKUP(A274, 'CountryvisatypeLink Live Master'!A:E, 5, FALSE)</f>
        <v>Yes</v>
      </c>
    </row>
    <row r="275" spans="1:5">
      <c r="A275" s="15" t="s">
        <v>1362</v>
      </c>
      <c r="B275">
        <v>38165</v>
      </c>
      <c r="C275" t="str">
        <f>VLOOKUP(A275, 'CountryvisatypeLink Live Master'!A:E, 3, FALSE)</f>
        <v>N</v>
      </c>
      <c r="D275" t="str">
        <f>VLOOKUP(A275, 'CountryvisatypeLink Live Master'!A:D, 4, FALSE)</f>
        <v>Yes</v>
      </c>
      <c r="E275" t="str">
        <f>VLOOKUP(A275, 'CountryvisatypeLink Live Master'!A:E, 5, FALSE)</f>
        <v>Yes</v>
      </c>
    </row>
    <row r="276" spans="1:5">
      <c r="A276" s="15" t="s">
        <v>1363</v>
      </c>
      <c r="B276">
        <v>38166</v>
      </c>
      <c r="C276" t="str">
        <f>VLOOKUP(A276, 'CountryvisatypeLink Live Master'!A:E, 3, FALSE)</f>
        <v>N</v>
      </c>
      <c r="D276" t="str">
        <f>VLOOKUP(A276, 'CountryvisatypeLink Live Master'!A:D, 4, FALSE)</f>
        <v>Yes</v>
      </c>
      <c r="E276" t="str">
        <f>VLOOKUP(A276, 'CountryvisatypeLink Live Master'!A:E, 5, FALSE)</f>
        <v>Yes</v>
      </c>
    </row>
    <row r="277" spans="1:5">
      <c r="A277" s="15" t="s">
        <v>1364</v>
      </c>
      <c r="B277">
        <v>38167</v>
      </c>
      <c r="C277" t="str">
        <f>VLOOKUP(A277, 'CountryvisatypeLink Live Master'!A:E, 3, FALSE)</f>
        <v>N</v>
      </c>
      <c r="D277" t="str">
        <f>VLOOKUP(A277, 'CountryvisatypeLink Live Master'!A:D, 4, FALSE)</f>
        <v>Yes</v>
      </c>
      <c r="E277" t="str">
        <f>VLOOKUP(A277, 'CountryvisatypeLink Live Master'!A:E, 5, FALSE)</f>
        <v>Yes</v>
      </c>
    </row>
    <row r="278" spans="1:5">
      <c r="A278" s="15" t="s">
        <v>1365</v>
      </c>
      <c r="B278">
        <v>38168</v>
      </c>
      <c r="C278" t="str">
        <f>VLOOKUP(A278, 'CountryvisatypeLink Live Master'!A:E, 3, FALSE)</f>
        <v>N</v>
      </c>
      <c r="D278" t="str">
        <f>VLOOKUP(A278, 'CountryvisatypeLink Live Master'!A:D, 4, FALSE)</f>
        <v>Yes</v>
      </c>
      <c r="E278" t="str">
        <f>VLOOKUP(A278, 'CountryvisatypeLink Live Master'!A:E, 5, FALSE)</f>
        <v>Yes</v>
      </c>
    </row>
    <row r="279" spans="1:5">
      <c r="A279" s="15" t="s">
        <v>1366</v>
      </c>
      <c r="B279">
        <v>38169</v>
      </c>
      <c r="C279" t="str">
        <f>VLOOKUP(A279, 'CountryvisatypeLink Live Master'!A:E, 3, FALSE)</f>
        <v>N</v>
      </c>
      <c r="D279" t="str">
        <f>VLOOKUP(A279, 'CountryvisatypeLink Live Master'!A:D, 4, FALSE)</f>
        <v>Yes</v>
      </c>
      <c r="E279" t="str">
        <f>VLOOKUP(A279, 'CountryvisatypeLink Live Master'!A:E, 5, FALSE)</f>
        <v>Yes</v>
      </c>
    </row>
    <row r="280" spans="1:5">
      <c r="A280" s="15" t="s">
        <v>1367</v>
      </c>
      <c r="B280">
        <v>38170</v>
      </c>
      <c r="C280" t="str">
        <f>VLOOKUP(A280, 'CountryvisatypeLink Live Master'!A:E, 3, FALSE)</f>
        <v>N</v>
      </c>
      <c r="D280" t="str">
        <f>VLOOKUP(A280, 'CountryvisatypeLink Live Master'!A:D, 4, FALSE)</f>
        <v>Yes</v>
      </c>
      <c r="E280" t="str">
        <f>VLOOKUP(A280, 'CountryvisatypeLink Live Master'!A:E, 5, FALSE)</f>
        <v>Yes</v>
      </c>
    </row>
    <row r="281" spans="1:5">
      <c r="A281" s="15" t="s">
        <v>1368</v>
      </c>
      <c r="B281">
        <v>38171</v>
      </c>
      <c r="C281" t="str">
        <f>VLOOKUP(A281, 'CountryvisatypeLink Live Master'!A:E, 3, FALSE)</f>
        <v>N</v>
      </c>
      <c r="D281" t="str">
        <f>VLOOKUP(A281, 'CountryvisatypeLink Live Master'!A:D, 4, FALSE)</f>
        <v>Yes</v>
      </c>
      <c r="E281" t="str">
        <f>VLOOKUP(A281, 'CountryvisatypeLink Live Master'!A:E, 5, FALSE)</f>
        <v>Yes</v>
      </c>
    </row>
    <row r="282" spans="1:5">
      <c r="A282" s="15" t="s">
        <v>1369</v>
      </c>
      <c r="B282">
        <v>38172</v>
      </c>
      <c r="C282" t="str">
        <f>VLOOKUP(A282, 'CountryvisatypeLink Live Master'!A:E, 3, FALSE)</f>
        <v>N</v>
      </c>
      <c r="D282" t="str">
        <f>VLOOKUP(A282, 'CountryvisatypeLink Live Master'!A:D, 4, FALSE)</f>
        <v>Yes</v>
      </c>
      <c r="E282" t="str">
        <f>VLOOKUP(A282, 'CountryvisatypeLink Live Master'!A:E, 5, FALSE)</f>
        <v>Yes</v>
      </c>
    </row>
    <row r="283" spans="1:5">
      <c r="A283" s="15" t="s">
        <v>1370</v>
      </c>
      <c r="B283">
        <v>38173</v>
      </c>
      <c r="C283" t="str">
        <f>VLOOKUP(A283, 'CountryvisatypeLink Live Master'!A:E, 3, FALSE)</f>
        <v>N</v>
      </c>
      <c r="D283" t="str">
        <f>VLOOKUP(A283, 'CountryvisatypeLink Live Master'!A:D, 4, FALSE)</f>
        <v>Yes</v>
      </c>
      <c r="E283" t="str">
        <f>VLOOKUP(A283, 'CountryvisatypeLink Live Master'!A:E, 5, FALSE)</f>
        <v>Yes</v>
      </c>
    </row>
    <row r="284" spans="1:5">
      <c r="A284" s="15" t="s">
        <v>1371</v>
      </c>
      <c r="B284">
        <v>44784</v>
      </c>
      <c r="C284" t="str">
        <f>VLOOKUP(A284, 'CountryvisatypeLink Live Master'!A:E, 3, FALSE)</f>
        <v>N</v>
      </c>
      <c r="D284" t="str">
        <f>VLOOKUP(A284, 'CountryvisatypeLink Live Master'!A:D, 4, FALSE)</f>
        <v>Yes</v>
      </c>
      <c r="E284" t="str">
        <f>VLOOKUP(A284, 'CountryvisatypeLink Live Master'!A:E, 5, FALSE)</f>
        <v>Yes</v>
      </c>
    </row>
    <row r="285" spans="1:5">
      <c r="A285" s="15" t="s">
        <v>1372</v>
      </c>
      <c r="B285">
        <v>44785</v>
      </c>
      <c r="C285" t="str">
        <f>VLOOKUP(A285, 'CountryvisatypeLink Live Master'!A:E, 3, FALSE)</f>
        <v>N</v>
      </c>
      <c r="D285" t="str">
        <f>VLOOKUP(A285, 'CountryvisatypeLink Live Master'!A:D, 4, FALSE)</f>
        <v>Yes</v>
      </c>
      <c r="E285" t="str">
        <f>VLOOKUP(A285, 'CountryvisatypeLink Live Master'!A:E, 5, FALSE)</f>
        <v>Yes</v>
      </c>
    </row>
    <row r="286" spans="1:5">
      <c r="A286" s="15" t="s">
        <v>1373</v>
      </c>
      <c r="B286">
        <v>44804</v>
      </c>
      <c r="C286" t="str">
        <f>VLOOKUP(A286, 'CountryvisatypeLink Live Master'!A:E, 3, FALSE)</f>
        <v>N</v>
      </c>
      <c r="D286" t="str">
        <f>VLOOKUP(A286, 'CountryvisatypeLink Live Master'!A:D, 4, FALSE)</f>
        <v>Yes</v>
      </c>
      <c r="E286" t="str">
        <f>VLOOKUP(A286, 'CountryvisatypeLink Live Master'!A:E, 5, FALSE)</f>
        <v>Yes</v>
      </c>
    </row>
    <row r="287" spans="1:5">
      <c r="A287" s="15" t="s">
        <v>1374</v>
      </c>
      <c r="B287">
        <v>44805</v>
      </c>
      <c r="C287" t="str">
        <f>VLOOKUP(A287, 'CountryvisatypeLink Live Master'!A:E, 3, FALSE)</f>
        <v>N</v>
      </c>
      <c r="D287" t="str">
        <f>VLOOKUP(A287, 'CountryvisatypeLink Live Master'!A:D, 4, FALSE)</f>
        <v>Yes</v>
      </c>
      <c r="E287" t="str">
        <f>VLOOKUP(A287, 'CountryvisatypeLink Live Master'!A:E, 5, FALSE)</f>
        <v>Yes</v>
      </c>
    </row>
    <row r="288" spans="1:5">
      <c r="A288" s="15" t="s">
        <v>1375</v>
      </c>
      <c r="B288">
        <v>44806</v>
      </c>
      <c r="C288" t="str">
        <f>VLOOKUP(A288, 'CountryvisatypeLink Live Master'!A:E, 3, FALSE)</f>
        <v>N</v>
      </c>
      <c r="D288" t="str">
        <f>VLOOKUP(A288, 'CountryvisatypeLink Live Master'!A:D, 4, FALSE)</f>
        <v>Yes</v>
      </c>
      <c r="E288" t="str">
        <f>VLOOKUP(A288, 'CountryvisatypeLink Live Master'!A:E, 5, FALSE)</f>
        <v>Yes</v>
      </c>
    </row>
    <row r="289" spans="1:5">
      <c r="A289" s="15" t="s">
        <v>1376</v>
      </c>
      <c r="B289">
        <v>41354</v>
      </c>
      <c r="C289" t="str">
        <f>VLOOKUP(A289, 'CountryvisatypeLink Live Master'!A:E, 3, FALSE)</f>
        <v>N</v>
      </c>
      <c r="D289" t="str">
        <f>VLOOKUP(A289, 'CountryvisatypeLink Live Master'!A:D, 4, FALSE)</f>
        <v>Yes</v>
      </c>
      <c r="E289" t="str">
        <f>VLOOKUP(A289, 'CountryvisatypeLink Live Master'!A:E, 5, FALSE)</f>
        <v>Yes</v>
      </c>
    </row>
    <row r="290" spans="1:5">
      <c r="A290" s="15" t="s">
        <v>1377</v>
      </c>
      <c r="B290">
        <v>44807</v>
      </c>
      <c r="C290" t="str">
        <f>VLOOKUP(A290, 'CountryvisatypeLink Live Master'!A:E, 3, FALSE)</f>
        <v>N</v>
      </c>
      <c r="D290" t="str">
        <f>VLOOKUP(A290, 'CountryvisatypeLink Live Master'!A:D, 4, FALSE)</f>
        <v>Yes</v>
      </c>
      <c r="E290" t="str">
        <f>VLOOKUP(A290, 'CountryvisatypeLink Live Master'!A:E, 5, FALSE)</f>
        <v>Yes</v>
      </c>
    </row>
    <row r="291" spans="1:5">
      <c r="A291" s="15" t="s">
        <v>1378</v>
      </c>
      <c r="B291">
        <v>44808</v>
      </c>
      <c r="C291" t="str">
        <f>VLOOKUP(A291, 'CountryvisatypeLink Live Master'!A:E, 3, FALSE)</f>
        <v>N</v>
      </c>
      <c r="D291" t="str">
        <f>VLOOKUP(A291, 'CountryvisatypeLink Live Master'!A:D, 4, FALSE)</f>
        <v>Yes</v>
      </c>
      <c r="E291" t="str">
        <f>VLOOKUP(A291, 'CountryvisatypeLink Live Master'!A:E, 5, FALSE)</f>
        <v>Yes</v>
      </c>
    </row>
    <row r="292" spans="1:5">
      <c r="A292" s="15" t="s">
        <v>1379</v>
      </c>
      <c r="B292">
        <v>44809</v>
      </c>
      <c r="C292" t="str">
        <f>VLOOKUP(A292, 'CountryvisatypeLink Live Master'!A:E, 3, FALSE)</f>
        <v>N</v>
      </c>
      <c r="D292" t="str">
        <f>VLOOKUP(A292, 'CountryvisatypeLink Live Master'!A:D, 4, FALSE)</f>
        <v>Yes</v>
      </c>
      <c r="E292" t="str">
        <f>VLOOKUP(A292, 'CountryvisatypeLink Live Master'!A:E, 5, FALSE)</f>
        <v>Yes</v>
      </c>
    </row>
    <row r="293" spans="1:5">
      <c r="A293" s="15" t="s">
        <v>1380</v>
      </c>
      <c r="B293">
        <v>44810</v>
      </c>
      <c r="C293" t="str">
        <f>VLOOKUP(A293, 'CountryvisatypeLink Live Master'!A:E, 3, FALSE)</f>
        <v>N</v>
      </c>
      <c r="D293" t="str">
        <f>VLOOKUP(A293, 'CountryvisatypeLink Live Master'!A:D, 4, FALSE)</f>
        <v>Yes</v>
      </c>
      <c r="E293" t="str">
        <f>VLOOKUP(A293, 'CountryvisatypeLink Live Master'!A:E, 5, FALSE)</f>
        <v>Yes</v>
      </c>
    </row>
    <row r="294" spans="1:5">
      <c r="A294" s="15" t="s">
        <v>1381</v>
      </c>
      <c r="B294">
        <v>41463</v>
      </c>
      <c r="C294" t="str">
        <f>VLOOKUP(A294, 'CountryvisatypeLink Live Master'!A:E, 3, FALSE)</f>
        <v>N</v>
      </c>
      <c r="D294" t="str">
        <f>VLOOKUP(A294, 'CountryvisatypeLink Live Master'!A:D, 4, FALSE)</f>
        <v>Yes</v>
      </c>
      <c r="E294" t="str">
        <f>VLOOKUP(A294, 'CountryvisatypeLink Live Master'!A:E, 5, FALSE)</f>
        <v>Yes</v>
      </c>
    </row>
    <row r="295" spans="1:5">
      <c r="A295" s="15" t="s">
        <v>1382</v>
      </c>
      <c r="B295">
        <v>41595</v>
      </c>
      <c r="C295" t="str">
        <f>VLOOKUP(A295, 'CountryvisatypeLink Live Master'!A:E, 3, FALSE)</f>
        <v>N</v>
      </c>
      <c r="D295" t="str">
        <f>VLOOKUP(A295, 'CountryvisatypeLink Live Master'!A:D, 4, FALSE)</f>
        <v>Yes</v>
      </c>
      <c r="E295" t="str">
        <f>VLOOKUP(A295, 'CountryvisatypeLink Live Master'!A:E, 5, FALSE)</f>
        <v>Yes</v>
      </c>
    </row>
    <row r="296" spans="1:5">
      <c r="A296" s="15" t="s">
        <v>1383</v>
      </c>
      <c r="B296">
        <v>41516</v>
      </c>
      <c r="C296" t="str">
        <f>VLOOKUP(A296, 'CountryvisatypeLink Live Master'!A:E, 3, FALSE)</f>
        <v>N</v>
      </c>
      <c r="D296" t="str">
        <f>VLOOKUP(A296, 'CountryvisatypeLink Live Master'!A:D, 4, FALSE)</f>
        <v>Yes</v>
      </c>
      <c r="E296" t="str">
        <f>VLOOKUP(A296, 'CountryvisatypeLink Live Master'!A:E, 5, FALSE)</f>
        <v>Yes</v>
      </c>
    </row>
    <row r="297" spans="1:5">
      <c r="A297" s="15" t="s">
        <v>1384</v>
      </c>
      <c r="B297">
        <v>41615</v>
      </c>
      <c r="C297" t="str">
        <f>VLOOKUP(A297, 'CountryvisatypeLink Live Master'!A:E, 3, FALSE)</f>
        <v>N</v>
      </c>
      <c r="D297" t="str">
        <f>VLOOKUP(A297, 'CountryvisatypeLink Live Master'!A:D, 4, FALSE)</f>
        <v>Yes</v>
      </c>
      <c r="E297" t="str">
        <f>VLOOKUP(A297, 'CountryvisatypeLink Live Master'!A:E, 5, FALSE)</f>
        <v>Yes</v>
      </c>
    </row>
    <row r="298" spans="1:5">
      <c r="A298" s="15" t="s">
        <v>1385</v>
      </c>
      <c r="B298">
        <v>41616</v>
      </c>
      <c r="C298" t="str">
        <f>VLOOKUP(A298, 'CountryvisatypeLink Live Master'!A:E, 3, FALSE)</f>
        <v>N</v>
      </c>
      <c r="D298" t="str">
        <f>VLOOKUP(A298, 'CountryvisatypeLink Live Master'!A:D, 4, FALSE)</f>
        <v>Yes</v>
      </c>
      <c r="E298" t="str">
        <f>VLOOKUP(A298, 'CountryvisatypeLink Live Master'!A:E, 5, FALSE)</f>
        <v>Yes</v>
      </c>
    </row>
    <row r="299" spans="1:5">
      <c r="A299" s="15" t="s">
        <v>1386</v>
      </c>
      <c r="B299">
        <v>41517</v>
      </c>
      <c r="C299" t="str">
        <f>VLOOKUP(A299, 'CountryvisatypeLink Live Master'!A:E, 3, FALSE)</f>
        <v>N</v>
      </c>
      <c r="D299" t="str">
        <f>VLOOKUP(A299, 'CountryvisatypeLink Live Master'!A:D, 4, FALSE)</f>
        <v>Yes</v>
      </c>
      <c r="E299" t="str">
        <f>VLOOKUP(A299, 'CountryvisatypeLink Live Master'!A:E, 5, FALSE)</f>
        <v>Yes</v>
      </c>
    </row>
    <row r="300" spans="1:5">
      <c r="A300" s="15" t="s">
        <v>1387</v>
      </c>
      <c r="B300">
        <v>41396</v>
      </c>
      <c r="C300" t="str">
        <f>VLOOKUP(A300, 'CountryvisatypeLink Live Master'!A:E, 3, FALSE)</f>
        <v>N</v>
      </c>
      <c r="D300" t="str">
        <f>VLOOKUP(A300, 'CountryvisatypeLink Live Master'!A:D, 4, FALSE)</f>
        <v>Yes</v>
      </c>
      <c r="E300" t="str">
        <f>VLOOKUP(A300, 'CountryvisatypeLink Live Master'!A:E, 5, FALSE)</f>
        <v>Yes</v>
      </c>
    </row>
    <row r="301" spans="1:5">
      <c r="A301" s="15" t="s">
        <v>1388</v>
      </c>
      <c r="B301">
        <v>42076</v>
      </c>
      <c r="C301" t="str">
        <f>VLOOKUP(A301, 'CountryvisatypeLink Live Master'!A:E, 3, FALSE)</f>
        <v>N</v>
      </c>
      <c r="D301" t="str">
        <f>VLOOKUP(A301, 'CountryvisatypeLink Live Master'!A:D, 4, FALSE)</f>
        <v>Yes</v>
      </c>
      <c r="E301" t="str">
        <f>VLOOKUP(A301, 'CountryvisatypeLink Live Master'!A:E, 5, FALSE)</f>
        <v>Yes</v>
      </c>
    </row>
    <row r="302" spans="1:5">
      <c r="A302" s="15" t="s">
        <v>1389</v>
      </c>
      <c r="B302">
        <v>44824</v>
      </c>
      <c r="C302" t="str">
        <f>VLOOKUP(A302, 'CountryvisatypeLink Live Master'!A:E, 3, FALSE)</f>
        <v>N</v>
      </c>
      <c r="D302" t="str">
        <f>VLOOKUP(A302, 'CountryvisatypeLink Live Master'!A:D, 4, FALSE)</f>
        <v>Yes</v>
      </c>
      <c r="E302" t="str">
        <f>VLOOKUP(A302, 'CountryvisatypeLink Live Master'!A:E, 5, FALSE)</f>
        <v>Yes</v>
      </c>
    </row>
    <row r="303" spans="1:5">
      <c r="A303" s="15" t="s">
        <v>1390</v>
      </c>
      <c r="B303">
        <v>44825</v>
      </c>
      <c r="C303" t="str">
        <f>VLOOKUP(A303, 'CountryvisatypeLink Live Master'!A:E, 3, FALSE)</f>
        <v>N</v>
      </c>
      <c r="D303" t="str">
        <f>VLOOKUP(A303, 'CountryvisatypeLink Live Master'!A:D, 4, FALSE)</f>
        <v>Yes</v>
      </c>
      <c r="E303" t="str">
        <f>VLOOKUP(A303, 'CountryvisatypeLink Live Master'!A:E, 5, FALSE)</f>
        <v>Yes</v>
      </c>
    </row>
    <row r="304" spans="1:5">
      <c r="A304" s="15" t="s">
        <v>1391</v>
      </c>
      <c r="B304">
        <v>44826</v>
      </c>
      <c r="C304" t="str">
        <f>VLOOKUP(A304, 'CountryvisatypeLink Live Master'!A:E, 3, FALSE)</f>
        <v>N</v>
      </c>
      <c r="D304" t="str">
        <f>VLOOKUP(A304, 'CountryvisatypeLink Live Master'!A:D, 4, FALSE)</f>
        <v>Yes</v>
      </c>
      <c r="E304" t="str">
        <f>VLOOKUP(A304, 'CountryvisatypeLink Live Master'!A:E, 5, FALSE)</f>
        <v>Yes</v>
      </c>
    </row>
    <row r="305" spans="1:5">
      <c r="A305" s="15" t="s">
        <v>1392</v>
      </c>
      <c r="B305">
        <v>44827</v>
      </c>
      <c r="C305" t="str">
        <f>VLOOKUP(A305, 'CountryvisatypeLink Live Master'!A:E, 3, FALSE)</f>
        <v>N</v>
      </c>
      <c r="D305" t="str">
        <f>VLOOKUP(A305, 'CountryvisatypeLink Live Master'!A:D, 4, FALSE)</f>
        <v>Yes</v>
      </c>
      <c r="E305" t="str">
        <f>VLOOKUP(A305, 'CountryvisatypeLink Live Master'!A:E, 5, FALSE)</f>
        <v>Yes</v>
      </c>
    </row>
    <row r="306" spans="1:5">
      <c r="A306" s="15" t="s">
        <v>1393</v>
      </c>
      <c r="B306">
        <v>44828</v>
      </c>
      <c r="C306" t="str">
        <f>VLOOKUP(A306, 'CountryvisatypeLink Live Master'!A:E, 3, FALSE)</f>
        <v>N</v>
      </c>
      <c r="D306" t="str">
        <f>VLOOKUP(A306, 'CountryvisatypeLink Live Master'!A:D, 4, FALSE)</f>
        <v>Yes</v>
      </c>
      <c r="E306" t="str">
        <f>VLOOKUP(A306, 'CountryvisatypeLink Live Master'!A:E, 5, FALSE)</f>
        <v>Yes</v>
      </c>
    </row>
    <row r="307" spans="1:5">
      <c r="A307" s="15" t="s">
        <v>1394</v>
      </c>
      <c r="B307">
        <v>44829</v>
      </c>
      <c r="C307" t="str">
        <f>VLOOKUP(A307, 'CountryvisatypeLink Live Master'!A:E, 3, FALSE)</f>
        <v>N</v>
      </c>
      <c r="D307" t="str">
        <f>VLOOKUP(A307, 'CountryvisatypeLink Live Master'!A:D, 4, FALSE)</f>
        <v>Yes</v>
      </c>
      <c r="E307" t="str">
        <f>VLOOKUP(A307, 'CountryvisatypeLink Live Master'!A:E, 5, FALSE)</f>
        <v>Yes</v>
      </c>
    </row>
    <row r="308" spans="1:5">
      <c r="A308" s="15" t="s">
        <v>1395</v>
      </c>
      <c r="B308">
        <v>44844</v>
      </c>
      <c r="C308" t="str">
        <f>VLOOKUP(A308, 'CountryvisatypeLink Live Master'!A:E, 3, FALSE)</f>
        <v>N</v>
      </c>
      <c r="D308" t="str">
        <f>VLOOKUP(A308, 'CountryvisatypeLink Live Master'!A:D, 4, FALSE)</f>
        <v>Yes</v>
      </c>
      <c r="E308" t="str">
        <f>VLOOKUP(A308, 'CountryvisatypeLink Live Master'!A:E, 5, FALSE)</f>
        <v>Yes</v>
      </c>
    </row>
    <row r="309" spans="1:5">
      <c r="A309" s="15" t="s">
        <v>1396</v>
      </c>
      <c r="B309">
        <v>44845</v>
      </c>
      <c r="C309" t="str">
        <f>VLOOKUP(A309, 'CountryvisatypeLink Live Master'!A:E, 3, FALSE)</f>
        <v>N</v>
      </c>
      <c r="D309" t="str">
        <f>VLOOKUP(A309, 'CountryvisatypeLink Live Master'!A:D, 4, FALSE)</f>
        <v>Yes</v>
      </c>
      <c r="E309" t="str">
        <f>VLOOKUP(A309, 'CountryvisatypeLink Live Master'!A:E, 5, FALSE)</f>
        <v>Yes</v>
      </c>
    </row>
    <row r="310" spans="1:5">
      <c r="A310" s="15" t="s">
        <v>1397</v>
      </c>
      <c r="B310">
        <v>44846</v>
      </c>
      <c r="C310" t="str">
        <f>VLOOKUP(A310, 'CountryvisatypeLink Live Master'!A:E, 3, FALSE)</f>
        <v>N</v>
      </c>
      <c r="D310" t="str">
        <f>VLOOKUP(A310, 'CountryvisatypeLink Live Master'!A:D, 4, FALSE)</f>
        <v>Yes</v>
      </c>
      <c r="E310" t="str">
        <f>VLOOKUP(A310, 'CountryvisatypeLink Live Master'!A:E, 5, FALSE)</f>
        <v>Yes</v>
      </c>
    </row>
    <row r="311" spans="1:5">
      <c r="A311" s="15" t="s">
        <v>1398</v>
      </c>
      <c r="B311">
        <v>44864</v>
      </c>
      <c r="C311" t="str">
        <f>VLOOKUP(A311, 'CountryvisatypeLink Live Master'!A:E, 3, FALSE)</f>
        <v>N</v>
      </c>
      <c r="D311" t="str">
        <f>VLOOKUP(A311, 'CountryvisatypeLink Live Master'!A:D, 4, FALSE)</f>
        <v>Yes</v>
      </c>
      <c r="E311" t="str">
        <f>VLOOKUP(A311, 'CountryvisatypeLink Live Master'!A:E, 5, FALSE)</f>
        <v>Yes</v>
      </c>
    </row>
    <row r="312" spans="1:5">
      <c r="A312" s="15" t="s">
        <v>1399</v>
      </c>
      <c r="B312">
        <v>44865</v>
      </c>
      <c r="C312" t="str">
        <f>VLOOKUP(A312, 'CountryvisatypeLink Live Master'!A:E, 3, FALSE)</f>
        <v>N</v>
      </c>
      <c r="D312" t="str">
        <f>VLOOKUP(A312, 'CountryvisatypeLink Live Master'!A:D, 4, FALSE)</f>
        <v>Yes</v>
      </c>
      <c r="E312" t="str">
        <f>VLOOKUP(A312, 'CountryvisatypeLink Live Master'!A:E, 5, FALSE)</f>
        <v>Yes</v>
      </c>
    </row>
    <row r="313" spans="1:5">
      <c r="A313" s="15" t="s">
        <v>1400</v>
      </c>
      <c r="B313">
        <v>44866</v>
      </c>
      <c r="C313" t="str">
        <f>VLOOKUP(A313, 'CountryvisatypeLink Live Master'!A:E, 3, FALSE)</f>
        <v>N</v>
      </c>
      <c r="D313" t="str">
        <f>VLOOKUP(A313, 'CountryvisatypeLink Live Master'!A:D, 4, FALSE)</f>
        <v>Yes</v>
      </c>
      <c r="E313" t="str">
        <f>VLOOKUP(A313, 'CountryvisatypeLink Live Master'!A:E, 5, FALSE)</f>
        <v>Yes</v>
      </c>
    </row>
    <row r="314" spans="1:5">
      <c r="A314" s="15" t="s">
        <v>1401</v>
      </c>
      <c r="B314">
        <v>44867</v>
      </c>
      <c r="C314" t="str">
        <f>VLOOKUP(A314, 'CountryvisatypeLink Live Master'!A:E, 3, FALSE)</f>
        <v>N</v>
      </c>
      <c r="D314" t="str">
        <f>VLOOKUP(A314, 'CountryvisatypeLink Live Master'!A:D, 4, FALSE)</f>
        <v>Yes</v>
      </c>
      <c r="E314" t="str">
        <f>VLOOKUP(A314, 'CountryvisatypeLink Live Master'!A:E, 5, FALSE)</f>
        <v>Yes</v>
      </c>
    </row>
    <row r="315" spans="1:5">
      <c r="A315" s="15" t="s">
        <v>1402</v>
      </c>
      <c r="B315">
        <v>36173</v>
      </c>
      <c r="C315" t="str">
        <f>VLOOKUP(A315, 'CountryvisatypeLink Live Master'!A:E, 3, FALSE)</f>
        <v>N</v>
      </c>
      <c r="D315" t="str">
        <f>VLOOKUP(A315, 'CountryvisatypeLink Live Master'!A:D, 4, FALSE)</f>
        <v>Yes</v>
      </c>
      <c r="E315" t="str">
        <f>VLOOKUP(A315, 'CountryvisatypeLink Live Master'!A:E, 5, FALSE)</f>
        <v>Yes</v>
      </c>
    </row>
    <row r="316" spans="1:5">
      <c r="A316" s="15" t="s">
        <v>1403</v>
      </c>
      <c r="B316">
        <v>36176</v>
      </c>
      <c r="C316" t="str">
        <f>VLOOKUP(A316, 'CountryvisatypeLink Live Master'!A:E, 3, FALSE)</f>
        <v>N</v>
      </c>
      <c r="D316" t="str">
        <f>VLOOKUP(A316, 'CountryvisatypeLink Live Master'!A:D, 4, FALSE)</f>
        <v>Yes</v>
      </c>
      <c r="E316" t="str">
        <f>VLOOKUP(A316, 'CountryvisatypeLink Live Master'!A:E, 5, FALSE)</f>
        <v>Yes</v>
      </c>
    </row>
    <row r="317" spans="1:5">
      <c r="A317" s="15" t="s">
        <v>1404</v>
      </c>
      <c r="B317">
        <v>36170</v>
      </c>
      <c r="C317" t="str">
        <f>VLOOKUP(A317, 'CountryvisatypeLink Live Master'!A:E, 3, FALSE)</f>
        <v>N</v>
      </c>
      <c r="D317" t="str">
        <f>VLOOKUP(A317, 'CountryvisatypeLink Live Master'!A:D, 4, FALSE)</f>
        <v>Yes</v>
      </c>
      <c r="E317" t="str">
        <f>VLOOKUP(A317, 'CountryvisatypeLink Live Master'!A:E, 5, FALSE)</f>
        <v>Yes</v>
      </c>
    </row>
    <row r="318" spans="1:5">
      <c r="A318" s="15" t="s">
        <v>1405</v>
      </c>
      <c r="B318">
        <v>36169</v>
      </c>
      <c r="C318" t="str">
        <f>VLOOKUP(A318, 'CountryvisatypeLink Live Master'!A:E, 3, FALSE)</f>
        <v>N</v>
      </c>
      <c r="D318" t="str">
        <f>VLOOKUP(A318, 'CountryvisatypeLink Live Master'!A:D, 4, FALSE)</f>
        <v>Yes</v>
      </c>
      <c r="E318" t="str">
        <f>VLOOKUP(A318, 'CountryvisatypeLink Live Master'!A:E, 5, FALSE)</f>
        <v>Yes</v>
      </c>
    </row>
    <row r="319" spans="1:5">
      <c r="A319" s="15" t="s">
        <v>1406</v>
      </c>
      <c r="B319">
        <v>36174</v>
      </c>
      <c r="C319" t="str">
        <f>VLOOKUP(A319, 'CountryvisatypeLink Live Master'!A:E, 3, FALSE)</f>
        <v>N</v>
      </c>
      <c r="D319" t="str">
        <f>VLOOKUP(A319, 'CountryvisatypeLink Live Master'!A:D, 4, FALSE)</f>
        <v>Yes</v>
      </c>
      <c r="E319" t="str">
        <f>VLOOKUP(A319, 'CountryvisatypeLink Live Master'!A:E, 5, FALSE)</f>
        <v>Yes</v>
      </c>
    </row>
    <row r="320" spans="1:5">
      <c r="A320" s="15" t="s">
        <v>1407</v>
      </c>
      <c r="B320">
        <v>36179</v>
      </c>
      <c r="C320" t="str">
        <f>VLOOKUP(A320, 'CountryvisatypeLink Live Master'!A:E, 3, FALSE)</f>
        <v>N</v>
      </c>
      <c r="D320" t="str">
        <f>VLOOKUP(A320, 'CountryvisatypeLink Live Master'!A:D, 4, FALSE)</f>
        <v>Yes</v>
      </c>
      <c r="E320" t="str">
        <f>VLOOKUP(A320, 'CountryvisatypeLink Live Master'!A:E, 5, FALSE)</f>
        <v>Yes</v>
      </c>
    </row>
    <row r="321" spans="1:5">
      <c r="A321" s="15" t="s">
        <v>1408</v>
      </c>
      <c r="B321">
        <v>36172</v>
      </c>
      <c r="C321" t="str">
        <f>VLOOKUP(A321, 'CountryvisatypeLink Live Master'!A:E, 3, FALSE)</f>
        <v>N</v>
      </c>
      <c r="D321" t="str">
        <f>VLOOKUP(A321, 'CountryvisatypeLink Live Master'!A:D, 4, FALSE)</f>
        <v>Yes</v>
      </c>
      <c r="E321" t="str">
        <f>VLOOKUP(A321, 'CountryvisatypeLink Live Master'!A:E, 5, FALSE)</f>
        <v>Yes</v>
      </c>
    </row>
    <row r="322" spans="1:5">
      <c r="A322" s="15" t="s">
        <v>1409</v>
      </c>
      <c r="B322">
        <v>36171</v>
      </c>
      <c r="C322" t="str">
        <f>VLOOKUP(A322, 'CountryvisatypeLink Live Master'!A:E, 3, FALSE)</f>
        <v>N</v>
      </c>
      <c r="D322" t="str">
        <f>VLOOKUP(A322, 'CountryvisatypeLink Live Master'!A:D, 4, FALSE)</f>
        <v>Yes</v>
      </c>
      <c r="E322" t="str">
        <f>VLOOKUP(A322, 'CountryvisatypeLink Live Master'!A:E, 5, FALSE)</f>
        <v>Yes</v>
      </c>
    </row>
    <row r="323" spans="1:5">
      <c r="A323" s="15" t="s">
        <v>1410</v>
      </c>
      <c r="B323">
        <v>36175</v>
      </c>
      <c r="C323" t="str">
        <f>VLOOKUP(A323, 'CountryvisatypeLink Live Master'!A:E, 3, FALSE)</f>
        <v>N</v>
      </c>
      <c r="D323" t="str">
        <f>VLOOKUP(A323, 'CountryvisatypeLink Live Master'!A:D, 4, FALSE)</f>
        <v>Yes</v>
      </c>
      <c r="E323" t="str">
        <f>VLOOKUP(A323, 'CountryvisatypeLink Live Master'!A:E, 5, FALSE)</f>
        <v>Yes</v>
      </c>
    </row>
    <row r="324" spans="1:5">
      <c r="A324" s="15" t="s">
        <v>1411</v>
      </c>
      <c r="B324">
        <v>36168</v>
      </c>
      <c r="C324" t="str">
        <f>VLOOKUP(A324, 'CountryvisatypeLink Live Master'!A:E, 3, FALSE)</f>
        <v>N</v>
      </c>
      <c r="D324" t="str">
        <f>VLOOKUP(A324, 'CountryvisatypeLink Live Master'!A:D, 4, FALSE)</f>
        <v>Yes</v>
      </c>
      <c r="E324" t="str">
        <f>VLOOKUP(A324, 'CountryvisatypeLink Live Master'!A:E, 5, FALSE)</f>
        <v>Yes</v>
      </c>
    </row>
    <row r="325" spans="1:5">
      <c r="A325" s="15" t="s">
        <v>1412</v>
      </c>
      <c r="B325">
        <v>36177</v>
      </c>
      <c r="C325" t="str">
        <f>VLOOKUP(A325, 'CountryvisatypeLink Live Master'!A:E, 3, FALSE)</f>
        <v>N</v>
      </c>
      <c r="D325" t="str">
        <f>VLOOKUP(A325, 'CountryvisatypeLink Live Master'!A:D, 4, FALSE)</f>
        <v>Yes</v>
      </c>
      <c r="E325" t="str">
        <f>VLOOKUP(A325, 'CountryvisatypeLink Live Master'!A:E, 5, FALSE)</f>
        <v>Yes</v>
      </c>
    </row>
    <row r="326" spans="1:5">
      <c r="A326" s="15" t="s">
        <v>1413</v>
      </c>
      <c r="B326">
        <v>36167</v>
      </c>
      <c r="C326" t="str">
        <f>VLOOKUP(A326, 'CountryvisatypeLink Live Master'!A:E, 3, FALSE)</f>
        <v>N</v>
      </c>
      <c r="D326" t="str">
        <f>VLOOKUP(A326, 'CountryvisatypeLink Live Master'!A:D, 4, FALSE)</f>
        <v>Yes</v>
      </c>
      <c r="E326" t="str">
        <f>VLOOKUP(A326, 'CountryvisatypeLink Live Master'!A:E, 5, FALSE)</f>
        <v>Yes</v>
      </c>
    </row>
    <row r="327" spans="1:5">
      <c r="A327" s="15" t="s">
        <v>1414</v>
      </c>
      <c r="B327">
        <v>36162</v>
      </c>
      <c r="C327" t="str">
        <f>VLOOKUP(A327, 'CountryvisatypeLink Live Master'!A:E, 3, FALSE)</f>
        <v>N</v>
      </c>
      <c r="D327" t="str">
        <f>VLOOKUP(A327, 'CountryvisatypeLink Live Master'!A:D, 4, FALSE)</f>
        <v>Yes</v>
      </c>
      <c r="E327" t="str">
        <f>VLOOKUP(A327, 'CountryvisatypeLink Live Master'!A:E, 5, FALSE)</f>
        <v>Yes</v>
      </c>
    </row>
    <row r="328" spans="1:5">
      <c r="A328" s="15" t="s">
        <v>1415</v>
      </c>
      <c r="B328">
        <v>36178</v>
      </c>
      <c r="C328" t="str">
        <f>VLOOKUP(A328, 'CountryvisatypeLink Live Master'!A:E, 3, FALSE)</f>
        <v>N</v>
      </c>
      <c r="D328" t="str">
        <f>VLOOKUP(A328, 'CountryvisatypeLink Live Master'!A:D, 4, FALSE)</f>
        <v>Yes</v>
      </c>
      <c r="E328" t="str">
        <f>VLOOKUP(A328, 'CountryvisatypeLink Live Master'!A:E, 5, FALSE)</f>
        <v>Yes</v>
      </c>
    </row>
    <row r="329" spans="1:5">
      <c r="A329" s="15" t="s">
        <v>1416</v>
      </c>
      <c r="B329">
        <v>36160</v>
      </c>
      <c r="C329" t="str">
        <f>VLOOKUP(A329, 'CountryvisatypeLink Live Master'!A:E, 3, FALSE)</f>
        <v>N</v>
      </c>
      <c r="D329" t="str">
        <f>VLOOKUP(A329, 'CountryvisatypeLink Live Master'!A:D, 4, FALSE)</f>
        <v>Yes</v>
      </c>
      <c r="E329" t="str">
        <f>VLOOKUP(A329, 'CountryvisatypeLink Live Master'!A:E, 5, FALSE)</f>
        <v>Yes</v>
      </c>
    </row>
    <row r="330" spans="1:5">
      <c r="A330" s="15" t="s">
        <v>1707</v>
      </c>
      <c r="B330">
        <v>43863</v>
      </c>
      <c r="C330" t="e">
        <f>VLOOKUP(A330, 'CountryvisatypeLink Live Master'!A:E, 3, FALSE)</f>
        <v>#N/A</v>
      </c>
      <c r="D330" t="e">
        <f>VLOOKUP(A330, 'CountryvisatypeLink Live Master'!A:D, 4, FALSE)</f>
        <v>#N/A</v>
      </c>
      <c r="E330" t="e">
        <f>VLOOKUP(A330, 'CountryvisatypeLink Live Master'!A:E, 5, FALSE)</f>
        <v>#N/A</v>
      </c>
    </row>
    <row r="331" spans="1:5">
      <c r="A331" s="15" t="s">
        <v>1708</v>
      </c>
      <c r="B331">
        <v>43852</v>
      </c>
      <c r="C331" t="e">
        <f>VLOOKUP(A331, 'CountryvisatypeLink Live Master'!A:E, 3, FALSE)</f>
        <v>#N/A</v>
      </c>
      <c r="D331" t="e">
        <f>VLOOKUP(A331, 'CountryvisatypeLink Live Master'!A:D, 4, FALSE)</f>
        <v>#N/A</v>
      </c>
      <c r="E331" t="e">
        <f>VLOOKUP(A331, 'CountryvisatypeLink Live Master'!A:E, 5, FALSE)</f>
        <v>#N/A</v>
      </c>
    </row>
    <row r="332" spans="1:5">
      <c r="A332" s="15" t="s">
        <v>1709</v>
      </c>
      <c r="B332">
        <v>43904</v>
      </c>
      <c r="C332" t="e">
        <f>VLOOKUP(A332, 'CountryvisatypeLink Live Master'!A:E, 3, FALSE)</f>
        <v>#N/A</v>
      </c>
      <c r="D332" t="e">
        <f>VLOOKUP(A332, 'CountryvisatypeLink Live Master'!A:D, 4, FALSE)</f>
        <v>#N/A</v>
      </c>
      <c r="E332" t="e">
        <f>VLOOKUP(A332, 'CountryvisatypeLink Live Master'!A:E, 5, FALSE)</f>
        <v>#N/A</v>
      </c>
    </row>
    <row r="333" spans="1:5">
      <c r="A333" s="15" t="s">
        <v>1710</v>
      </c>
      <c r="B333">
        <v>43104</v>
      </c>
      <c r="C333" t="e">
        <f>VLOOKUP(A333, 'CountryvisatypeLink Live Master'!A:E, 3, FALSE)</f>
        <v>#N/A</v>
      </c>
      <c r="D333" t="e">
        <f>VLOOKUP(A333, 'CountryvisatypeLink Live Master'!A:D, 4, FALSE)</f>
        <v>#N/A</v>
      </c>
      <c r="E333" t="e">
        <f>VLOOKUP(A333, 'CountryvisatypeLink Live Master'!A:E, 5, FALSE)</f>
        <v>#N/A</v>
      </c>
    </row>
    <row r="334" spans="1:5">
      <c r="A334" s="15" t="s">
        <v>1711</v>
      </c>
      <c r="B334">
        <v>43105</v>
      </c>
      <c r="C334" t="e">
        <f>VLOOKUP(A334, 'CountryvisatypeLink Live Master'!A:E, 3, FALSE)</f>
        <v>#N/A</v>
      </c>
      <c r="D334" t="e">
        <f>VLOOKUP(A334, 'CountryvisatypeLink Live Master'!A:D, 4, FALSE)</f>
        <v>#N/A</v>
      </c>
      <c r="E334" t="e">
        <f>VLOOKUP(A334, 'CountryvisatypeLink Live Master'!A:E, 5, FALSE)</f>
        <v>#N/A</v>
      </c>
    </row>
    <row r="335" spans="1:5">
      <c r="A335" s="15" t="s">
        <v>1712</v>
      </c>
      <c r="B335">
        <v>43228</v>
      </c>
      <c r="C335" t="e">
        <f>VLOOKUP(A335, 'CountryvisatypeLink Live Master'!A:E, 3, FALSE)</f>
        <v>#N/A</v>
      </c>
      <c r="D335" t="e">
        <f>VLOOKUP(A335, 'CountryvisatypeLink Live Master'!A:D, 4, FALSE)</f>
        <v>#N/A</v>
      </c>
      <c r="E335" t="e">
        <f>VLOOKUP(A335, 'CountryvisatypeLink Live Master'!A:E, 5, FALSE)</f>
        <v>#N/A</v>
      </c>
    </row>
    <row r="336" spans="1:5">
      <c r="A336" s="15" t="s">
        <v>1713</v>
      </c>
      <c r="B336">
        <v>43229</v>
      </c>
      <c r="C336" t="e">
        <f>VLOOKUP(A336, 'CountryvisatypeLink Live Master'!A:E, 3, FALSE)</f>
        <v>#N/A</v>
      </c>
      <c r="D336" t="e">
        <f>VLOOKUP(A336, 'CountryvisatypeLink Live Master'!A:D, 4, FALSE)</f>
        <v>#N/A</v>
      </c>
      <c r="E336" t="e">
        <f>VLOOKUP(A336, 'CountryvisatypeLink Live Master'!A:E, 5, FALSE)</f>
        <v>#N/A</v>
      </c>
    </row>
    <row r="337" spans="1:5">
      <c r="A337" s="15" t="s">
        <v>1714</v>
      </c>
      <c r="B337">
        <v>43230</v>
      </c>
      <c r="C337" t="e">
        <f>VLOOKUP(A337, 'CountryvisatypeLink Live Master'!A:E, 3, FALSE)</f>
        <v>#N/A</v>
      </c>
      <c r="D337" t="e">
        <f>VLOOKUP(A337, 'CountryvisatypeLink Live Master'!A:D, 4, FALSE)</f>
        <v>#N/A</v>
      </c>
      <c r="E337" t="e">
        <f>VLOOKUP(A337, 'CountryvisatypeLink Live Master'!A:E, 5, FALSE)</f>
        <v>#N/A</v>
      </c>
    </row>
    <row r="338" spans="1:5">
      <c r="A338" s="15" t="s">
        <v>1715</v>
      </c>
      <c r="B338">
        <v>43284</v>
      </c>
      <c r="C338" t="e">
        <f>VLOOKUP(A338, 'CountryvisatypeLink Live Master'!A:E, 3, FALSE)</f>
        <v>#N/A</v>
      </c>
      <c r="D338" t="e">
        <f>VLOOKUP(A338, 'CountryvisatypeLink Live Master'!A:D, 4, FALSE)</f>
        <v>#N/A</v>
      </c>
      <c r="E338" t="e">
        <f>VLOOKUP(A338, 'CountryvisatypeLink Live Master'!A:E, 5, FALSE)</f>
        <v>#N/A</v>
      </c>
    </row>
    <row r="339" spans="1:5">
      <c r="A339" s="15" t="s">
        <v>1716</v>
      </c>
      <c r="B339">
        <v>43106</v>
      </c>
      <c r="C339" t="e">
        <f>VLOOKUP(A339, 'CountryvisatypeLink Live Master'!A:E, 3, FALSE)</f>
        <v>#N/A</v>
      </c>
      <c r="D339" t="e">
        <f>VLOOKUP(A339, 'CountryvisatypeLink Live Master'!A:D, 4, FALSE)</f>
        <v>#N/A</v>
      </c>
      <c r="E339" t="e">
        <f>VLOOKUP(A339, 'CountryvisatypeLink Live Master'!A:E, 5, FALSE)</f>
        <v>#N/A</v>
      </c>
    </row>
    <row r="340" spans="1:5">
      <c r="A340" s="15" t="s">
        <v>1717</v>
      </c>
      <c r="B340">
        <v>43285</v>
      </c>
      <c r="C340" t="e">
        <f>VLOOKUP(A340, 'CountryvisatypeLink Live Master'!A:E, 3, FALSE)</f>
        <v>#N/A</v>
      </c>
      <c r="D340" t="e">
        <f>VLOOKUP(A340, 'CountryvisatypeLink Live Master'!A:D, 4, FALSE)</f>
        <v>#N/A</v>
      </c>
      <c r="E340" t="e">
        <f>VLOOKUP(A340, 'CountryvisatypeLink Live Master'!A:E, 5, FALSE)</f>
        <v>#N/A</v>
      </c>
    </row>
    <row r="341" spans="1:5">
      <c r="A341" s="15" t="s">
        <v>1718</v>
      </c>
      <c r="B341">
        <v>43286</v>
      </c>
      <c r="C341" t="e">
        <f>VLOOKUP(A341, 'CountryvisatypeLink Live Master'!A:E, 3, FALSE)</f>
        <v>#N/A</v>
      </c>
      <c r="D341" t="e">
        <f>VLOOKUP(A341, 'CountryvisatypeLink Live Master'!A:D, 4, FALSE)</f>
        <v>#N/A</v>
      </c>
      <c r="E341" t="e">
        <f>VLOOKUP(A341, 'CountryvisatypeLink Live Master'!A:E, 5, FALSE)</f>
        <v>#N/A</v>
      </c>
    </row>
    <row r="342" spans="1:5">
      <c r="A342" s="15" t="s">
        <v>1719</v>
      </c>
      <c r="B342">
        <v>43287</v>
      </c>
      <c r="C342" t="e">
        <f>VLOOKUP(A342, 'CountryvisatypeLink Live Master'!A:E, 3, FALSE)</f>
        <v>#N/A</v>
      </c>
      <c r="D342" t="e">
        <f>VLOOKUP(A342, 'CountryvisatypeLink Live Master'!A:D, 4, FALSE)</f>
        <v>#N/A</v>
      </c>
      <c r="E342" t="e">
        <f>VLOOKUP(A342, 'CountryvisatypeLink Live Master'!A:E, 5, FALSE)</f>
        <v>#N/A</v>
      </c>
    </row>
    <row r="343" spans="1:5">
      <c r="A343" s="15" t="s">
        <v>1720</v>
      </c>
      <c r="B343">
        <v>43124</v>
      </c>
      <c r="C343" t="e">
        <f>VLOOKUP(A343, 'CountryvisatypeLink Live Master'!A:E, 3, FALSE)</f>
        <v>#N/A</v>
      </c>
      <c r="D343" t="e">
        <f>VLOOKUP(A343, 'CountryvisatypeLink Live Master'!A:D, 4, FALSE)</f>
        <v>#N/A</v>
      </c>
      <c r="E343" t="e">
        <f>VLOOKUP(A343, 'CountryvisatypeLink Live Master'!A:E, 5, FALSE)</f>
        <v>#N/A</v>
      </c>
    </row>
    <row r="344" spans="1:5">
      <c r="A344" s="15" t="s">
        <v>1721</v>
      </c>
      <c r="B344">
        <v>43304</v>
      </c>
      <c r="C344" t="e">
        <f>VLOOKUP(A344, 'CountryvisatypeLink Live Master'!A:E, 3, FALSE)</f>
        <v>#N/A</v>
      </c>
      <c r="D344" t="e">
        <f>VLOOKUP(A344, 'CountryvisatypeLink Live Master'!A:D, 4, FALSE)</f>
        <v>#N/A</v>
      </c>
      <c r="E344" t="e">
        <f>VLOOKUP(A344, 'CountryvisatypeLink Live Master'!A:E, 5, FALSE)</f>
        <v>#N/A</v>
      </c>
    </row>
    <row r="345" spans="1:5">
      <c r="A345" s="15" t="s">
        <v>1722</v>
      </c>
      <c r="B345">
        <v>43144</v>
      </c>
      <c r="C345" t="e">
        <f>VLOOKUP(A345, 'CountryvisatypeLink Live Master'!A:E, 3, FALSE)</f>
        <v>#N/A</v>
      </c>
      <c r="D345" t="e">
        <f>VLOOKUP(A345, 'CountryvisatypeLink Live Master'!A:D, 4, FALSE)</f>
        <v>#N/A</v>
      </c>
      <c r="E345" t="e">
        <f>VLOOKUP(A345, 'CountryvisatypeLink Live Master'!A:E, 5, FALSE)</f>
        <v>#N/A</v>
      </c>
    </row>
    <row r="346" spans="1:5">
      <c r="A346" s="15" t="s">
        <v>1723</v>
      </c>
      <c r="B346">
        <v>43125</v>
      </c>
      <c r="C346" t="e">
        <f>VLOOKUP(A346, 'CountryvisatypeLink Live Master'!A:E, 3, FALSE)</f>
        <v>#N/A</v>
      </c>
      <c r="D346" t="e">
        <f>VLOOKUP(A346, 'CountryvisatypeLink Live Master'!A:D, 4, FALSE)</f>
        <v>#N/A</v>
      </c>
      <c r="E346" t="e">
        <f>VLOOKUP(A346, 'CountryvisatypeLink Live Master'!A:E, 5, FALSE)</f>
        <v>#N/A</v>
      </c>
    </row>
    <row r="347" spans="1:5">
      <c r="A347" s="15" t="s">
        <v>1724</v>
      </c>
      <c r="B347">
        <v>43107</v>
      </c>
      <c r="C347" t="e">
        <f>VLOOKUP(A347, 'CountryvisatypeLink Live Master'!A:E, 3, FALSE)</f>
        <v>#N/A</v>
      </c>
      <c r="D347" t="e">
        <f>VLOOKUP(A347, 'CountryvisatypeLink Live Master'!A:D, 4, FALSE)</f>
        <v>#N/A</v>
      </c>
      <c r="E347" t="e">
        <f>VLOOKUP(A347, 'CountryvisatypeLink Live Master'!A:E, 5, FALSE)</f>
        <v>#N/A</v>
      </c>
    </row>
    <row r="348" spans="1:5">
      <c r="A348" s="15" t="s">
        <v>1725</v>
      </c>
      <c r="B348">
        <v>43860</v>
      </c>
      <c r="C348" t="e">
        <f>VLOOKUP(A348, 'CountryvisatypeLink Live Master'!A:E, 3, FALSE)</f>
        <v>#N/A</v>
      </c>
      <c r="D348" t="e">
        <f>VLOOKUP(A348, 'CountryvisatypeLink Live Master'!A:D, 4, FALSE)</f>
        <v>#N/A</v>
      </c>
      <c r="E348" t="e">
        <f>VLOOKUP(A348, 'CountryvisatypeLink Live Master'!A:E, 5, FALSE)</f>
        <v>#N/A</v>
      </c>
    </row>
    <row r="349" spans="1:5">
      <c r="A349" s="15" t="s">
        <v>1726</v>
      </c>
      <c r="B349">
        <v>43126</v>
      </c>
      <c r="C349" t="e">
        <f>VLOOKUP(A349, 'CountryvisatypeLink Live Master'!A:E, 3, FALSE)</f>
        <v>#N/A</v>
      </c>
      <c r="D349" t="e">
        <f>VLOOKUP(A349, 'CountryvisatypeLink Live Master'!A:D, 4, FALSE)</f>
        <v>#N/A</v>
      </c>
      <c r="E349" t="e">
        <f>VLOOKUP(A349, 'CountryvisatypeLink Live Master'!A:E, 5, FALSE)</f>
        <v>#N/A</v>
      </c>
    </row>
    <row r="350" spans="1:5">
      <c r="A350" s="15" t="s">
        <v>1727</v>
      </c>
      <c r="B350">
        <v>43108</v>
      </c>
      <c r="C350" t="e">
        <f>VLOOKUP(A350, 'CountryvisatypeLink Live Master'!A:E, 3, FALSE)</f>
        <v>#N/A</v>
      </c>
      <c r="D350" t="e">
        <f>VLOOKUP(A350, 'CountryvisatypeLink Live Master'!A:D, 4, FALSE)</f>
        <v>#N/A</v>
      </c>
      <c r="E350" t="e">
        <f>VLOOKUP(A350, 'CountryvisatypeLink Live Master'!A:E, 5, FALSE)</f>
        <v>#N/A</v>
      </c>
    </row>
    <row r="351" spans="1:5">
      <c r="A351" s="15" t="s">
        <v>1728</v>
      </c>
      <c r="B351">
        <v>43109</v>
      </c>
      <c r="C351" t="e">
        <f>VLOOKUP(A351, 'CountryvisatypeLink Live Master'!A:E, 3, FALSE)</f>
        <v>#N/A</v>
      </c>
      <c r="D351" t="e">
        <f>VLOOKUP(A351, 'CountryvisatypeLink Live Master'!A:D, 4, FALSE)</f>
        <v>#N/A</v>
      </c>
      <c r="E351" t="e">
        <f>VLOOKUP(A351, 'CountryvisatypeLink Live Master'!A:E, 5, FALSE)</f>
        <v>#N/A</v>
      </c>
    </row>
    <row r="352" spans="1:5">
      <c r="A352" s="15" t="s">
        <v>1729</v>
      </c>
      <c r="B352">
        <v>43110</v>
      </c>
      <c r="C352" t="e">
        <f>VLOOKUP(A352, 'CountryvisatypeLink Live Master'!A:E, 3, FALSE)</f>
        <v>#N/A</v>
      </c>
      <c r="D352" t="e">
        <f>VLOOKUP(A352, 'CountryvisatypeLink Live Master'!A:D, 4, FALSE)</f>
        <v>#N/A</v>
      </c>
      <c r="E352" t="e">
        <f>VLOOKUP(A352, 'CountryvisatypeLink Live Master'!A:E, 5, FALSE)</f>
        <v>#N/A</v>
      </c>
    </row>
    <row r="353" spans="1:5">
      <c r="A353" s="15" t="s">
        <v>1730</v>
      </c>
      <c r="B353">
        <v>43111</v>
      </c>
      <c r="C353" t="e">
        <f>VLOOKUP(A353, 'CountryvisatypeLink Live Master'!A:E, 3, FALSE)</f>
        <v>#N/A</v>
      </c>
      <c r="D353" t="e">
        <f>VLOOKUP(A353, 'CountryvisatypeLink Live Master'!A:D, 4, FALSE)</f>
        <v>#N/A</v>
      </c>
      <c r="E353" t="e">
        <f>VLOOKUP(A353, 'CountryvisatypeLink Live Master'!A:E, 5, FALSE)</f>
        <v>#N/A</v>
      </c>
    </row>
    <row r="354" spans="1:5">
      <c r="A354" s="15" t="s">
        <v>1731</v>
      </c>
      <c r="B354">
        <v>43145</v>
      </c>
      <c r="C354" t="e">
        <f>VLOOKUP(A354, 'CountryvisatypeLink Live Master'!A:E, 3, FALSE)</f>
        <v>#N/A</v>
      </c>
      <c r="D354" t="e">
        <f>VLOOKUP(A354, 'CountryvisatypeLink Live Master'!A:D, 4, FALSE)</f>
        <v>#N/A</v>
      </c>
      <c r="E354" t="e">
        <f>VLOOKUP(A354, 'CountryvisatypeLink Live Master'!A:E, 5, FALSE)</f>
        <v>#N/A</v>
      </c>
    </row>
    <row r="355" spans="1:5">
      <c r="A355" s="15" t="s">
        <v>1732</v>
      </c>
      <c r="B355">
        <v>43112</v>
      </c>
      <c r="C355" t="e">
        <f>VLOOKUP(A355, 'CountryvisatypeLink Live Master'!A:E, 3, FALSE)</f>
        <v>#N/A</v>
      </c>
      <c r="D355" t="e">
        <f>VLOOKUP(A355, 'CountryvisatypeLink Live Master'!A:D, 4, FALSE)</f>
        <v>#N/A</v>
      </c>
      <c r="E355" t="e">
        <f>VLOOKUP(A355, 'CountryvisatypeLink Live Master'!A:E, 5, FALSE)</f>
        <v>#N/A</v>
      </c>
    </row>
    <row r="356" spans="1:5">
      <c r="A356" s="15" t="s">
        <v>1733</v>
      </c>
      <c r="B356">
        <v>43146</v>
      </c>
      <c r="C356" t="e">
        <f>VLOOKUP(A356, 'CountryvisatypeLink Live Master'!A:E, 3, FALSE)</f>
        <v>#N/A</v>
      </c>
      <c r="D356" t="e">
        <f>VLOOKUP(A356, 'CountryvisatypeLink Live Master'!A:D, 4, FALSE)</f>
        <v>#N/A</v>
      </c>
      <c r="E356" t="e">
        <f>VLOOKUP(A356, 'CountryvisatypeLink Live Master'!A:E, 5, FALSE)</f>
        <v>#N/A</v>
      </c>
    </row>
    <row r="357" spans="1:5">
      <c r="A357" s="15" t="s">
        <v>1734</v>
      </c>
      <c r="B357">
        <v>43147</v>
      </c>
      <c r="C357" t="e">
        <f>VLOOKUP(A357, 'CountryvisatypeLink Live Master'!A:E, 3, FALSE)</f>
        <v>#N/A</v>
      </c>
      <c r="D357" t="e">
        <f>VLOOKUP(A357, 'CountryvisatypeLink Live Master'!A:D, 4, FALSE)</f>
        <v>#N/A</v>
      </c>
      <c r="E357" t="e">
        <f>VLOOKUP(A357, 'CountryvisatypeLink Live Master'!A:E, 5, FALSE)</f>
        <v>#N/A</v>
      </c>
    </row>
    <row r="358" spans="1:5">
      <c r="A358" s="15" t="s">
        <v>1735</v>
      </c>
      <c r="B358">
        <v>43164</v>
      </c>
      <c r="C358" t="e">
        <f>VLOOKUP(A358, 'CountryvisatypeLink Live Master'!A:E, 3, FALSE)</f>
        <v>#N/A</v>
      </c>
      <c r="D358" t="e">
        <f>VLOOKUP(A358, 'CountryvisatypeLink Live Master'!A:D, 4, FALSE)</f>
        <v>#N/A</v>
      </c>
      <c r="E358" t="e">
        <f>VLOOKUP(A358, 'CountryvisatypeLink Live Master'!A:E, 5, FALSE)</f>
        <v>#N/A</v>
      </c>
    </row>
    <row r="359" spans="1:5">
      <c r="A359" s="15" t="s">
        <v>1736</v>
      </c>
      <c r="B359">
        <v>43924</v>
      </c>
      <c r="C359" t="e">
        <f>VLOOKUP(A359, 'CountryvisatypeLink Live Master'!A:E, 3, FALSE)</f>
        <v>#N/A</v>
      </c>
      <c r="D359" t="e">
        <f>VLOOKUP(A359, 'CountryvisatypeLink Live Master'!A:D, 4, FALSE)</f>
        <v>#N/A</v>
      </c>
      <c r="E359" t="e">
        <f>VLOOKUP(A359, 'CountryvisatypeLink Live Master'!A:E, 5, FALSE)</f>
        <v>#N/A</v>
      </c>
    </row>
    <row r="360" spans="1:5">
      <c r="A360" s="15" t="s">
        <v>1737</v>
      </c>
      <c r="B360">
        <v>42684</v>
      </c>
      <c r="C360" t="e">
        <f>VLOOKUP(A360, 'CountryvisatypeLink Live Master'!A:E, 3, FALSE)</f>
        <v>#N/A</v>
      </c>
      <c r="D360" t="e">
        <f>VLOOKUP(A360, 'CountryvisatypeLink Live Master'!A:D, 4, FALSE)</f>
        <v>#N/A</v>
      </c>
      <c r="E360" t="e">
        <f>VLOOKUP(A360, 'CountryvisatypeLink Live Master'!A:E, 5, FALSE)</f>
        <v>#N/A</v>
      </c>
    </row>
    <row r="361" spans="1:5">
      <c r="A361" s="15" t="s">
        <v>1738</v>
      </c>
      <c r="B361">
        <v>43148</v>
      </c>
      <c r="C361" t="e">
        <f>VLOOKUP(A361, 'CountryvisatypeLink Live Master'!A:E, 3, FALSE)</f>
        <v>#N/A</v>
      </c>
      <c r="D361" t="e">
        <f>VLOOKUP(A361, 'CountryvisatypeLink Live Master'!A:D, 4, FALSE)</f>
        <v>#N/A</v>
      </c>
      <c r="E361" t="e">
        <f>VLOOKUP(A361, 'CountryvisatypeLink Live Master'!A:E, 5, FALSE)</f>
        <v>#N/A</v>
      </c>
    </row>
    <row r="362" spans="1:5">
      <c r="A362" s="15" t="s">
        <v>1739</v>
      </c>
      <c r="B362">
        <v>43127</v>
      </c>
      <c r="C362" t="e">
        <f>VLOOKUP(A362, 'CountryvisatypeLink Live Master'!A:E, 3, FALSE)</f>
        <v>#N/A</v>
      </c>
      <c r="D362" t="e">
        <f>VLOOKUP(A362, 'CountryvisatypeLink Live Master'!A:D, 4, FALSE)</f>
        <v>#N/A</v>
      </c>
      <c r="E362" t="e">
        <f>VLOOKUP(A362, 'CountryvisatypeLink Live Master'!A:E, 5, FALSE)</f>
        <v>#N/A</v>
      </c>
    </row>
    <row r="363" spans="1:5">
      <c r="A363" s="15" t="s">
        <v>1740</v>
      </c>
      <c r="B363">
        <v>43184</v>
      </c>
      <c r="C363" t="e">
        <f>VLOOKUP(A363, 'CountryvisatypeLink Live Master'!A:E, 3, FALSE)</f>
        <v>#N/A</v>
      </c>
      <c r="D363" t="e">
        <f>VLOOKUP(A363, 'CountryvisatypeLink Live Master'!A:D, 4, FALSE)</f>
        <v>#N/A</v>
      </c>
      <c r="E363" t="e">
        <f>VLOOKUP(A363, 'CountryvisatypeLink Live Master'!A:E, 5, FALSE)</f>
        <v>#N/A</v>
      </c>
    </row>
    <row r="364" spans="1:5">
      <c r="A364" s="15" t="s">
        <v>1741</v>
      </c>
      <c r="B364">
        <v>43149</v>
      </c>
      <c r="C364" t="e">
        <f>VLOOKUP(A364, 'CountryvisatypeLink Live Master'!A:E, 3, FALSE)</f>
        <v>#N/A</v>
      </c>
      <c r="D364" t="e">
        <f>VLOOKUP(A364, 'CountryvisatypeLink Live Master'!A:D, 4, FALSE)</f>
        <v>#N/A</v>
      </c>
      <c r="E364" t="e">
        <f>VLOOKUP(A364, 'CountryvisatypeLink Live Master'!A:E, 5, FALSE)</f>
        <v>#N/A</v>
      </c>
    </row>
    <row r="365" spans="1:5">
      <c r="A365" s="15" t="s">
        <v>1742</v>
      </c>
      <c r="B365">
        <v>43114</v>
      </c>
      <c r="C365" t="e">
        <f>VLOOKUP(A365, 'CountryvisatypeLink Live Master'!A:E, 3, FALSE)</f>
        <v>#N/A</v>
      </c>
      <c r="D365" t="e">
        <f>VLOOKUP(A365, 'CountryvisatypeLink Live Master'!A:D, 4, FALSE)</f>
        <v>#N/A</v>
      </c>
      <c r="E365" t="e">
        <f>VLOOKUP(A365, 'CountryvisatypeLink Live Master'!A:E, 5, FALSE)</f>
        <v>#N/A</v>
      </c>
    </row>
    <row r="366" spans="1:5">
      <c r="A366" s="15" t="s">
        <v>1743</v>
      </c>
      <c r="B366">
        <v>43185</v>
      </c>
      <c r="C366" t="e">
        <f>VLOOKUP(A366, 'CountryvisatypeLink Live Master'!A:E, 3, FALSE)</f>
        <v>#N/A</v>
      </c>
      <c r="D366" t="e">
        <f>VLOOKUP(A366, 'CountryvisatypeLink Live Master'!A:D, 4, FALSE)</f>
        <v>#N/A</v>
      </c>
      <c r="E366" t="e">
        <f>VLOOKUP(A366, 'CountryvisatypeLink Live Master'!A:E, 5, FALSE)</f>
        <v>#N/A</v>
      </c>
    </row>
    <row r="367" spans="1:5">
      <c r="A367" s="15" t="s">
        <v>1744</v>
      </c>
      <c r="B367">
        <v>43115</v>
      </c>
      <c r="C367" t="e">
        <f>VLOOKUP(A367, 'CountryvisatypeLink Live Master'!A:E, 3, FALSE)</f>
        <v>#N/A</v>
      </c>
      <c r="D367" t="e">
        <f>VLOOKUP(A367, 'CountryvisatypeLink Live Master'!A:D, 4, FALSE)</f>
        <v>#N/A</v>
      </c>
      <c r="E367" t="e">
        <f>VLOOKUP(A367, 'CountryvisatypeLink Live Master'!A:E, 5, FALSE)</f>
        <v>#N/A</v>
      </c>
    </row>
    <row r="368" spans="1:5">
      <c r="A368" s="15" t="s">
        <v>1745</v>
      </c>
      <c r="B368">
        <v>43150</v>
      </c>
      <c r="C368" t="e">
        <f>VLOOKUP(A368, 'CountryvisatypeLink Live Master'!A:E, 3, FALSE)</f>
        <v>#N/A</v>
      </c>
      <c r="D368" t="e">
        <f>VLOOKUP(A368, 'CountryvisatypeLink Live Master'!A:D, 4, FALSE)</f>
        <v>#N/A</v>
      </c>
      <c r="E368" t="e">
        <f>VLOOKUP(A368, 'CountryvisatypeLink Live Master'!A:E, 5, FALSE)</f>
        <v>#N/A</v>
      </c>
    </row>
    <row r="369" spans="1:5">
      <c r="A369" s="15" t="s">
        <v>1746</v>
      </c>
      <c r="B369">
        <v>43165</v>
      </c>
      <c r="C369" t="e">
        <f>VLOOKUP(A369, 'CountryvisatypeLink Live Master'!A:E, 3, FALSE)</f>
        <v>#N/A</v>
      </c>
      <c r="D369" t="e">
        <f>VLOOKUP(A369, 'CountryvisatypeLink Live Master'!A:D, 4, FALSE)</f>
        <v>#N/A</v>
      </c>
      <c r="E369" t="e">
        <f>VLOOKUP(A369, 'CountryvisatypeLink Live Master'!A:E, 5, FALSE)</f>
        <v>#N/A</v>
      </c>
    </row>
    <row r="370" spans="1:5">
      <c r="A370" s="15" t="s">
        <v>1747</v>
      </c>
      <c r="B370">
        <v>43884</v>
      </c>
      <c r="C370" t="e">
        <f>VLOOKUP(A370, 'CountryvisatypeLink Live Master'!A:E, 3, FALSE)</f>
        <v>#N/A</v>
      </c>
      <c r="D370" t="e">
        <f>VLOOKUP(A370, 'CountryvisatypeLink Live Master'!A:D, 4, FALSE)</f>
        <v>#N/A</v>
      </c>
      <c r="E370" t="e">
        <f>VLOOKUP(A370, 'CountryvisatypeLink Live Master'!A:E, 5, FALSE)</f>
        <v>#N/A</v>
      </c>
    </row>
    <row r="371" spans="1:5">
      <c r="A371" s="15" t="s">
        <v>1748</v>
      </c>
      <c r="B371">
        <v>43186</v>
      </c>
      <c r="C371" t="e">
        <f>VLOOKUP(A371, 'CountryvisatypeLink Live Master'!A:E, 3, FALSE)</f>
        <v>#N/A</v>
      </c>
      <c r="D371" t="e">
        <f>VLOOKUP(A371, 'CountryvisatypeLink Live Master'!A:D, 4, FALSE)</f>
        <v>#N/A</v>
      </c>
      <c r="E371" t="e">
        <f>VLOOKUP(A371, 'CountryvisatypeLink Live Master'!A:E, 5, FALSE)</f>
        <v>#N/A</v>
      </c>
    </row>
    <row r="372" spans="1:5">
      <c r="A372" s="15" t="s">
        <v>1749</v>
      </c>
      <c r="B372">
        <v>43204</v>
      </c>
      <c r="C372" t="e">
        <f>VLOOKUP(A372, 'CountryvisatypeLink Live Master'!A:E, 3, FALSE)</f>
        <v>#N/A</v>
      </c>
      <c r="D372" t="e">
        <f>VLOOKUP(A372, 'CountryvisatypeLink Live Master'!A:D, 4, FALSE)</f>
        <v>#N/A</v>
      </c>
      <c r="E372" t="e">
        <f>VLOOKUP(A372, 'CountryvisatypeLink Live Master'!A:E, 5, FALSE)</f>
        <v>#N/A</v>
      </c>
    </row>
    <row r="373" spans="1:5">
      <c r="A373" s="15" t="s">
        <v>1750</v>
      </c>
      <c r="B373">
        <v>43225</v>
      </c>
      <c r="C373" t="e">
        <f>VLOOKUP(A373, 'CountryvisatypeLink Live Master'!A:E, 3, FALSE)</f>
        <v>#N/A</v>
      </c>
      <c r="D373" t="e">
        <f>VLOOKUP(A373, 'CountryvisatypeLink Live Master'!A:D, 4, FALSE)</f>
        <v>#N/A</v>
      </c>
      <c r="E373" t="e">
        <f>VLOOKUP(A373, 'CountryvisatypeLink Live Master'!A:E, 5, FALSE)</f>
        <v>#N/A</v>
      </c>
    </row>
    <row r="374" spans="1:5">
      <c r="A374" s="15" t="s">
        <v>1751</v>
      </c>
      <c r="B374">
        <v>43226</v>
      </c>
      <c r="C374" t="e">
        <f>VLOOKUP(A374, 'CountryvisatypeLink Live Master'!A:E, 3, FALSE)</f>
        <v>#N/A</v>
      </c>
      <c r="D374" t="e">
        <f>VLOOKUP(A374, 'CountryvisatypeLink Live Master'!A:D, 4, FALSE)</f>
        <v>#N/A</v>
      </c>
      <c r="E374" t="e">
        <f>VLOOKUP(A374, 'CountryvisatypeLink Live Master'!A:E, 5, FALSE)</f>
        <v>#N/A</v>
      </c>
    </row>
    <row r="375" spans="1:5">
      <c r="A375" s="15" t="s">
        <v>1752</v>
      </c>
      <c r="B375">
        <v>43244</v>
      </c>
      <c r="C375" t="e">
        <f>VLOOKUP(A375, 'CountryvisatypeLink Live Master'!A:E, 3, FALSE)</f>
        <v>#N/A</v>
      </c>
      <c r="D375" t="e">
        <f>VLOOKUP(A375, 'CountryvisatypeLink Live Master'!A:D, 4, FALSE)</f>
        <v>#N/A</v>
      </c>
      <c r="E375" t="e">
        <f>VLOOKUP(A375, 'CountryvisatypeLink Live Master'!A:E, 5, FALSE)</f>
        <v>#N/A</v>
      </c>
    </row>
    <row r="376" spans="1:5">
      <c r="A376" s="15" t="s">
        <v>1753</v>
      </c>
      <c r="B376">
        <v>43245</v>
      </c>
      <c r="C376" t="e">
        <f>VLOOKUP(A376, 'CountryvisatypeLink Live Master'!A:E, 3, FALSE)</f>
        <v>#N/A</v>
      </c>
      <c r="D376" t="e">
        <f>VLOOKUP(A376, 'CountryvisatypeLink Live Master'!A:D, 4, FALSE)</f>
        <v>#N/A</v>
      </c>
      <c r="E376" t="e">
        <f>VLOOKUP(A376, 'CountryvisatypeLink Live Master'!A:E, 5, FALSE)</f>
        <v>#N/A</v>
      </c>
    </row>
    <row r="377" spans="1:5">
      <c r="A377" s="15" t="s">
        <v>1754</v>
      </c>
      <c r="B377">
        <v>43246</v>
      </c>
      <c r="C377" t="e">
        <f>VLOOKUP(A377, 'CountryvisatypeLink Live Master'!A:E, 3, FALSE)</f>
        <v>#N/A</v>
      </c>
      <c r="D377" t="e">
        <f>VLOOKUP(A377, 'CountryvisatypeLink Live Master'!A:D, 4, FALSE)</f>
        <v>#N/A</v>
      </c>
      <c r="E377" t="e">
        <f>VLOOKUP(A377, 'CountryvisatypeLink Live Master'!A:E, 5, FALSE)</f>
        <v>#N/A</v>
      </c>
    </row>
    <row r="378" spans="1:5">
      <c r="A378" s="15" t="s">
        <v>1755</v>
      </c>
      <c r="B378">
        <v>43247</v>
      </c>
      <c r="C378" t="e">
        <f>VLOOKUP(A378, 'CountryvisatypeLink Live Master'!A:E, 3, FALSE)</f>
        <v>#N/A</v>
      </c>
      <c r="D378" t="e">
        <f>VLOOKUP(A378, 'CountryvisatypeLink Live Master'!A:D, 4, FALSE)</f>
        <v>#N/A</v>
      </c>
      <c r="E378" t="e">
        <f>VLOOKUP(A378, 'CountryvisatypeLink Live Master'!A:E, 5, FALSE)</f>
        <v>#N/A</v>
      </c>
    </row>
    <row r="379" spans="1:5">
      <c r="A379" s="15" t="s">
        <v>1756</v>
      </c>
      <c r="B379">
        <v>43264</v>
      </c>
      <c r="C379" t="e">
        <f>VLOOKUP(A379, 'CountryvisatypeLink Live Master'!A:E, 3, FALSE)</f>
        <v>#N/A</v>
      </c>
      <c r="D379" t="e">
        <f>VLOOKUP(A379, 'CountryvisatypeLink Live Master'!A:D, 4, FALSE)</f>
        <v>#N/A</v>
      </c>
      <c r="E379" t="e">
        <f>VLOOKUP(A379, 'CountryvisatypeLink Live Master'!A:E, 5, FALSE)</f>
        <v>#N/A</v>
      </c>
    </row>
    <row r="380" spans="1:5">
      <c r="A380" s="15" t="s">
        <v>1757</v>
      </c>
      <c r="B380">
        <v>43227</v>
      </c>
      <c r="C380" t="e">
        <f>VLOOKUP(A380, 'CountryvisatypeLink Live Master'!A:E, 3, FALSE)</f>
        <v>#N/A</v>
      </c>
      <c r="D380" t="e">
        <f>VLOOKUP(A380, 'CountryvisatypeLink Live Master'!A:D, 4, FALSE)</f>
        <v>#N/A</v>
      </c>
      <c r="E380" t="e">
        <f>VLOOKUP(A380, 'CountryvisatypeLink Live Master'!A:E, 5, FALSE)</f>
        <v>#N/A</v>
      </c>
    </row>
    <row r="381" spans="1:5">
      <c r="A381" s="15" t="s">
        <v>1758</v>
      </c>
      <c r="B381">
        <v>43305</v>
      </c>
      <c r="C381" t="e">
        <f>VLOOKUP(A381, 'CountryvisatypeLink Live Master'!A:E, 3, FALSE)</f>
        <v>#N/A</v>
      </c>
      <c r="D381" t="e">
        <f>VLOOKUP(A381, 'CountryvisatypeLink Live Master'!A:D, 4, FALSE)</f>
        <v>#N/A</v>
      </c>
      <c r="E381" t="e">
        <f>VLOOKUP(A381, 'CountryvisatypeLink Live Master'!A:E, 5, FALSE)</f>
        <v>#N/A</v>
      </c>
    </row>
    <row r="382" spans="1:5">
      <c r="A382" s="15" t="s">
        <v>1759</v>
      </c>
      <c r="B382">
        <v>43306</v>
      </c>
      <c r="C382" t="e">
        <f>VLOOKUP(A382, 'CountryvisatypeLink Live Master'!A:E, 3, FALSE)</f>
        <v>#N/A</v>
      </c>
      <c r="D382" t="e">
        <f>VLOOKUP(A382, 'CountryvisatypeLink Live Master'!A:D, 4, FALSE)</f>
        <v>#N/A</v>
      </c>
      <c r="E382" t="e">
        <f>VLOOKUP(A382, 'CountryvisatypeLink Live Master'!A:E, 5, FALSE)</f>
        <v>#N/A</v>
      </c>
    </row>
    <row r="383" spans="1:5">
      <c r="A383" s="15" t="s">
        <v>1760</v>
      </c>
      <c r="B383">
        <v>43855</v>
      </c>
      <c r="C383" t="e">
        <f>VLOOKUP(A383, 'CountryvisatypeLink Live Master'!A:E, 3, FALSE)</f>
        <v>#N/A</v>
      </c>
      <c r="D383" t="e">
        <f>VLOOKUP(A383, 'CountryvisatypeLink Live Master'!A:D, 4, FALSE)</f>
        <v>#N/A</v>
      </c>
      <c r="E383" t="e">
        <f>VLOOKUP(A383, 'CountryvisatypeLink Live Master'!A:E, 5, FALSE)</f>
        <v>#N/A</v>
      </c>
    </row>
    <row r="384" spans="1:5">
      <c r="A384" s="15" t="s">
        <v>1761</v>
      </c>
      <c r="B384">
        <v>43307</v>
      </c>
      <c r="C384" t="e">
        <f>VLOOKUP(A384, 'CountryvisatypeLink Live Master'!A:E, 3, FALSE)</f>
        <v>#N/A</v>
      </c>
      <c r="D384" t="e">
        <f>VLOOKUP(A384, 'CountryvisatypeLink Live Master'!A:D, 4, FALSE)</f>
        <v>#N/A</v>
      </c>
      <c r="E384" t="e">
        <f>VLOOKUP(A384, 'CountryvisatypeLink Live Master'!A:E, 5, FALSE)</f>
        <v>#N/A</v>
      </c>
    </row>
    <row r="385" spans="1:5">
      <c r="A385" s="15" t="s">
        <v>1762</v>
      </c>
      <c r="B385">
        <v>43324</v>
      </c>
      <c r="C385" t="e">
        <f>VLOOKUP(A385, 'CountryvisatypeLink Live Master'!A:E, 3, FALSE)</f>
        <v>#N/A</v>
      </c>
      <c r="D385" t="e">
        <f>VLOOKUP(A385, 'CountryvisatypeLink Live Master'!A:D, 4, FALSE)</f>
        <v>#N/A</v>
      </c>
      <c r="E385" t="e">
        <f>VLOOKUP(A385, 'CountryvisatypeLink Live Master'!A:E, 5, FALSE)</f>
        <v>#N/A</v>
      </c>
    </row>
    <row r="386" spans="1:5">
      <c r="A386" s="15" t="s">
        <v>1763</v>
      </c>
      <c r="B386">
        <v>43825</v>
      </c>
      <c r="C386" t="e">
        <f>VLOOKUP(A386, 'CountryvisatypeLink Live Master'!A:E, 3, FALSE)</f>
        <v>#N/A</v>
      </c>
      <c r="D386" t="e">
        <f>VLOOKUP(A386, 'CountryvisatypeLink Live Master'!A:D, 4, FALSE)</f>
        <v>#N/A</v>
      </c>
      <c r="E386" t="e">
        <f>VLOOKUP(A386, 'CountryvisatypeLink Live Master'!A:E, 5, FALSE)</f>
        <v>#N/A</v>
      </c>
    </row>
    <row r="387" spans="1:5">
      <c r="A387" s="15" t="s">
        <v>1764</v>
      </c>
      <c r="B387">
        <v>43844</v>
      </c>
      <c r="C387" t="e">
        <f>VLOOKUP(A387, 'CountryvisatypeLink Live Master'!A:E, 3, FALSE)</f>
        <v>#N/A</v>
      </c>
      <c r="D387" t="e">
        <f>VLOOKUP(A387, 'CountryvisatypeLink Live Master'!A:D, 4, FALSE)</f>
        <v>#N/A</v>
      </c>
      <c r="E387" t="e">
        <f>VLOOKUP(A387, 'CountryvisatypeLink Live Master'!A:E, 5, FALSE)</f>
        <v>#N/A</v>
      </c>
    </row>
    <row r="388" spans="1:5">
      <c r="A388" s="15" t="s">
        <v>1765</v>
      </c>
      <c r="B388">
        <v>43765</v>
      </c>
      <c r="C388" t="e">
        <f>VLOOKUP(A388, 'CountryvisatypeLink Live Master'!A:E, 3, FALSE)</f>
        <v>#N/A</v>
      </c>
      <c r="D388" t="e">
        <f>VLOOKUP(A388, 'CountryvisatypeLink Live Master'!A:D, 4, FALSE)</f>
        <v>#N/A</v>
      </c>
      <c r="E388" t="e">
        <f>VLOOKUP(A388, 'CountryvisatypeLink Live Master'!A:E, 5, FALSE)</f>
        <v>#N/A</v>
      </c>
    </row>
    <row r="389" spans="1:5">
      <c r="A389" s="15" t="s">
        <v>1766</v>
      </c>
      <c r="B389">
        <v>43845</v>
      </c>
      <c r="C389" t="e">
        <f>VLOOKUP(A389, 'CountryvisatypeLink Live Master'!A:E, 3, FALSE)</f>
        <v>#N/A</v>
      </c>
      <c r="D389" t="e">
        <f>VLOOKUP(A389, 'CountryvisatypeLink Live Master'!A:D, 4, FALSE)</f>
        <v>#N/A</v>
      </c>
      <c r="E389" t="e">
        <f>VLOOKUP(A389, 'CountryvisatypeLink Live Master'!A:E, 5, FALSE)</f>
        <v>#N/A</v>
      </c>
    </row>
    <row r="390" spans="1:5">
      <c r="A390" s="15" t="s">
        <v>1767</v>
      </c>
      <c r="B390">
        <v>43384</v>
      </c>
      <c r="C390" t="e">
        <f>VLOOKUP(A390, 'CountryvisatypeLink Live Master'!A:E, 3, FALSE)</f>
        <v>#N/A</v>
      </c>
      <c r="D390" t="e">
        <f>VLOOKUP(A390, 'CountryvisatypeLink Live Master'!A:D, 4, FALSE)</f>
        <v>#N/A</v>
      </c>
      <c r="E390" t="e">
        <f>VLOOKUP(A390, 'CountryvisatypeLink Live Master'!A:E, 5, FALSE)</f>
        <v>#N/A</v>
      </c>
    </row>
    <row r="391" spans="1:5">
      <c r="A391" s="15" t="s">
        <v>1768</v>
      </c>
      <c r="B391">
        <v>43365</v>
      </c>
      <c r="C391" t="e">
        <f>VLOOKUP(A391, 'CountryvisatypeLink Live Master'!A:E, 3, FALSE)</f>
        <v>#N/A</v>
      </c>
      <c r="D391" t="e">
        <f>VLOOKUP(A391, 'CountryvisatypeLink Live Master'!A:D, 4, FALSE)</f>
        <v>#N/A</v>
      </c>
      <c r="E391" t="e">
        <f>VLOOKUP(A391, 'CountryvisatypeLink Live Master'!A:E, 5, FALSE)</f>
        <v>#N/A</v>
      </c>
    </row>
    <row r="392" spans="1:5">
      <c r="A392" s="15" t="s">
        <v>1769</v>
      </c>
      <c r="B392">
        <v>43847</v>
      </c>
      <c r="C392" t="e">
        <f>VLOOKUP(A392, 'CountryvisatypeLink Live Master'!A:E, 3, FALSE)</f>
        <v>#N/A</v>
      </c>
      <c r="D392" t="e">
        <f>VLOOKUP(A392, 'CountryvisatypeLink Live Master'!A:D, 4, FALSE)</f>
        <v>#N/A</v>
      </c>
      <c r="E392" t="e">
        <f>VLOOKUP(A392, 'CountryvisatypeLink Live Master'!A:E, 5, FALSE)</f>
        <v>#N/A</v>
      </c>
    </row>
    <row r="393" spans="1:5">
      <c r="A393" s="15" t="s">
        <v>1770</v>
      </c>
      <c r="B393">
        <v>43848</v>
      </c>
      <c r="C393" t="e">
        <f>VLOOKUP(A393, 'CountryvisatypeLink Live Master'!A:E, 3, FALSE)</f>
        <v>#N/A</v>
      </c>
      <c r="D393" t="e">
        <f>VLOOKUP(A393, 'CountryvisatypeLink Live Master'!A:D, 4, FALSE)</f>
        <v>#N/A</v>
      </c>
      <c r="E393" t="e">
        <f>VLOOKUP(A393, 'CountryvisatypeLink Live Master'!A:E, 5, FALSE)</f>
        <v>#N/A</v>
      </c>
    </row>
    <row r="394" spans="1:5">
      <c r="A394" s="15" t="s">
        <v>1771</v>
      </c>
      <c r="B394">
        <v>43849</v>
      </c>
      <c r="C394" t="e">
        <f>VLOOKUP(A394, 'CountryvisatypeLink Live Master'!A:E, 3, FALSE)</f>
        <v>#N/A</v>
      </c>
      <c r="D394" t="e">
        <f>VLOOKUP(A394, 'CountryvisatypeLink Live Master'!A:D, 4, FALSE)</f>
        <v>#N/A</v>
      </c>
      <c r="E394" t="e">
        <f>VLOOKUP(A394, 'CountryvisatypeLink Live Master'!A:E, 5, FALSE)</f>
        <v>#N/A</v>
      </c>
    </row>
    <row r="395" spans="1:5">
      <c r="A395" s="15" t="s">
        <v>1772</v>
      </c>
      <c r="B395">
        <v>43861</v>
      </c>
      <c r="C395" t="e">
        <f>VLOOKUP(A395, 'CountryvisatypeLink Live Master'!A:E, 3, FALSE)</f>
        <v>#N/A</v>
      </c>
      <c r="D395" t="e">
        <f>VLOOKUP(A395, 'CountryvisatypeLink Live Master'!A:D, 4, FALSE)</f>
        <v>#N/A</v>
      </c>
      <c r="E395" t="e">
        <f>VLOOKUP(A395, 'CountryvisatypeLink Live Master'!A:E, 5, FALSE)</f>
        <v>#N/A</v>
      </c>
    </row>
    <row r="396" spans="1:5">
      <c r="A396" s="15" t="s">
        <v>1773</v>
      </c>
      <c r="B396">
        <v>43851</v>
      </c>
      <c r="C396" t="e">
        <f>VLOOKUP(A396, 'CountryvisatypeLink Live Master'!A:E, 3, FALSE)</f>
        <v>#N/A</v>
      </c>
      <c r="D396" t="e">
        <f>VLOOKUP(A396, 'CountryvisatypeLink Live Master'!A:D, 4, FALSE)</f>
        <v>#N/A</v>
      </c>
      <c r="E396" t="e">
        <f>VLOOKUP(A396, 'CountryvisatypeLink Live Master'!A:E, 5, FALSE)</f>
        <v>#N/A</v>
      </c>
    </row>
    <row r="397" spans="1:5">
      <c r="A397" s="15" t="s">
        <v>1774</v>
      </c>
      <c r="B397">
        <v>42704</v>
      </c>
      <c r="C397" t="e">
        <f>VLOOKUP(A397, 'CountryvisatypeLink Live Master'!A:E, 3, FALSE)</f>
        <v>#N/A</v>
      </c>
      <c r="D397" t="e">
        <f>VLOOKUP(A397, 'CountryvisatypeLink Live Master'!A:D, 4, FALSE)</f>
        <v>#N/A</v>
      </c>
      <c r="E397" t="e">
        <f>VLOOKUP(A397, 'CountryvisatypeLink Live Master'!A:E, 5, FALSE)</f>
        <v>#N/A</v>
      </c>
    </row>
    <row r="398" spans="1:5">
      <c r="A398" s="15" t="s">
        <v>1775</v>
      </c>
      <c r="B398">
        <v>43858</v>
      </c>
      <c r="C398" t="e">
        <f>VLOOKUP(A398, 'CountryvisatypeLink Live Master'!A:E, 3, FALSE)</f>
        <v>#N/A</v>
      </c>
      <c r="D398" t="e">
        <f>VLOOKUP(A398, 'CountryvisatypeLink Live Master'!A:D, 4, FALSE)</f>
        <v>#N/A</v>
      </c>
      <c r="E398" t="e">
        <f>VLOOKUP(A398, 'CountryvisatypeLink Live Master'!A:E, 5, FALSE)</f>
        <v>#N/A</v>
      </c>
    </row>
    <row r="399" spans="1:5">
      <c r="A399" s="15" t="s">
        <v>1417</v>
      </c>
      <c r="B399">
        <v>36159</v>
      </c>
      <c r="C399" t="str">
        <f>VLOOKUP(A399, 'CountryvisatypeLink Live Master'!A:E, 3, FALSE)</f>
        <v>N</v>
      </c>
      <c r="D399" t="str">
        <f>VLOOKUP(A399, 'CountryvisatypeLink Live Master'!A:D, 4, FALSE)</f>
        <v>Yes</v>
      </c>
      <c r="E399" t="str">
        <f>VLOOKUP(A399, 'CountryvisatypeLink Live Master'!A:E, 5, FALSE)</f>
        <v>Yes</v>
      </c>
    </row>
    <row r="400" spans="1:5">
      <c r="A400" s="15" t="s">
        <v>1418</v>
      </c>
      <c r="B400">
        <v>36163</v>
      </c>
      <c r="C400" t="str">
        <f>VLOOKUP(A400, 'CountryvisatypeLink Live Master'!A:E, 3, FALSE)</f>
        <v>N</v>
      </c>
      <c r="D400" t="str">
        <f>VLOOKUP(A400, 'CountryvisatypeLink Live Master'!A:D, 4, FALSE)</f>
        <v>Yes</v>
      </c>
      <c r="E400" t="str">
        <f>VLOOKUP(A400, 'CountryvisatypeLink Live Master'!A:E, 5, FALSE)</f>
        <v>Yes</v>
      </c>
    </row>
    <row r="401" spans="1:5">
      <c r="A401" s="15" t="s">
        <v>1419</v>
      </c>
      <c r="B401">
        <v>36156</v>
      </c>
      <c r="C401" t="str">
        <f>VLOOKUP(A401, 'CountryvisatypeLink Live Master'!A:E, 3, FALSE)</f>
        <v>N</v>
      </c>
      <c r="D401" t="str">
        <f>VLOOKUP(A401, 'CountryvisatypeLink Live Master'!A:D, 4, FALSE)</f>
        <v>Yes</v>
      </c>
      <c r="E401" t="str">
        <f>VLOOKUP(A401, 'CountryvisatypeLink Live Master'!A:E, 5, FALSE)</f>
        <v>Yes</v>
      </c>
    </row>
    <row r="402" spans="1:5">
      <c r="A402" s="15" t="s">
        <v>1420</v>
      </c>
      <c r="B402">
        <v>36165</v>
      </c>
      <c r="C402" t="str">
        <f>VLOOKUP(A402, 'CountryvisatypeLink Live Master'!A:E, 3, FALSE)</f>
        <v>N</v>
      </c>
      <c r="D402" t="str">
        <f>VLOOKUP(A402, 'CountryvisatypeLink Live Master'!A:D, 4, FALSE)</f>
        <v>Yes</v>
      </c>
      <c r="E402" t="str">
        <f>VLOOKUP(A402, 'CountryvisatypeLink Live Master'!A:E, 5, FALSE)</f>
        <v>Yes</v>
      </c>
    </row>
    <row r="403" spans="1:5">
      <c r="A403" s="15" t="s">
        <v>1421</v>
      </c>
      <c r="B403">
        <v>36155</v>
      </c>
      <c r="C403" t="str">
        <f>VLOOKUP(A403, 'CountryvisatypeLink Live Master'!A:E, 3, FALSE)</f>
        <v>N</v>
      </c>
      <c r="D403" t="str">
        <f>VLOOKUP(A403, 'CountryvisatypeLink Live Master'!A:D, 4, FALSE)</f>
        <v>Yes</v>
      </c>
      <c r="E403" t="str">
        <f>VLOOKUP(A403, 'CountryvisatypeLink Live Master'!A:E, 5, FALSE)</f>
        <v>Yes</v>
      </c>
    </row>
    <row r="404" spans="1:5">
      <c r="A404" s="15" t="s">
        <v>1090</v>
      </c>
      <c r="B404">
        <v>22058</v>
      </c>
      <c r="C404" t="str">
        <f>VLOOKUP(A404, 'CountryvisatypeLink Live Master'!A:E, 3, FALSE)</f>
        <v>Y</v>
      </c>
      <c r="D404" t="str">
        <f>VLOOKUP(A404, 'CountryvisatypeLink Live Master'!A:D, 4, FALSE)</f>
        <v>Yes</v>
      </c>
      <c r="E404" t="str">
        <f>VLOOKUP(A404, 'CountryvisatypeLink Live Master'!A:E, 5, FALSE)</f>
        <v>Yes</v>
      </c>
    </row>
    <row r="405" spans="1:5">
      <c r="A405" s="15" t="s">
        <v>1776</v>
      </c>
      <c r="B405">
        <v>42940</v>
      </c>
      <c r="C405" t="e">
        <f>VLOOKUP(A405, 'CountryvisatypeLink Live Master'!A:E, 3, FALSE)</f>
        <v>#N/A</v>
      </c>
      <c r="D405" t="e">
        <f>VLOOKUP(A405, 'CountryvisatypeLink Live Master'!A:D, 4, FALSE)</f>
        <v>#N/A</v>
      </c>
      <c r="E405" t="e">
        <f>VLOOKUP(A405, 'CountryvisatypeLink Live Master'!A:E, 5, FALSE)</f>
        <v>#N/A</v>
      </c>
    </row>
    <row r="406" spans="1:5">
      <c r="A406" s="15" t="s">
        <v>1777</v>
      </c>
      <c r="B406">
        <v>42900</v>
      </c>
      <c r="C406" t="e">
        <f>VLOOKUP(A406, 'CountryvisatypeLink Live Master'!A:E, 3, FALSE)</f>
        <v>#N/A</v>
      </c>
      <c r="D406" t="e">
        <f>VLOOKUP(A406, 'CountryvisatypeLink Live Master'!A:D, 4, FALSE)</f>
        <v>#N/A</v>
      </c>
      <c r="E406" t="e">
        <f>VLOOKUP(A406, 'CountryvisatypeLink Live Master'!A:E, 5, FALSE)</f>
        <v>#N/A</v>
      </c>
    </row>
    <row r="407" spans="1:5">
      <c r="A407" s="15" t="s">
        <v>1778</v>
      </c>
      <c r="B407">
        <v>43404</v>
      </c>
      <c r="C407" t="e">
        <f>VLOOKUP(A407, 'CountryvisatypeLink Live Master'!A:E, 3, FALSE)</f>
        <v>#N/A</v>
      </c>
      <c r="D407" t="e">
        <f>VLOOKUP(A407, 'CountryvisatypeLink Live Master'!A:D, 4, FALSE)</f>
        <v>#N/A</v>
      </c>
      <c r="E407" t="e">
        <f>VLOOKUP(A407, 'CountryvisatypeLink Live Master'!A:E, 5, FALSE)</f>
        <v>#N/A</v>
      </c>
    </row>
    <row r="408" spans="1:5">
      <c r="A408" s="15" t="s">
        <v>1422</v>
      </c>
      <c r="B408">
        <v>24054</v>
      </c>
      <c r="C408" t="str">
        <f>VLOOKUP(A408, 'CountryvisatypeLink Live Master'!A:E, 3, FALSE)</f>
        <v>Y</v>
      </c>
      <c r="D408" t="str">
        <f>VLOOKUP(A408, 'CountryvisatypeLink Live Master'!A:D, 4, FALSE)</f>
        <v>Yes</v>
      </c>
      <c r="E408" t="str">
        <f>VLOOKUP(A408, 'CountryvisatypeLink Live Master'!A:E, 5, FALSE)</f>
        <v>Yes</v>
      </c>
    </row>
    <row r="409" spans="1:5">
      <c r="A409" s="15" t="s">
        <v>1423</v>
      </c>
      <c r="B409">
        <v>39151</v>
      </c>
      <c r="C409" t="str">
        <f>VLOOKUP(A409, 'CountryvisatypeLink Live Master'!A:E, 3, FALSE)</f>
        <v>N</v>
      </c>
      <c r="D409" t="str">
        <f>VLOOKUP(A409, 'CountryvisatypeLink Live Master'!A:D, 4, FALSE)</f>
        <v>Yes</v>
      </c>
      <c r="E409" t="str">
        <f>VLOOKUP(A409, 'CountryvisatypeLink Live Master'!A:E, 5, FALSE)</f>
        <v>Yes</v>
      </c>
    </row>
    <row r="410" spans="1:5">
      <c r="A410" s="15" t="s">
        <v>1424</v>
      </c>
      <c r="B410">
        <v>37153</v>
      </c>
      <c r="C410" t="str">
        <f>VLOOKUP(A410, 'CountryvisatypeLink Live Master'!A:E, 3, FALSE)</f>
        <v>Y</v>
      </c>
      <c r="D410" t="str">
        <f>VLOOKUP(A410, 'CountryvisatypeLink Live Master'!A:D, 4, FALSE)</f>
        <v>Yes</v>
      </c>
      <c r="E410" t="str">
        <f>VLOOKUP(A410, 'CountryvisatypeLink Live Master'!A:E, 5, FALSE)</f>
        <v>Yes</v>
      </c>
    </row>
    <row r="411" spans="1:5">
      <c r="A411" s="15" t="s">
        <v>1425</v>
      </c>
      <c r="B411">
        <v>33153</v>
      </c>
      <c r="C411" t="str">
        <f>VLOOKUP(A411, 'CountryvisatypeLink Live Master'!A:E, 3, FALSE)</f>
        <v>Y</v>
      </c>
      <c r="D411" t="str">
        <f>VLOOKUP(A411, 'CountryvisatypeLink Live Master'!A:D, 4, FALSE)</f>
        <v>Yes</v>
      </c>
      <c r="E411" t="str">
        <f>VLOOKUP(A411, 'CountryvisatypeLink Live Master'!A:E, 5, FALSE)</f>
        <v>Yes</v>
      </c>
    </row>
    <row r="412" spans="1:5">
      <c r="A412" s="15" t="s">
        <v>1426</v>
      </c>
      <c r="B412">
        <v>616</v>
      </c>
      <c r="C412" t="str">
        <f>VLOOKUP(A412, 'CountryvisatypeLink Live Master'!A:E, 3, FALSE)</f>
        <v>Y</v>
      </c>
      <c r="D412" t="str">
        <f>VLOOKUP(A412, 'CountryvisatypeLink Live Master'!A:D, 4, FALSE)</f>
        <v>Yes</v>
      </c>
      <c r="E412" t="str">
        <f>VLOOKUP(A412, 'CountryvisatypeLink Live Master'!A:E, 5, FALSE)</f>
        <v>Yes</v>
      </c>
    </row>
    <row r="413" spans="1:5">
      <c r="A413" s="15" t="s">
        <v>1427</v>
      </c>
      <c r="B413">
        <v>615</v>
      </c>
      <c r="C413" t="str">
        <f>VLOOKUP(A413, 'CountryvisatypeLink Live Master'!A:E, 3, FALSE)</f>
        <v>Y</v>
      </c>
      <c r="D413" t="str">
        <f>VLOOKUP(A413, 'CountryvisatypeLink Live Master'!A:D, 4, FALSE)</f>
        <v>Yes</v>
      </c>
      <c r="E413" t="str">
        <f>VLOOKUP(A413, 'CountryvisatypeLink Live Master'!A:E, 5, FALSE)</f>
        <v>Yes</v>
      </c>
    </row>
    <row r="414" spans="1:5">
      <c r="A414" s="15" t="s">
        <v>1779</v>
      </c>
      <c r="B414">
        <v>44868</v>
      </c>
      <c r="C414" t="e">
        <f>VLOOKUP(A414, 'CountryvisatypeLink Live Master'!A:E, 3, FALSE)</f>
        <v>#N/A</v>
      </c>
      <c r="D414" t="str">
        <f>VLOOKUP(A414, 'CountryvisatypeLink Live Master'!A:D, 4, FALSE)</f>
        <v>Yes</v>
      </c>
      <c r="E414" t="str">
        <f>VLOOKUP(A414, 'CountryvisatypeLink Live Master'!A:E, 5, FALSE)</f>
        <v>Yes</v>
      </c>
    </row>
    <row r="415" spans="1:5">
      <c r="A415" s="15" t="s">
        <v>1428</v>
      </c>
      <c r="B415">
        <v>34156</v>
      </c>
      <c r="C415" t="str">
        <f>VLOOKUP(A415, 'CountryvisatypeLink Live Master'!A:E, 3, FALSE)</f>
        <v>Y</v>
      </c>
      <c r="D415" t="str">
        <f>VLOOKUP(A415, 'CountryvisatypeLink Live Master'!A:D, 4, FALSE)</f>
        <v>Yes</v>
      </c>
      <c r="E415" t="str">
        <f>VLOOKUP(A415, 'CountryvisatypeLink Live Master'!A:E, 5, FALSE)</f>
        <v>Yes</v>
      </c>
    </row>
    <row r="416" spans="1:5">
      <c r="A416" s="15" t="s">
        <v>1429</v>
      </c>
      <c r="B416">
        <v>617</v>
      </c>
      <c r="C416" t="str">
        <f>VLOOKUP(A416, 'CountryvisatypeLink Live Master'!A:E, 3, FALSE)</f>
        <v>Y</v>
      </c>
      <c r="D416" t="str">
        <f>VLOOKUP(A416, 'CountryvisatypeLink Live Master'!A:D, 4, FALSE)</f>
        <v>Yes</v>
      </c>
      <c r="E416" t="str">
        <f>VLOOKUP(A416, 'CountryvisatypeLink Live Master'!A:E, 5, FALSE)</f>
        <v>Yes</v>
      </c>
    </row>
    <row r="417" spans="1:5">
      <c r="A417" s="15" t="s">
        <v>1780</v>
      </c>
      <c r="B417">
        <v>42920</v>
      </c>
      <c r="C417" t="e">
        <f>VLOOKUP(A417, 'CountryvisatypeLink Live Master'!A:E, 3, FALSE)</f>
        <v>#N/A</v>
      </c>
      <c r="D417" t="e">
        <f>VLOOKUP(A417, 'CountryvisatypeLink Live Master'!A:D, 4, FALSE)</f>
        <v>#N/A</v>
      </c>
      <c r="E417" t="e">
        <f>VLOOKUP(A417, 'CountryvisatypeLink Live Master'!A:E, 5, FALSE)</f>
        <v>#N/A</v>
      </c>
    </row>
    <row r="418" spans="1:5">
      <c r="A418" s="15" t="s">
        <v>1430</v>
      </c>
      <c r="B418">
        <v>43603</v>
      </c>
      <c r="C418" t="str">
        <f>VLOOKUP(A418, 'CountryvisatypeLink Live Master'!A:E, 3, FALSE)</f>
        <v>Y</v>
      </c>
      <c r="D418" t="str">
        <f>VLOOKUP(A418, 'CountryvisatypeLink Live Master'!A:D, 4, FALSE)</f>
        <v>Yes</v>
      </c>
      <c r="E418" t="str">
        <f>VLOOKUP(A418, 'CountryvisatypeLink Live Master'!A:E, 5, FALSE)</f>
        <v>Yes</v>
      </c>
    </row>
    <row r="419" spans="1:5">
      <c r="A419" s="15" t="s">
        <v>1781</v>
      </c>
      <c r="B419">
        <v>44956</v>
      </c>
      <c r="C419" t="e">
        <f>VLOOKUP(A419, 'CountryvisatypeLink Live Master'!A:E, 3, FALSE)</f>
        <v>#N/A</v>
      </c>
      <c r="D419" t="e">
        <f>VLOOKUP(A419, 'CountryvisatypeLink Live Master'!A:D, 4, FALSE)</f>
        <v>#N/A</v>
      </c>
      <c r="E419" t="e">
        <f>VLOOKUP(A419, 'CountryvisatypeLink Live Master'!A:E, 5, FALSE)</f>
        <v>#N/A</v>
      </c>
    </row>
    <row r="420" spans="1:5">
      <c r="A420" s="15" t="s">
        <v>1782</v>
      </c>
      <c r="B420">
        <v>43325</v>
      </c>
      <c r="C420" t="e">
        <f>VLOOKUP(A420, 'CountryvisatypeLink Live Master'!A:E, 3, FALSE)</f>
        <v>#N/A</v>
      </c>
      <c r="D420" t="e">
        <f>VLOOKUP(A420, 'CountryvisatypeLink Live Master'!A:D, 4, FALSE)</f>
        <v>#N/A</v>
      </c>
      <c r="E420" t="e">
        <f>VLOOKUP(A420, 'CountryvisatypeLink Live Master'!A:E, 5, FALSE)</f>
        <v>#N/A</v>
      </c>
    </row>
    <row r="421" spans="1:5">
      <c r="A421" s="15" t="s">
        <v>1431</v>
      </c>
      <c r="B421">
        <v>41757</v>
      </c>
      <c r="C421" t="str">
        <f>VLOOKUP(A421, 'CountryvisatypeLink Live Master'!A:E, 3, FALSE)</f>
        <v>N</v>
      </c>
      <c r="D421" t="str">
        <f>VLOOKUP(A421, 'CountryvisatypeLink Live Master'!A:D, 4, FALSE)</f>
        <v>Yes</v>
      </c>
      <c r="E421" t="str">
        <f>VLOOKUP(A421, 'CountryvisatypeLink Live Master'!A:E, 5, FALSE)</f>
        <v>Yes</v>
      </c>
    </row>
    <row r="422" spans="1:5">
      <c r="A422" s="15" t="s">
        <v>1783</v>
      </c>
      <c r="B422">
        <v>41632</v>
      </c>
      <c r="C422" t="e">
        <f>VLOOKUP(A422, 'CountryvisatypeLink Live Master'!A:E, 3, FALSE)</f>
        <v>#N/A</v>
      </c>
      <c r="D422" t="e">
        <f>VLOOKUP(A422, 'CountryvisatypeLink Live Master'!A:D, 4, FALSE)</f>
        <v>#N/A</v>
      </c>
      <c r="E422" t="e">
        <f>VLOOKUP(A422, 'CountryvisatypeLink Live Master'!A:E, 5, FALSE)</f>
        <v>#N/A</v>
      </c>
    </row>
    <row r="423" spans="1:5">
      <c r="A423" s="15" t="s">
        <v>1432</v>
      </c>
      <c r="B423">
        <v>41684</v>
      </c>
      <c r="C423" t="str">
        <f>VLOOKUP(A423, 'CountryvisatypeLink Live Master'!A:E, 3, FALSE)</f>
        <v>N</v>
      </c>
      <c r="D423" t="str">
        <f>VLOOKUP(A423, 'CountryvisatypeLink Live Master'!A:D, 4, FALSE)</f>
        <v>Yes</v>
      </c>
      <c r="E423" t="str">
        <f>VLOOKUP(A423, 'CountryvisatypeLink Live Master'!A:E, 5, FALSE)</f>
        <v>Yes</v>
      </c>
    </row>
    <row r="424" spans="1:5">
      <c r="A424" s="15" t="s">
        <v>1433</v>
      </c>
      <c r="B424">
        <v>22059</v>
      </c>
      <c r="C424" t="str">
        <f>VLOOKUP(A424, 'CountryvisatypeLink Live Master'!A:E, 3, FALSE)</f>
        <v>N</v>
      </c>
      <c r="D424" t="str">
        <f>VLOOKUP(A424, 'CountryvisatypeLink Live Master'!A:D, 4, FALSE)</f>
        <v>Yes</v>
      </c>
      <c r="E424" t="str">
        <f>VLOOKUP(A424, 'CountryvisatypeLink Live Master'!A:E, 5, FALSE)</f>
        <v>Yes</v>
      </c>
    </row>
    <row r="425" spans="1:5">
      <c r="A425" s="15" t="s">
        <v>1784</v>
      </c>
      <c r="B425">
        <v>43386</v>
      </c>
      <c r="C425" t="e">
        <f>VLOOKUP(A425, 'CountryvisatypeLink Live Master'!A:E, 3, FALSE)</f>
        <v>#N/A</v>
      </c>
      <c r="D425" t="e">
        <f>VLOOKUP(A425, 'CountryvisatypeLink Live Master'!A:D, 4, FALSE)</f>
        <v>#N/A</v>
      </c>
      <c r="E425" t="e">
        <f>VLOOKUP(A425, 'CountryvisatypeLink Live Master'!A:E, 5, FALSE)</f>
        <v>#N/A</v>
      </c>
    </row>
    <row r="426" spans="1:5">
      <c r="A426" s="15" t="s">
        <v>1785</v>
      </c>
      <c r="B426">
        <v>43424</v>
      </c>
      <c r="C426" t="e">
        <f>VLOOKUP(A426, 'CountryvisatypeLink Live Master'!A:E, 3, FALSE)</f>
        <v>#N/A</v>
      </c>
      <c r="D426" t="e">
        <f>VLOOKUP(A426, 'CountryvisatypeLink Live Master'!A:D, 4, FALSE)</f>
        <v>#N/A</v>
      </c>
      <c r="E426" t="e">
        <f>VLOOKUP(A426, 'CountryvisatypeLink Live Master'!A:E, 5, FALSE)</f>
        <v>#N/A</v>
      </c>
    </row>
    <row r="427" spans="1:5">
      <c r="A427" s="15" t="s">
        <v>1786</v>
      </c>
      <c r="B427">
        <v>43406</v>
      </c>
      <c r="C427" t="e">
        <f>VLOOKUP(A427, 'CountryvisatypeLink Live Master'!A:E, 3, FALSE)</f>
        <v>#N/A</v>
      </c>
      <c r="D427" t="e">
        <f>VLOOKUP(A427, 'CountryvisatypeLink Live Master'!A:D, 4, FALSE)</f>
        <v>#N/A</v>
      </c>
      <c r="E427" t="e">
        <f>VLOOKUP(A427, 'CountryvisatypeLink Live Master'!A:E, 5, FALSE)</f>
        <v>#N/A</v>
      </c>
    </row>
    <row r="428" spans="1:5">
      <c r="A428" s="15" t="s">
        <v>1787</v>
      </c>
      <c r="B428">
        <v>43425</v>
      </c>
      <c r="C428" t="e">
        <f>VLOOKUP(A428, 'CountryvisatypeLink Live Master'!A:E, 3, FALSE)</f>
        <v>#N/A</v>
      </c>
      <c r="D428" t="e">
        <f>VLOOKUP(A428, 'CountryvisatypeLink Live Master'!A:D, 4, FALSE)</f>
        <v>#N/A</v>
      </c>
      <c r="E428" t="e">
        <f>VLOOKUP(A428, 'CountryvisatypeLink Live Master'!A:E, 5, FALSE)</f>
        <v>#N/A</v>
      </c>
    </row>
    <row r="429" spans="1:5">
      <c r="A429" s="15" t="s">
        <v>1434</v>
      </c>
      <c r="B429">
        <v>940</v>
      </c>
      <c r="C429" t="str">
        <f>VLOOKUP(A429, 'CountryvisatypeLink Live Master'!A:E, 3, FALSE)</f>
        <v>N</v>
      </c>
      <c r="D429" t="str">
        <f>VLOOKUP(A429, 'CountryvisatypeLink Live Master'!A:D, 4, FALSE)</f>
        <v>Yes</v>
      </c>
      <c r="E429" t="str">
        <f>VLOOKUP(A429, 'CountryvisatypeLink Live Master'!A:E, 5, FALSE)</f>
        <v>Yes</v>
      </c>
    </row>
    <row r="430" spans="1:5">
      <c r="A430" s="15" t="s">
        <v>1435</v>
      </c>
      <c r="B430">
        <v>939</v>
      </c>
      <c r="C430" t="str">
        <f>VLOOKUP(A430, 'CountryvisatypeLink Live Master'!A:E, 3, FALSE)</f>
        <v>N</v>
      </c>
      <c r="D430" t="str">
        <f>VLOOKUP(A430, 'CountryvisatypeLink Live Master'!A:D, 4, FALSE)</f>
        <v>Yes</v>
      </c>
      <c r="E430" t="str">
        <f>VLOOKUP(A430, 'CountryvisatypeLink Live Master'!A:E, 5, FALSE)</f>
        <v>Yes</v>
      </c>
    </row>
    <row r="431" spans="1:5">
      <c r="A431" s="15" t="s">
        <v>1788</v>
      </c>
      <c r="B431">
        <v>44869</v>
      </c>
      <c r="C431" t="e">
        <f>VLOOKUP(A431, 'CountryvisatypeLink Live Master'!A:E, 3, FALSE)</f>
        <v>#N/A</v>
      </c>
      <c r="D431" t="str">
        <f>VLOOKUP(A431, 'CountryvisatypeLink Live Master'!A:D, 4, FALSE)</f>
        <v>Yes</v>
      </c>
      <c r="E431" t="str">
        <f>VLOOKUP(A431, 'CountryvisatypeLink Live Master'!A:E, 5, FALSE)</f>
        <v>Yes</v>
      </c>
    </row>
    <row r="432" spans="1:5">
      <c r="A432" s="15" t="s">
        <v>1436</v>
      </c>
      <c r="B432">
        <v>941</v>
      </c>
      <c r="C432" t="str">
        <f>VLOOKUP(A432, 'CountryvisatypeLink Live Master'!A:E, 3, FALSE)</f>
        <v>N</v>
      </c>
      <c r="D432" t="str">
        <f>VLOOKUP(A432, 'CountryvisatypeLink Live Master'!A:D, 4, FALSE)</f>
        <v>Yes</v>
      </c>
      <c r="E432" t="str">
        <f>VLOOKUP(A432, 'CountryvisatypeLink Live Master'!A:E, 5, FALSE)</f>
        <v>Yes</v>
      </c>
    </row>
    <row r="433" spans="1:5">
      <c r="A433" s="15" t="s">
        <v>1789</v>
      </c>
      <c r="B433">
        <v>43405</v>
      </c>
      <c r="C433" t="e">
        <f>VLOOKUP(A433, 'CountryvisatypeLink Live Master'!A:E, 3, FALSE)</f>
        <v>#N/A</v>
      </c>
      <c r="D433" t="e">
        <f>VLOOKUP(A433, 'CountryvisatypeLink Live Master'!A:D, 4, FALSE)</f>
        <v>#N/A</v>
      </c>
      <c r="E433" t="e">
        <f>VLOOKUP(A433, 'CountryvisatypeLink Live Master'!A:E, 5, FALSE)</f>
        <v>#N/A</v>
      </c>
    </row>
    <row r="434" spans="1:5">
      <c r="A434" s="15" t="s">
        <v>1216</v>
      </c>
      <c r="B434">
        <v>28150</v>
      </c>
      <c r="C434" t="str">
        <f>VLOOKUP(A434, 'CountryvisatypeLink Live Master'!A:E, 3, FALSE)</f>
        <v>N</v>
      </c>
      <c r="D434" t="str">
        <f>VLOOKUP(A434, 'CountryvisatypeLink Live Master'!A:D, 4, FALSE)</f>
        <v>Yes</v>
      </c>
      <c r="E434" t="str">
        <f>VLOOKUP(A434, 'CountryvisatypeLink Live Master'!A:E, 5, FALSE)</f>
        <v>Yes</v>
      </c>
    </row>
    <row r="435" spans="1:5">
      <c r="A435" s="15" t="s">
        <v>1437</v>
      </c>
      <c r="B435">
        <v>607</v>
      </c>
      <c r="C435" t="str">
        <f>VLOOKUP(A435, 'CountryvisatypeLink Live Master'!A:E, 3, FALSE)</f>
        <v>N</v>
      </c>
      <c r="D435" t="str">
        <f>VLOOKUP(A435, 'CountryvisatypeLink Live Master'!A:D, 4, FALSE)</f>
        <v>Yes</v>
      </c>
      <c r="E435" t="str">
        <f>VLOOKUP(A435, 'CountryvisatypeLink Live Master'!A:E, 5, FALSE)</f>
        <v>Yes</v>
      </c>
    </row>
    <row r="436" spans="1:5">
      <c r="A436" s="15" t="s">
        <v>1438</v>
      </c>
      <c r="B436">
        <v>606</v>
      </c>
      <c r="C436" t="str">
        <f>VLOOKUP(A436, 'CountryvisatypeLink Live Master'!A:E, 3, FALSE)</f>
        <v>N</v>
      </c>
      <c r="D436" t="str">
        <f>VLOOKUP(A436, 'CountryvisatypeLink Live Master'!A:D, 4, FALSE)</f>
        <v>Yes</v>
      </c>
      <c r="E436" t="str">
        <f>VLOOKUP(A436, 'CountryvisatypeLink Live Master'!A:E, 5, FALSE)</f>
        <v>Yes</v>
      </c>
    </row>
    <row r="437" spans="1:5">
      <c r="A437" s="15" t="s">
        <v>1439</v>
      </c>
      <c r="B437">
        <v>608</v>
      </c>
      <c r="C437" t="str">
        <f>VLOOKUP(A437, 'CountryvisatypeLink Live Master'!A:E, 3, FALSE)</f>
        <v>N</v>
      </c>
      <c r="D437" t="str">
        <f>VLOOKUP(A437, 'CountryvisatypeLink Live Master'!A:D, 4, FALSE)</f>
        <v>Yes</v>
      </c>
      <c r="E437" t="str">
        <f>VLOOKUP(A437, 'CountryvisatypeLink Live Master'!A:E, 5, FALSE)</f>
        <v>Yes</v>
      </c>
    </row>
    <row r="438" spans="1:5">
      <c r="A438" s="15" t="s">
        <v>1790</v>
      </c>
      <c r="B438">
        <v>42285</v>
      </c>
      <c r="C438" t="e">
        <f>VLOOKUP(A438, 'CountryvisatypeLink Live Master'!A:E, 3, FALSE)</f>
        <v>#N/A</v>
      </c>
      <c r="D438" t="e">
        <f>VLOOKUP(A438, 'CountryvisatypeLink Live Master'!A:D, 4, FALSE)</f>
        <v>#N/A</v>
      </c>
      <c r="E438" t="e">
        <f>VLOOKUP(A438, 'CountryvisatypeLink Live Master'!A:E, 5, FALSE)</f>
        <v>#N/A</v>
      </c>
    </row>
    <row r="439" spans="1:5">
      <c r="A439" s="15" t="s">
        <v>1440</v>
      </c>
      <c r="B439">
        <v>41776</v>
      </c>
      <c r="C439" t="str">
        <f>VLOOKUP(A439, 'CountryvisatypeLink Live Master'!A:E, 3, FALSE)</f>
        <v>N</v>
      </c>
      <c r="D439" t="str">
        <f>VLOOKUP(A439, 'CountryvisatypeLink Live Master'!A:D, 4, FALSE)</f>
        <v>Yes</v>
      </c>
      <c r="E439" t="str">
        <f>VLOOKUP(A439, 'CountryvisatypeLink Live Master'!A:E, 5, FALSE)</f>
        <v>Yes</v>
      </c>
    </row>
    <row r="440" spans="1:5">
      <c r="A440" s="15" t="s">
        <v>1167</v>
      </c>
      <c r="B440">
        <v>22053</v>
      </c>
      <c r="C440" t="str">
        <f>VLOOKUP(A440, 'CountryvisatypeLink Live Master'!A:E, 3, FALSE)</f>
        <v>Y</v>
      </c>
      <c r="D440" t="str">
        <f>VLOOKUP(A440, 'CountryvisatypeLink Live Master'!A:D, 4, FALSE)</f>
        <v>Yes</v>
      </c>
      <c r="E440" t="str">
        <f>VLOOKUP(A440, 'CountryvisatypeLink Live Master'!A:E, 5, FALSE)</f>
        <v>Yes</v>
      </c>
    </row>
    <row r="441" spans="1:5">
      <c r="A441" s="15" t="s">
        <v>1441</v>
      </c>
      <c r="B441">
        <v>32403</v>
      </c>
      <c r="C441" t="str">
        <f>VLOOKUP(A441, 'CountryvisatypeLink Live Master'!A:E, 3, FALSE)</f>
        <v>N</v>
      </c>
      <c r="D441" t="str">
        <f>VLOOKUP(A441, 'CountryvisatypeLink Live Master'!A:D, 4, FALSE)</f>
        <v>Yes</v>
      </c>
      <c r="E441" t="str">
        <f>VLOOKUP(A441, 'CountryvisatypeLink Live Master'!A:E, 5, FALSE)</f>
        <v>Yes</v>
      </c>
    </row>
    <row r="442" spans="1:5">
      <c r="A442" s="15" t="s">
        <v>1442</v>
      </c>
      <c r="B442">
        <v>41704</v>
      </c>
      <c r="C442" t="str">
        <f>VLOOKUP(A442, 'CountryvisatypeLink Live Master'!A:E, 3, FALSE)</f>
        <v>N</v>
      </c>
      <c r="D442" t="str">
        <f>VLOOKUP(A442, 'CountryvisatypeLink Live Master'!A:D, 4, FALSE)</f>
        <v>Yes</v>
      </c>
      <c r="E442" t="str">
        <f>VLOOKUP(A442, 'CountryvisatypeLink Live Master'!A:E, 5, FALSE)</f>
        <v>Yes</v>
      </c>
    </row>
    <row r="443" spans="1:5">
      <c r="A443" s="15" t="s">
        <v>1791</v>
      </c>
      <c r="B443">
        <v>41613</v>
      </c>
      <c r="C443" t="e">
        <f>VLOOKUP(A443, 'CountryvisatypeLink Live Master'!A:E, 3, FALSE)</f>
        <v>#N/A</v>
      </c>
      <c r="D443" t="e">
        <f>VLOOKUP(A443, 'CountryvisatypeLink Live Master'!A:D, 4, FALSE)</f>
        <v>#N/A</v>
      </c>
      <c r="E443" t="e">
        <f>VLOOKUP(A443, 'CountryvisatypeLink Live Master'!A:E, 5, FALSE)</f>
        <v>#N/A</v>
      </c>
    </row>
    <row r="444" spans="1:5">
      <c r="A444" s="15" t="s">
        <v>1792</v>
      </c>
      <c r="B444">
        <v>43409</v>
      </c>
      <c r="C444" t="e">
        <f>VLOOKUP(A444, 'CountryvisatypeLink Live Master'!A:E, 3, FALSE)</f>
        <v>#N/A</v>
      </c>
      <c r="D444" t="e">
        <f>VLOOKUP(A444, 'CountryvisatypeLink Live Master'!A:D, 4, FALSE)</f>
        <v>#N/A</v>
      </c>
      <c r="E444" t="e">
        <f>VLOOKUP(A444, 'CountryvisatypeLink Live Master'!A:E, 5, FALSE)</f>
        <v>#N/A</v>
      </c>
    </row>
    <row r="445" spans="1:5">
      <c r="A445" s="15" t="s">
        <v>1793</v>
      </c>
      <c r="B445">
        <v>43426</v>
      </c>
      <c r="C445" t="e">
        <f>VLOOKUP(A445, 'CountryvisatypeLink Live Master'!A:E, 3, FALSE)</f>
        <v>#N/A</v>
      </c>
      <c r="D445" t="e">
        <f>VLOOKUP(A445, 'CountryvisatypeLink Live Master'!A:D, 4, FALSE)</f>
        <v>#N/A</v>
      </c>
      <c r="E445" t="e">
        <f>VLOOKUP(A445, 'CountryvisatypeLink Live Master'!A:E, 5, FALSE)</f>
        <v>#N/A</v>
      </c>
    </row>
    <row r="446" spans="1:5">
      <c r="A446" s="15" t="s">
        <v>1794</v>
      </c>
      <c r="B446">
        <v>43466</v>
      </c>
      <c r="C446" t="e">
        <f>VLOOKUP(A446, 'CountryvisatypeLink Live Master'!A:E, 3, FALSE)</f>
        <v>#N/A</v>
      </c>
      <c r="D446" t="e">
        <f>VLOOKUP(A446, 'CountryvisatypeLink Live Master'!A:D, 4, FALSE)</f>
        <v>#N/A</v>
      </c>
      <c r="E446" t="e">
        <f>VLOOKUP(A446, 'CountryvisatypeLink Live Master'!A:E, 5, FALSE)</f>
        <v>#N/A</v>
      </c>
    </row>
    <row r="447" spans="1:5">
      <c r="A447" s="15" t="s">
        <v>1443</v>
      </c>
      <c r="B447">
        <v>33157</v>
      </c>
      <c r="C447" t="str">
        <f>VLOOKUP(A447, 'CountryvisatypeLink Live Master'!A:E, 3, FALSE)</f>
        <v>N</v>
      </c>
      <c r="D447" t="str">
        <f>VLOOKUP(A447, 'CountryvisatypeLink Live Master'!A:D, 4, FALSE)</f>
        <v>Yes</v>
      </c>
      <c r="E447" t="str">
        <f>VLOOKUP(A447, 'CountryvisatypeLink Live Master'!A:E, 5, FALSE)</f>
        <v>Yes</v>
      </c>
    </row>
    <row r="448" spans="1:5">
      <c r="A448" s="15" t="s">
        <v>1444</v>
      </c>
      <c r="B448">
        <v>32408</v>
      </c>
      <c r="C448" t="str">
        <f>VLOOKUP(A448, 'CountryvisatypeLink Live Master'!A:E, 3, FALSE)</f>
        <v>N</v>
      </c>
      <c r="D448" t="str">
        <f>VLOOKUP(A448, 'CountryvisatypeLink Live Master'!A:D, 4, FALSE)</f>
        <v>Yes</v>
      </c>
      <c r="E448" t="str">
        <f>VLOOKUP(A448, 'CountryvisatypeLink Live Master'!A:E, 5, FALSE)</f>
        <v>Yes</v>
      </c>
    </row>
    <row r="449" spans="1:5">
      <c r="A449" s="15" t="s">
        <v>1445</v>
      </c>
      <c r="B449">
        <v>32407</v>
      </c>
      <c r="C449" t="str">
        <f>VLOOKUP(A449, 'CountryvisatypeLink Live Master'!A:E, 3, FALSE)</f>
        <v>N</v>
      </c>
      <c r="D449" t="str">
        <f>VLOOKUP(A449, 'CountryvisatypeLink Live Master'!A:D, 4, FALSE)</f>
        <v>Yes</v>
      </c>
      <c r="E449" t="str">
        <f>VLOOKUP(A449, 'CountryvisatypeLink Live Master'!A:E, 5, FALSE)</f>
        <v>Yes</v>
      </c>
    </row>
    <row r="450" spans="1:5">
      <c r="A450" s="15" t="s">
        <v>1795</v>
      </c>
      <c r="B450">
        <v>44870</v>
      </c>
      <c r="C450" t="e">
        <f>VLOOKUP(A450, 'CountryvisatypeLink Live Master'!A:E, 3, FALSE)</f>
        <v>#N/A</v>
      </c>
      <c r="D450" t="e">
        <f>VLOOKUP(A450, 'CountryvisatypeLink Live Master'!A:D, 4, FALSE)</f>
        <v>#N/A</v>
      </c>
      <c r="E450" t="e">
        <f>VLOOKUP(A450, 'CountryvisatypeLink Live Master'!A:E, 5, FALSE)</f>
        <v>#N/A</v>
      </c>
    </row>
    <row r="451" spans="1:5">
      <c r="A451" s="15" t="s">
        <v>1446</v>
      </c>
      <c r="B451">
        <v>34155</v>
      </c>
      <c r="C451" t="str">
        <f>VLOOKUP(A451, 'CountryvisatypeLink Live Master'!A:E, 3, FALSE)</f>
        <v>N</v>
      </c>
      <c r="D451" t="str">
        <f>VLOOKUP(A451, 'CountryvisatypeLink Live Master'!A:D, 4, FALSE)</f>
        <v>Yes</v>
      </c>
      <c r="E451" t="str">
        <f>VLOOKUP(A451, 'CountryvisatypeLink Live Master'!A:E, 5, FALSE)</f>
        <v>Yes</v>
      </c>
    </row>
    <row r="452" spans="1:5">
      <c r="A452" s="15" t="s">
        <v>1447</v>
      </c>
      <c r="B452">
        <v>32409</v>
      </c>
      <c r="C452" t="str">
        <f>VLOOKUP(A452, 'CountryvisatypeLink Live Master'!A:E, 3, FALSE)</f>
        <v>N</v>
      </c>
      <c r="D452" t="str">
        <f>VLOOKUP(A452, 'CountryvisatypeLink Live Master'!A:D, 4, FALSE)</f>
        <v>Yes</v>
      </c>
      <c r="E452" t="str">
        <f>VLOOKUP(A452, 'CountryvisatypeLink Live Master'!A:E, 5, FALSE)</f>
        <v>Yes</v>
      </c>
    </row>
    <row r="453" spans="1:5">
      <c r="A453" s="15" t="s">
        <v>1796</v>
      </c>
      <c r="B453">
        <v>43408</v>
      </c>
      <c r="C453" t="e">
        <f>VLOOKUP(A453, 'CountryvisatypeLink Live Master'!A:E, 3, FALSE)</f>
        <v>#N/A</v>
      </c>
      <c r="D453" t="e">
        <f>VLOOKUP(A453, 'CountryvisatypeLink Live Master'!A:D, 4, FALSE)</f>
        <v>#N/A</v>
      </c>
      <c r="E453" t="e">
        <f>VLOOKUP(A453, 'CountryvisatypeLink Live Master'!A:E, 5, FALSE)</f>
        <v>#N/A</v>
      </c>
    </row>
    <row r="454" spans="1:5">
      <c r="A454" s="15" t="s">
        <v>1797</v>
      </c>
      <c r="B454">
        <v>43444</v>
      </c>
      <c r="C454" t="e">
        <f>VLOOKUP(A454, 'CountryvisatypeLink Live Master'!A:E, 3, FALSE)</f>
        <v>#N/A</v>
      </c>
      <c r="D454" t="e">
        <f>VLOOKUP(A454, 'CountryvisatypeLink Live Master'!A:D, 4, FALSE)</f>
        <v>#N/A</v>
      </c>
      <c r="E454" t="e">
        <f>VLOOKUP(A454, 'CountryvisatypeLink Live Master'!A:E, 5, FALSE)</f>
        <v>#N/A</v>
      </c>
    </row>
    <row r="455" spans="1:5">
      <c r="A455" s="15" t="s">
        <v>1448</v>
      </c>
      <c r="B455">
        <v>24100</v>
      </c>
      <c r="C455" t="str">
        <f>VLOOKUP(A455, 'CountryvisatypeLink Live Master'!A:E, 3, FALSE)</f>
        <v>Y</v>
      </c>
      <c r="D455" t="str">
        <f>VLOOKUP(A455, 'CountryvisatypeLink Live Master'!A:D, 4, FALSE)</f>
        <v>Yes</v>
      </c>
      <c r="E455" t="str">
        <f>VLOOKUP(A455, 'CountryvisatypeLink Live Master'!A:E, 5, FALSE)</f>
        <v>Yes</v>
      </c>
    </row>
    <row r="456" spans="1:5">
      <c r="A456" s="15" t="s">
        <v>1449</v>
      </c>
      <c r="B456">
        <v>625</v>
      </c>
      <c r="C456" t="str">
        <f>VLOOKUP(A456, 'CountryvisatypeLink Live Master'!A:E, 3, FALSE)</f>
        <v>Y</v>
      </c>
      <c r="D456" t="str">
        <f>VLOOKUP(A456, 'CountryvisatypeLink Live Master'!A:D, 4, FALSE)</f>
        <v>Yes</v>
      </c>
      <c r="E456" t="str">
        <f>VLOOKUP(A456, 'CountryvisatypeLink Live Master'!A:E, 5, FALSE)</f>
        <v>Yes</v>
      </c>
    </row>
    <row r="457" spans="1:5">
      <c r="A457" s="15" t="s">
        <v>1450</v>
      </c>
      <c r="B457">
        <v>624</v>
      </c>
      <c r="C457" t="str">
        <f>VLOOKUP(A457, 'CountryvisatypeLink Live Master'!A:E, 3, FALSE)</f>
        <v>Y</v>
      </c>
      <c r="D457" t="str">
        <f>VLOOKUP(A457, 'CountryvisatypeLink Live Master'!A:D, 4, FALSE)</f>
        <v>Yes</v>
      </c>
      <c r="E457" t="str">
        <f>VLOOKUP(A457, 'CountryvisatypeLink Live Master'!A:E, 5, FALSE)</f>
        <v>Yes</v>
      </c>
    </row>
    <row r="458" spans="1:5">
      <c r="A458" s="15" t="s">
        <v>1451</v>
      </c>
      <c r="B458">
        <v>626</v>
      </c>
      <c r="C458" t="str">
        <f>VLOOKUP(A458, 'CountryvisatypeLink Live Master'!A:E, 3, FALSE)</f>
        <v>Y</v>
      </c>
      <c r="D458" t="str">
        <f>VLOOKUP(A458, 'CountryvisatypeLink Live Master'!A:D, 4, FALSE)</f>
        <v>Yes</v>
      </c>
      <c r="E458" t="str">
        <f>VLOOKUP(A458, 'CountryvisatypeLink Live Master'!A:E, 5, FALSE)</f>
        <v>Yes</v>
      </c>
    </row>
    <row r="459" spans="1:5">
      <c r="A459" s="15" t="s">
        <v>1452</v>
      </c>
      <c r="B459">
        <v>32402</v>
      </c>
      <c r="C459" t="str">
        <f>VLOOKUP(A459, 'CountryvisatypeLink Live Master'!A:E, 3, FALSE)</f>
        <v>N</v>
      </c>
      <c r="D459" t="str">
        <f>VLOOKUP(A459, 'CountryvisatypeLink Live Master'!A:D, 4, FALSE)</f>
        <v>Yes</v>
      </c>
      <c r="E459" t="str">
        <f>VLOOKUP(A459, 'CountryvisatypeLink Live Master'!A:E, 5, FALSE)</f>
        <v>Yes</v>
      </c>
    </row>
    <row r="460" spans="1:5">
      <c r="A460" s="15" t="s">
        <v>1798</v>
      </c>
      <c r="B460">
        <v>43427</v>
      </c>
      <c r="C460" t="e">
        <f>VLOOKUP(A460, 'CountryvisatypeLink Live Master'!A:E, 3, FALSE)</f>
        <v>#N/A</v>
      </c>
      <c r="D460" t="e">
        <f>VLOOKUP(A460, 'CountryvisatypeLink Live Master'!A:D, 4, FALSE)</f>
        <v>#N/A</v>
      </c>
      <c r="E460" t="e">
        <f>VLOOKUP(A460, 'CountryvisatypeLink Live Master'!A:E, 5, FALSE)</f>
        <v>#N/A</v>
      </c>
    </row>
    <row r="461" spans="1:5">
      <c r="A461" s="15" t="s">
        <v>1799</v>
      </c>
      <c r="B461">
        <v>43504</v>
      </c>
      <c r="C461" t="e">
        <f>VLOOKUP(A461, 'CountryvisatypeLink Live Master'!A:E, 3, FALSE)</f>
        <v>#N/A</v>
      </c>
      <c r="D461" t="e">
        <f>VLOOKUP(A461, 'CountryvisatypeLink Live Master'!A:D, 4, FALSE)</f>
        <v>#N/A</v>
      </c>
      <c r="E461" t="e">
        <f>VLOOKUP(A461, 'CountryvisatypeLink Live Master'!A:E, 5, FALSE)</f>
        <v>#N/A</v>
      </c>
    </row>
    <row r="462" spans="1:5">
      <c r="A462" s="15" t="s">
        <v>1800</v>
      </c>
      <c r="B462">
        <v>43470</v>
      </c>
      <c r="C462" t="e">
        <f>VLOOKUP(A462, 'CountryvisatypeLink Live Master'!A:E, 3, FALSE)</f>
        <v>#N/A</v>
      </c>
      <c r="D462" t="e">
        <f>VLOOKUP(A462, 'CountryvisatypeLink Live Master'!A:D, 4, FALSE)</f>
        <v>#N/A</v>
      </c>
      <c r="E462" t="e">
        <f>VLOOKUP(A462, 'CountryvisatypeLink Live Master'!A:E, 5, FALSE)</f>
        <v>#N/A</v>
      </c>
    </row>
    <row r="463" spans="1:5">
      <c r="A463" s="15" t="s">
        <v>1453</v>
      </c>
      <c r="B463">
        <v>41614</v>
      </c>
      <c r="C463" t="str">
        <f>VLOOKUP(A463, 'CountryvisatypeLink Live Master'!A:E, 3, FALSE)</f>
        <v>N</v>
      </c>
      <c r="D463" t="str">
        <f>VLOOKUP(A463, 'CountryvisatypeLink Live Master'!A:D, 4, FALSE)</f>
        <v>Yes</v>
      </c>
      <c r="E463" t="str">
        <f>VLOOKUP(A463, 'CountryvisatypeLink Live Master'!A:E, 5, FALSE)</f>
        <v>Yes</v>
      </c>
    </row>
    <row r="464" spans="1:5">
      <c r="A464" s="15" t="s">
        <v>1454</v>
      </c>
      <c r="B464">
        <v>33156</v>
      </c>
      <c r="C464" t="str">
        <f>VLOOKUP(A464, 'CountryvisatypeLink Live Master'!A:E, 3, FALSE)</f>
        <v>N</v>
      </c>
      <c r="D464" t="str">
        <f>VLOOKUP(A464, 'CountryvisatypeLink Live Master'!A:D, 4, FALSE)</f>
        <v>Yes</v>
      </c>
      <c r="E464" t="str">
        <f>VLOOKUP(A464, 'CountryvisatypeLink Live Master'!A:E, 5, FALSE)</f>
        <v>Yes</v>
      </c>
    </row>
    <row r="465" spans="1:5">
      <c r="A465" s="15" t="s">
        <v>1455</v>
      </c>
      <c r="B465">
        <v>32405</v>
      </c>
      <c r="C465" t="str">
        <f>VLOOKUP(A465, 'CountryvisatypeLink Live Master'!A:E, 3, FALSE)</f>
        <v>N</v>
      </c>
      <c r="D465" t="str">
        <f>VLOOKUP(A465, 'CountryvisatypeLink Live Master'!A:D, 4, FALSE)</f>
        <v>Yes</v>
      </c>
      <c r="E465" t="str">
        <f>VLOOKUP(A465, 'CountryvisatypeLink Live Master'!A:E, 5, FALSE)</f>
        <v>Yes</v>
      </c>
    </row>
    <row r="466" spans="1:5">
      <c r="A466" s="15" t="s">
        <v>1456</v>
      </c>
      <c r="B466">
        <v>32404</v>
      </c>
      <c r="C466" t="str">
        <f>VLOOKUP(A466, 'CountryvisatypeLink Live Master'!A:E, 3, FALSE)</f>
        <v>N</v>
      </c>
      <c r="D466" t="str">
        <f>VLOOKUP(A466, 'CountryvisatypeLink Live Master'!A:D, 4, FALSE)</f>
        <v>Yes</v>
      </c>
      <c r="E466" t="str">
        <f>VLOOKUP(A466, 'CountryvisatypeLink Live Master'!A:E, 5, FALSE)</f>
        <v>Yes</v>
      </c>
    </row>
    <row r="467" spans="1:5">
      <c r="A467" s="15" t="s">
        <v>1801</v>
      </c>
      <c r="B467">
        <v>44871</v>
      </c>
      <c r="C467" t="e">
        <f>VLOOKUP(A467, 'CountryvisatypeLink Live Master'!A:E, 3, FALSE)</f>
        <v>#N/A</v>
      </c>
      <c r="D467" t="e">
        <f>VLOOKUP(A467, 'CountryvisatypeLink Live Master'!A:D, 4, FALSE)</f>
        <v>#N/A</v>
      </c>
      <c r="E467" t="e">
        <f>VLOOKUP(A467, 'CountryvisatypeLink Live Master'!A:E, 5, FALSE)</f>
        <v>#N/A</v>
      </c>
    </row>
    <row r="468" spans="1:5">
      <c r="A468" s="15" t="s">
        <v>1457</v>
      </c>
      <c r="B468">
        <v>34154</v>
      </c>
      <c r="C468" t="str">
        <f>VLOOKUP(A468, 'CountryvisatypeLink Live Master'!A:E, 3, FALSE)</f>
        <v>N</v>
      </c>
      <c r="D468" t="str">
        <f>VLOOKUP(A468, 'CountryvisatypeLink Live Master'!A:D, 4, FALSE)</f>
        <v>Yes</v>
      </c>
      <c r="E468" t="str">
        <f>VLOOKUP(A468, 'CountryvisatypeLink Live Master'!A:E, 5, FALSE)</f>
        <v>Yes</v>
      </c>
    </row>
    <row r="469" spans="1:5">
      <c r="A469" s="15" t="s">
        <v>1458</v>
      </c>
      <c r="B469">
        <v>32406</v>
      </c>
      <c r="C469" t="str">
        <f>VLOOKUP(A469, 'CountryvisatypeLink Live Master'!A:E, 3, FALSE)</f>
        <v>N</v>
      </c>
      <c r="D469" t="str">
        <f>VLOOKUP(A469, 'CountryvisatypeLink Live Master'!A:D, 4, FALSE)</f>
        <v>Yes</v>
      </c>
      <c r="E469" t="str">
        <f>VLOOKUP(A469, 'CountryvisatypeLink Live Master'!A:E, 5, FALSE)</f>
        <v>Yes</v>
      </c>
    </row>
    <row r="470" spans="1:5">
      <c r="A470" s="15" t="s">
        <v>1802</v>
      </c>
      <c r="B470">
        <v>43467</v>
      </c>
      <c r="C470" t="e">
        <f>VLOOKUP(A470, 'CountryvisatypeLink Live Master'!A:E, 3, FALSE)</f>
        <v>#N/A</v>
      </c>
      <c r="D470" t="e">
        <f>VLOOKUP(A470, 'CountryvisatypeLink Live Master'!A:D, 4, FALSE)</f>
        <v>#N/A</v>
      </c>
      <c r="E470" t="e">
        <f>VLOOKUP(A470, 'CountryvisatypeLink Live Master'!A:E, 5, FALSE)</f>
        <v>#N/A</v>
      </c>
    </row>
    <row r="471" spans="1:5">
      <c r="A471" s="15" t="s">
        <v>1094</v>
      </c>
      <c r="B471">
        <v>22055</v>
      </c>
      <c r="C471" t="str">
        <f>VLOOKUP(A471, 'CountryvisatypeLink Live Master'!A:E, 3, FALSE)</f>
        <v>Y</v>
      </c>
      <c r="D471" t="str">
        <f>VLOOKUP(A471, 'CountryvisatypeLink Live Master'!A:D, 4, FALSE)</f>
        <v>Yes</v>
      </c>
      <c r="E471" t="str">
        <f>VLOOKUP(A471, 'CountryvisatypeLink Live Master'!A:E, 5, FALSE)</f>
        <v>Yes</v>
      </c>
    </row>
    <row r="472" spans="1:5">
      <c r="A472" s="15" t="s">
        <v>1459</v>
      </c>
      <c r="B472">
        <v>22064</v>
      </c>
      <c r="C472" t="str">
        <f>VLOOKUP(A472, 'CountryvisatypeLink Live Master'!A:E, 3, FALSE)</f>
        <v>Y</v>
      </c>
      <c r="D472" t="str">
        <f>VLOOKUP(A472, 'CountryvisatypeLink Live Master'!A:D, 4, FALSE)</f>
        <v>Yes</v>
      </c>
      <c r="E472" t="str">
        <f>VLOOKUP(A472, 'CountryvisatypeLink Live Master'!A:E, 5, FALSE)</f>
        <v>Yes</v>
      </c>
    </row>
    <row r="473" spans="1:5">
      <c r="A473" s="15" t="s">
        <v>1460</v>
      </c>
      <c r="B473">
        <v>33158</v>
      </c>
      <c r="C473" t="str">
        <f>VLOOKUP(A473, 'CountryvisatypeLink Live Master'!A:E, 3, FALSE)</f>
        <v>Y</v>
      </c>
      <c r="D473" t="str">
        <f>VLOOKUP(A473, 'CountryvisatypeLink Live Master'!A:D, 4, FALSE)</f>
        <v>Yes</v>
      </c>
      <c r="E473" t="str">
        <f>VLOOKUP(A473, 'CountryvisatypeLink Live Master'!A:E, 5, FALSE)</f>
        <v>Yes</v>
      </c>
    </row>
    <row r="474" spans="1:5">
      <c r="A474" s="15" t="s">
        <v>1461</v>
      </c>
      <c r="B474">
        <v>628</v>
      </c>
      <c r="C474" t="str">
        <f>VLOOKUP(A474, 'CountryvisatypeLink Live Master'!A:E, 3, FALSE)</f>
        <v>Y</v>
      </c>
      <c r="D474" t="str">
        <f>VLOOKUP(A474, 'CountryvisatypeLink Live Master'!A:D, 4, FALSE)</f>
        <v>Yes</v>
      </c>
      <c r="E474" t="str">
        <f>VLOOKUP(A474, 'CountryvisatypeLink Live Master'!A:E, 5, FALSE)</f>
        <v>Yes</v>
      </c>
    </row>
    <row r="475" spans="1:5">
      <c r="A475" s="15" t="s">
        <v>1462</v>
      </c>
      <c r="B475">
        <v>627</v>
      </c>
      <c r="C475" t="str">
        <f>VLOOKUP(A475, 'CountryvisatypeLink Live Master'!A:E, 3, FALSE)</f>
        <v>Y</v>
      </c>
      <c r="D475" t="str">
        <f>VLOOKUP(A475, 'CountryvisatypeLink Live Master'!A:D, 4, FALSE)</f>
        <v>Yes</v>
      </c>
      <c r="E475" t="str">
        <f>VLOOKUP(A475, 'CountryvisatypeLink Live Master'!A:E, 5, FALSE)</f>
        <v>Yes</v>
      </c>
    </row>
    <row r="476" spans="1:5">
      <c r="A476" s="15" t="s">
        <v>1803</v>
      </c>
      <c r="B476">
        <v>44872</v>
      </c>
      <c r="C476" t="e">
        <f>VLOOKUP(A476, 'CountryvisatypeLink Live Master'!A:E, 3, FALSE)</f>
        <v>#N/A</v>
      </c>
      <c r="D476" t="str">
        <f>VLOOKUP(A476, 'CountryvisatypeLink Live Master'!A:D, 4, FALSE)</f>
        <v>Yes</v>
      </c>
      <c r="E476" t="str">
        <f>VLOOKUP(A476, 'CountryvisatypeLink Live Master'!A:E, 5, FALSE)</f>
        <v>Yes</v>
      </c>
    </row>
    <row r="477" spans="1:5">
      <c r="A477" s="15" t="s">
        <v>1463</v>
      </c>
      <c r="B477">
        <v>34153</v>
      </c>
      <c r="C477" t="str">
        <f>VLOOKUP(A477, 'CountryvisatypeLink Live Master'!A:E, 3, FALSE)</f>
        <v>Y</v>
      </c>
      <c r="D477" t="str">
        <f>VLOOKUP(A477, 'CountryvisatypeLink Live Master'!A:D, 4, FALSE)</f>
        <v>Yes</v>
      </c>
      <c r="E477" t="str">
        <f>VLOOKUP(A477, 'CountryvisatypeLink Live Master'!A:E, 5, FALSE)</f>
        <v>Yes</v>
      </c>
    </row>
    <row r="478" spans="1:5">
      <c r="A478" s="15" t="s">
        <v>1464</v>
      </c>
      <c r="B478">
        <v>629</v>
      </c>
      <c r="C478" t="str">
        <f>VLOOKUP(A478, 'CountryvisatypeLink Live Master'!A:E, 3, FALSE)</f>
        <v>Y</v>
      </c>
      <c r="D478" t="str">
        <f>VLOOKUP(A478, 'CountryvisatypeLink Live Master'!A:D, 4, FALSE)</f>
        <v>Yes</v>
      </c>
      <c r="E478" t="str">
        <f>VLOOKUP(A478, 'CountryvisatypeLink Live Master'!A:E, 5, FALSE)</f>
        <v>Yes</v>
      </c>
    </row>
    <row r="479" spans="1:5">
      <c r="A479" s="15" t="s">
        <v>1465</v>
      </c>
      <c r="B479">
        <v>32304</v>
      </c>
      <c r="C479" t="str">
        <f>VLOOKUP(A479, 'CountryvisatypeLink Live Master'!A:E, 3, FALSE)</f>
        <v>N</v>
      </c>
      <c r="D479" t="str">
        <f>VLOOKUP(A479, 'CountryvisatypeLink Live Master'!A:D, 4, FALSE)</f>
        <v>Yes</v>
      </c>
      <c r="E479" t="str">
        <f>VLOOKUP(A479, 'CountryvisatypeLink Live Master'!A:E, 5, FALSE)</f>
        <v>Yes</v>
      </c>
    </row>
    <row r="480" spans="1:5">
      <c r="A480" s="15" t="s">
        <v>1466</v>
      </c>
      <c r="B480">
        <v>23050</v>
      </c>
      <c r="C480" t="str">
        <f>VLOOKUP(A480, 'CountryvisatypeLink Live Master'!A:E, 3, FALSE)</f>
        <v>N</v>
      </c>
      <c r="D480" t="str">
        <f>VLOOKUP(A480, 'CountryvisatypeLink Live Master'!A:D, 4, FALSE)</f>
        <v>Yes</v>
      </c>
      <c r="E480" t="str">
        <f>VLOOKUP(A480, 'CountryvisatypeLink Live Master'!A:E, 5, FALSE)</f>
        <v>Yes</v>
      </c>
    </row>
    <row r="481" spans="1:5">
      <c r="A481" s="15" t="s">
        <v>1804</v>
      </c>
      <c r="B481">
        <v>43624</v>
      </c>
      <c r="C481" t="e">
        <f>VLOOKUP(A481, 'CountryvisatypeLink Live Master'!A:E, 3, FALSE)</f>
        <v>#N/A</v>
      </c>
      <c r="D481" t="e">
        <f>VLOOKUP(A481, 'CountryvisatypeLink Live Master'!A:D, 4, FALSE)</f>
        <v>#N/A</v>
      </c>
      <c r="E481" t="e">
        <f>VLOOKUP(A481, 'CountryvisatypeLink Live Master'!A:E, 5, FALSE)</f>
        <v>#N/A</v>
      </c>
    </row>
    <row r="482" spans="1:5">
      <c r="A482" s="15" t="s">
        <v>1805</v>
      </c>
      <c r="B482">
        <v>44049</v>
      </c>
      <c r="C482" t="e">
        <f>VLOOKUP(A482, 'CountryvisatypeLink Live Master'!A:E, 3, FALSE)</f>
        <v>#N/A</v>
      </c>
      <c r="D482" t="e">
        <f>VLOOKUP(A482, 'CountryvisatypeLink Live Master'!A:D, 4, FALSE)</f>
        <v>#N/A</v>
      </c>
      <c r="E482" t="e">
        <f>VLOOKUP(A482, 'CountryvisatypeLink Live Master'!A:E, 5, FALSE)</f>
        <v>#N/A</v>
      </c>
    </row>
    <row r="483" spans="1:5">
      <c r="A483" s="15" t="s">
        <v>1806</v>
      </c>
      <c r="B483">
        <v>43612</v>
      </c>
      <c r="C483" t="e">
        <f>VLOOKUP(A483, 'CountryvisatypeLink Live Master'!A:E, 3, FALSE)</f>
        <v>#N/A</v>
      </c>
      <c r="D483" t="e">
        <f>VLOOKUP(A483, 'CountryvisatypeLink Live Master'!A:D, 4, FALSE)</f>
        <v>#N/A</v>
      </c>
      <c r="E483" t="e">
        <f>VLOOKUP(A483, 'CountryvisatypeLink Live Master'!A:E, 5, FALSE)</f>
        <v>#N/A</v>
      </c>
    </row>
    <row r="484" spans="1:5">
      <c r="A484" s="15" t="s">
        <v>1807</v>
      </c>
      <c r="B484">
        <v>44054</v>
      </c>
      <c r="C484" t="e">
        <f>VLOOKUP(A484, 'CountryvisatypeLink Live Master'!A:E, 3, FALSE)</f>
        <v>#N/A</v>
      </c>
      <c r="D484" t="e">
        <f>VLOOKUP(A484, 'CountryvisatypeLink Live Master'!A:D, 4, FALSE)</f>
        <v>#N/A</v>
      </c>
      <c r="E484" t="e">
        <f>VLOOKUP(A484, 'CountryvisatypeLink Live Master'!A:E, 5, FALSE)</f>
        <v>#N/A</v>
      </c>
    </row>
    <row r="485" spans="1:5">
      <c r="A485" s="15" t="s">
        <v>1467</v>
      </c>
      <c r="B485">
        <v>23051</v>
      </c>
      <c r="C485" t="str">
        <f>VLOOKUP(A485, 'CountryvisatypeLink Live Master'!A:E, 3, FALSE)</f>
        <v>N</v>
      </c>
      <c r="D485" t="str">
        <f>VLOOKUP(A485, 'CountryvisatypeLink Live Master'!A:D, 4, FALSE)</f>
        <v>Yes</v>
      </c>
      <c r="E485" t="str">
        <f>VLOOKUP(A485, 'CountryvisatypeLink Live Master'!A:E, 5, FALSE)</f>
        <v>Yes</v>
      </c>
    </row>
    <row r="486" spans="1:5">
      <c r="A486" s="15" t="s">
        <v>1468</v>
      </c>
      <c r="B486">
        <v>39152</v>
      </c>
      <c r="C486" t="str">
        <f>VLOOKUP(A486, 'CountryvisatypeLink Live Master'!A:E, 3, FALSE)</f>
        <v>N</v>
      </c>
      <c r="D486" t="str">
        <f>VLOOKUP(A486, 'CountryvisatypeLink Live Master'!A:D, 4, FALSE)</f>
        <v>Yes</v>
      </c>
      <c r="E486" t="str">
        <f>VLOOKUP(A486, 'CountryvisatypeLink Live Master'!A:E, 5, FALSE)</f>
        <v>Yes</v>
      </c>
    </row>
    <row r="487" spans="1:5">
      <c r="A487" s="15" t="s">
        <v>1469</v>
      </c>
      <c r="B487">
        <v>37151</v>
      </c>
      <c r="C487" t="str">
        <f>VLOOKUP(A487, 'CountryvisatypeLink Live Master'!A:E, 3, FALSE)</f>
        <v>N</v>
      </c>
      <c r="D487" t="str">
        <f>VLOOKUP(A487, 'CountryvisatypeLink Live Master'!A:D, 4, FALSE)</f>
        <v>Yes</v>
      </c>
      <c r="E487" t="str">
        <f>VLOOKUP(A487, 'CountryvisatypeLink Live Master'!A:E, 5, FALSE)</f>
        <v>Yes</v>
      </c>
    </row>
    <row r="488" spans="1:5">
      <c r="A488" s="15" t="s">
        <v>1470</v>
      </c>
      <c r="B488">
        <v>637</v>
      </c>
      <c r="C488" t="str">
        <f>VLOOKUP(A488, 'CountryvisatypeLink Live Master'!A:E, 3, FALSE)</f>
        <v>N</v>
      </c>
      <c r="D488" t="str">
        <f>VLOOKUP(A488, 'CountryvisatypeLink Live Master'!A:D, 4, FALSE)</f>
        <v>Yes</v>
      </c>
      <c r="E488" t="str">
        <f>VLOOKUP(A488, 'CountryvisatypeLink Live Master'!A:E, 5, FALSE)</f>
        <v>Yes</v>
      </c>
    </row>
    <row r="489" spans="1:5">
      <c r="A489" s="15" t="s">
        <v>1471</v>
      </c>
      <c r="B489">
        <v>636</v>
      </c>
      <c r="C489" t="str">
        <f>VLOOKUP(A489, 'CountryvisatypeLink Live Master'!A:E, 3, FALSE)</f>
        <v>N</v>
      </c>
      <c r="D489" t="str">
        <f>VLOOKUP(A489, 'CountryvisatypeLink Live Master'!A:D, 4, FALSE)</f>
        <v>Yes</v>
      </c>
      <c r="E489" t="str">
        <f>VLOOKUP(A489, 'CountryvisatypeLink Live Master'!A:E, 5, FALSE)</f>
        <v>Yes</v>
      </c>
    </row>
    <row r="490" spans="1:5">
      <c r="A490" s="15" t="s">
        <v>1808</v>
      </c>
      <c r="B490">
        <v>44873</v>
      </c>
      <c r="C490" t="e">
        <f>VLOOKUP(A490, 'CountryvisatypeLink Live Master'!A:E, 3, FALSE)</f>
        <v>#N/A</v>
      </c>
      <c r="D490" t="e">
        <f>VLOOKUP(A490, 'CountryvisatypeLink Live Master'!A:D, 4, FALSE)</f>
        <v>#N/A</v>
      </c>
      <c r="E490" t="e">
        <f>VLOOKUP(A490, 'CountryvisatypeLink Live Master'!A:E, 5, FALSE)</f>
        <v>#N/A</v>
      </c>
    </row>
    <row r="491" spans="1:5">
      <c r="A491" s="15" t="s">
        <v>1472</v>
      </c>
      <c r="B491">
        <v>638</v>
      </c>
      <c r="C491" t="str">
        <f>VLOOKUP(A491, 'CountryvisatypeLink Live Master'!A:E, 3, FALSE)</f>
        <v>N</v>
      </c>
      <c r="D491" t="str">
        <f>VLOOKUP(A491, 'CountryvisatypeLink Live Master'!A:D, 4, FALSE)</f>
        <v>Yes</v>
      </c>
      <c r="E491" t="str">
        <f>VLOOKUP(A491, 'CountryvisatypeLink Live Master'!A:E, 5, FALSE)</f>
        <v>Yes</v>
      </c>
    </row>
    <row r="492" spans="1:5">
      <c r="A492" s="15" t="s">
        <v>1809</v>
      </c>
      <c r="B492">
        <v>43608</v>
      </c>
      <c r="C492" t="e">
        <f>VLOOKUP(A492, 'CountryvisatypeLink Live Master'!A:E, 3, FALSE)</f>
        <v>#N/A</v>
      </c>
      <c r="D492" t="e">
        <f>VLOOKUP(A492, 'CountryvisatypeLink Live Master'!A:D, 4, FALSE)</f>
        <v>#N/A</v>
      </c>
      <c r="E492" t="e">
        <f>VLOOKUP(A492, 'CountryvisatypeLink Live Master'!A:E, 5, FALSE)</f>
        <v>#N/A</v>
      </c>
    </row>
    <row r="493" spans="1:5">
      <c r="A493" s="15" t="s">
        <v>1473</v>
      </c>
      <c r="B493">
        <v>33150</v>
      </c>
      <c r="C493" t="str">
        <f>VLOOKUP(A493, 'CountryvisatypeLink Live Master'!A:E, 3, FALSE)</f>
        <v>N</v>
      </c>
      <c r="D493" t="str">
        <f>VLOOKUP(A493, 'CountryvisatypeLink Live Master'!A:D, 4, FALSE)</f>
        <v>Yes</v>
      </c>
      <c r="E493" t="str">
        <f>VLOOKUP(A493, 'CountryvisatypeLink Live Master'!A:E, 5, FALSE)</f>
        <v>Yes</v>
      </c>
    </row>
    <row r="494" spans="1:5">
      <c r="A494" s="15" t="s">
        <v>1474</v>
      </c>
      <c r="B494">
        <v>34152</v>
      </c>
      <c r="C494" t="str">
        <f>VLOOKUP(A494, 'CountryvisatypeLink Live Master'!A:E, 3, FALSE)</f>
        <v>N</v>
      </c>
      <c r="D494" t="str">
        <f>VLOOKUP(A494, 'CountryvisatypeLink Live Master'!A:D, 4, FALSE)</f>
        <v>Yes</v>
      </c>
      <c r="E494" t="str">
        <f>VLOOKUP(A494, 'CountryvisatypeLink Live Master'!A:E, 5, FALSE)</f>
        <v>Yes</v>
      </c>
    </row>
    <row r="495" spans="1:5">
      <c r="A495" s="15" t="s">
        <v>1475</v>
      </c>
      <c r="B495">
        <v>44884</v>
      </c>
      <c r="C495" t="str">
        <f>VLOOKUP(A495, 'CountryvisatypeLink Live Master'!A:E, 3, FALSE)</f>
        <v>N</v>
      </c>
      <c r="D495" t="str">
        <f>VLOOKUP(A495, 'CountryvisatypeLink Live Master'!A:D, 4, FALSE)</f>
        <v>Yes</v>
      </c>
      <c r="E495" t="str">
        <f>VLOOKUP(A495, 'CountryvisatypeLink Live Master'!A:E, 5, FALSE)</f>
        <v>Yes</v>
      </c>
    </row>
    <row r="496" spans="1:5">
      <c r="A496" s="15" t="s">
        <v>1476</v>
      </c>
      <c r="B496">
        <v>29150</v>
      </c>
      <c r="C496" t="str">
        <f>VLOOKUP(A496, 'CountryvisatypeLink Live Master'!A:E, 3, FALSE)</f>
        <v>N</v>
      </c>
      <c r="D496" t="str">
        <f>VLOOKUP(A496, 'CountryvisatypeLink Live Master'!A:D, 4, FALSE)</f>
        <v>Yes</v>
      </c>
      <c r="E496" t="str">
        <f>VLOOKUP(A496, 'CountryvisatypeLink Live Master'!A:E, 5, FALSE)</f>
        <v>Yes</v>
      </c>
    </row>
    <row r="497" spans="1:5">
      <c r="A497" s="15" t="s">
        <v>1477</v>
      </c>
      <c r="B497">
        <v>32200</v>
      </c>
      <c r="C497" t="str">
        <f>VLOOKUP(A497, 'CountryvisatypeLink Live Master'!A:E, 3, FALSE)</f>
        <v>N</v>
      </c>
      <c r="D497" t="str">
        <f>VLOOKUP(A497, 'CountryvisatypeLink Live Master'!A:D, 4, FALSE)</f>
        <v>Yes</v>
      </c>
      <c r="E497" t="str">
        <f>VLOOKUP(A497, 'CountryvisatypeLink Live Master'!A:E, 5, FALSE)</f>
        <v>Yes</v>
      </c>
    </row>
    <row r="498" spans="1:5">
      <c r="A498" s="15" t="s">
        <v>1175</v>
      </c>
      <c r="B498">
        <v>22062</v>
      </c>
      <c r="C498" t="str">
        <f>VLOOKUP(A498, 'CountryvisatypeLink Live Master'!A:E, 3, FALSE)</f>
        <v>Y</v>
      </c>
      <c r="D498" t="str">
        <f>VLOOKUP(A498, 'CountryvisatypeLink Live Master'!A:D, 4, FALSE)</f>
        <v>Yes</v>
      </c>
      <c r="E498" t="str">
        <f>VLOOKUP(A498, 'CountryvisatypeLink Live Master'!A:E, 5, FALSE)</f>
        <v>Yes</v>
      </c>
    </row>
    <row r="499" spans="1:5">
      <c r="A499" s="15" t="s">
        <v>1810</v>
      </c>
      <c r="B499">
        <v>44064</v>
      </c>
      <c r="C499" t="e">
        <f>VLOOKUP(A499, 'CountryvisatypeLink Live Master'!A:E, 3, FALSE)</f>
        <v>#N/A</v>
      </c>
      <c r="D499" t="e">
        <f>VLOOKUP(A499, 'CountryvisatypeLink Live Master'!A:D, 4, FALSE)</f>
        <v>#N/A</v>
      </c>
      <c r="E499" t="e">
        <f>VLOOKUP(A499, 'CountryvisatypeLink Live Master'!A:E, 5, FALSE)</f>
        <v>#N/A</v>
      </c>
    </row>
    <row r="500" spans="1:5">
      <c r="A500" s="15" t="s">
        <v>1811</v>
      </c>
      <c r="B500">
        <v>44127</v>
      </c>
      <c r="C500" t="e">
        <f>VLOOKUP(A500, 'CountryvisatypeLink Live Master'!A:E, 3, FALSE)</f>
        <v>#N/A</v>
      </c>
      <c r="D500" t="e">
        <f>VLOOKUP(A500, 'CountryvisatypeLink Live Master'!A:D, 4, FALSE)</f>
        <v>#N/A</v>
      </c>
      <c r="E500" t="e">
        <f>VLOOKUP(A500, 'CountryvisatypeLink Live Master'!A:E, 5, FALSE)</f>
        <v>#N/A</v>
      </c>
    </row>
    <row r="501" spans="1:5">
      <c r="A501" s="15" t="s">
        <v>1478</v>
      </c>
      <c r="B501">
        <v>22067</v>
      </c>
      <c r="C501" t="str">
        <f>VLOOKUP(A501, 'CountryvisatypeLink Live Master'!A:E, 3, FALSE)</f>
        <v>Y</v>
      </c>
      <c r="D501" t="str">
        <f>VLOOKUP(A501, 'CountryvisatypeLink Live Master'!A:D, 4, FALSE)</f>
        <v>Yes</v>
      </c>
      <c r="E501" t="str">
        <f>VLOOKUP(A501, 'CountryvisatypeLink Live Master'!A:E, 5, FALSE)</f>
        <v>Yes</v>
      </c>
    </row>
    <row r="502" spans="1:5">
      <c r="A502" s="15" t="s">
        <v>1479</v>
      </c>
      <c r="B502">
        <v>39153</v>
      </c>
      <c r="C502" t="str">
        <f>VLOOKUP(A502, 'CountryvisatypeLink Live Master'!A:E, 3, FALSE)</f>
        <v>N</v>
      </c>
      <c r="D502" t="str">
        <f>VLOOKUP(A502, 'CountryvisatypeLink Live Master'!A:D, 4, FALSE)</f>
        <v>Yes</v>
      </c>
      <c r="E502" t="str">
        <f>VLOOKUP(A502, 'CountryvisatypeLink Live Master'!A:E, 5, FALSE)</f>
        <v>Yes</v>
      </c>
    </row>
    <row r="503" spans="1:5">
      <c r="A503" s="15" t="s">
        <v>1480</v>
      </c>
      <c r="B503">
        <v>37154</v>
      </c>
      <c r="C503" t="str">
        <f>VLOOKUP(A503, 'CountryvisatypeLink Live Master'!A:E, 3, FALSE)</f>
        <v>Y</v>
      </c>
      <c r="D503" t="str">
        <f>VLOOKUP(A503, 'CountryvisatypeLink Live Master'!A:D, 4, FALSE)</f>
        <v>Yes</v>
      </c>
      <c r="E503" t="str">
        <f>VLOOKUP(A503, 'CountryvisatypeLink Live Master'!A:E, 5, FALSE)</f>
        <v>Yes</v>
      </c>
    </row>
    <row r="504" spans="1:5">
      <c r="A504" s="15" t="s">
        <v>1481</v>
      </c>
      <c r="B504">
        <v>33154</v>
      </c>
      <c r="C504" t="str">
        <f>VLOOKUP(A504, 'CountryvisatypeLink Live Master'!A:E, 3, FALSE)</f>
        <v>Y</v>
      </c>
      <c r="D504" t="str">
        <f>VLOOKUP(A504, 'CountryvisatypeLink Live Master'!A:D, 4, FALSE)</f>
        <v>Yes</v>
      </c>
      <c r="E504" t="str">
        <f>VLOOKUP(A504, 'CountryvisatypeLink Live Master'!A:E, 5, FALSE)</f>
        <v>Yes</v>
      </c>
    </row>
    <row r="505" spans="1:5">
      <c r="A505" s="15" t="s">
        <v>1482</v>
      </c>
      <c r="B505">
        <v>619</v>
      </c>
      <c r="C505" t="str">
        <f>VLOOKUP(A505, 'CountryvisatypeLink Live Master'!A:E, 3, FALSE)</f>
        <v>Y</v>
      </c>
      <c r="D505" t="str">
        <f>VLOOKUP(A505, 'CountryvisatypeLink Live Master'!A:D, 4, FALSE)</f>
        <v>Yes</v>
      </c>
      <c r="E505" t="str">
        <f>VLOOKUP(A505, 'CountryvisatypeLink Live Master'!A:E, 5, FALSE)</f>
        <v>Yes</v>
      </c>
    </row>
    <row r="506" spans="1:5">
      <c r="A506" s="15" t="s">
        <v>1483</v>
      </c>
      <c r="B506">
        <v>618</v>
      </c>
      <c r="C506" t="str">
        <f>VLOOKUP(A506, 'CountryvisatypeLink Live Master'!A:E, 3, FALSE)</f>
        <v>Y</v>
      </c>
      <c r="D506" t="str">
        <f>VLOOKUP(A506, 'CountryvisatypeLink Live Master'!A:D, 4, FALSE)</f>
        <v>Yes</v>
      </c>
      <c r="E506" t="str">
        <f>VLOOKUP(A506, 'CountryvisatypeLink Live Master'!A:E, 5, FALSE)</f>
        <v>Yes</v>
      </c>
    </row>
    <row r="507" spans="1:5">
      <c r="A507" s="15" t="s">
        <v>1812</v>
      </c>
      <c r="B507">
        <v>44830</v>
      </c>
      <c r="C507" t="e">
        <f>VLOOKUP(A507, 'CountryvisatypeLink Live Master'!A:E, 3, FALSE)</f>
        <v>#N/A</v>
      </c>
      <c r="D507" t="str">
        <f>VLOOKUP(A507, 'CountryvisatypeLink Live Master'!A:D, 4, FALSE)</f>
        <v>Yes</v>
      </c>
      <c r="E507" t="str">
        <f>VLOOKUP(A507, 'CountryvisatypeLink Live Master'!A:E, 5, FALSE)</f>
        <v>Yes</v>
      </c>
    </row>
    <row r="508" spans="1:5">
      <c r="A508" s="15" t="s">
        <v>1484</v>
      </c>
      <c r="B508">
        <v>34151</v>
      </c>
      <c r="C508" t="str">
        <f>VLOOKUP(A508, 'CountryvisatypeLink Live Master'!A:E, 3, FALSE)</f>
        <v>Y</v>
      </c>
      <c r="D508" t="str">
        <f>VLOOKUP(A508, 'CountryvisatypeLink Live Master'!A:D, 4, FALSE)</f>
        <v>Yes</v>
      </c>
      <c r="E508" t="str">
        <f>VLOOKUP(A508, 'CountryvisatypeLink Live Master'!A:E, 5, FALSE)</f>
        <v>Yes</v>
      </c>
    </row>
    <row r="509" spans="1:5">
      <c r="A509" s="15" t="s">
        <v>1485</v>
      </c>
      <c r="B509">
        <v>620</v>
      </c>
      <c r="C509" t="str">
        <f>VLOOKUP(A509, 'CountryvisatypeLink Live Master'!A:E, 3, FALSE)</f>
        <v>Y</v>
      </c>
      <c r="D509" t="str">
        <f>VLOOKUP(A509, 'CountryvisatypeLink Live Master'!A:D, 4, FALSE)</f>
        <v>Yes</v>
      </c>
      <c r="E509" t="str">
        <f>VLOOKUP(A509, 'CountryvisatypeLink Live Master'!A:E, 5, FALSE)</f>
        <v>Yes</v>
      </c>
    </row>
    <row r="510" spans="1:5">
      <c r="A510" s="15" t="s">
        <v>1813</v>
      </c>
      <c r="B510">
        <v>44057</v>
      </c>
      <c r="C510" t="e">
        <f>VLOOKUP(A510, 'CountryvisatypeLink Live Master'!A:E, 3, FALSE)</f>
        <v>#N/A</v>
      </c>
      <c r="D510" t="e">
        <f>VLOOKUP(A510, 'CountryvisatypeLink Live Master'!A:D, 4, FALSE)</f>
        <v>#N/A</v>
      </c>
      <c r="E510" t="e">
        <f>VLOOKUP(A510, 'CountryvisatypeLink Live Master'!A:E, 5, FALSE)</f>
        <v>#N/A</v>
      </c>
    </row>
    <row r="511" spans="1:5">
      <c r="A511" s="15" t="s">
        <v>1181</v>
      </c>
      <c r="B511">
        <v>41243</v>
      </c>
      <c r="C511" t="str">
        <f>VLOOKUP(A511, 'CountryvisatypeLink Live Master'!A:E, 3, FALSE)</f>
        <v>N</v>
      </c>
      <c r="D511" t="str">
        <f>VLOOKUP(A511, 'CountryvisatypeLink Live Master'!A:D, 4, FALSE)</f>
        <v>Yes</v>
      </c>
      <c r="E511" t="str">
        <f>VLOOKUP(A511, 'CountryvisatypeLink Live Master'!A:E, 5, FALSE)</f>
        <v>Yes</v>
      </c>
    </row>
    <row r="512" spans="1:5">
      <c r="A512" s="15" t="s">
        <v>1814</v>
      </c>
      <c r="B512">
        <v>44058</v>
      </c>
      <c r="C512" t="e">
        <f>VLOOKUP(A512, 'CountryvisatypeLink Live Master'!A:E, 3, FALSE)</f>
        <v>#N/A</v>
      </c>
      <c r="D512" t="e">
        <f>VLOOKUP(A512, 'CountryvisatypeLink Live Master'!A:D, 4, FALSE)</f>
        <v>#N/A</v>
      </c>
      <c r="E512" t="e">
        <f>VLOOKUP(A512, 'CountryvisatypeLink Live Master'!A:E, 5, FALSE)</f>
        <v>#N/A</v>
      </c>
    </row>
    <row r="513" spans="1:5">
      <c r="A513" s="15" t="s">
        <v>1815</v>
      </c>
      <c r="B513">
        <v>44056</v>
      </c>
      <c r="C513" t="e">
        <f>VLOOKUP(A513, 'CountryvisatypeLink Live Master'!A:E, 3, FALSE)</f>
        <v>#N/A</v>
      </c>
      <c r="D513" t="e">
        <f>VLOOKUP(A513, 'CountryvisatypeLink Live Master'!A:D, 4, FALSE)</f>
        <v>#N/A</v>
      </c>
      <c r="E513" t="e">
        <f>VLOOKUP(A513, 'CountryvisatypeLink Live Master'!A:E, 5, FALSE)</f>
        <v>#N/A</v>
      </c>
    </row>
    <row r="514" spans="1:5">
      <c r="A514" s="15" t="s">
        <v>1816</v>
      </c>
      <c r="B514">
        <v>44105</v>
      </c>
      <c r="C514" t="e">
        <f>VLOOKUP(A514, 'CountryvisatypeLink Live Master'!A:E, 3, FALSE)</f>
        <v>#N/A</v>
      </c>
      <c r="D514" t="e">
        <f>VLOOKUP(A514, 'CountryvisatypeLink Live Master'!A:D, 4, FALSE)</f>
        <v>#N/A</v>
      </c>
      <c r="E514" t="e">
        <f>VLOOKUP(A514, 'CountryvisatypeLink Live Master'!A:E, 5, FALSE)</f>
        <v>#N/A</v>
      </c>
    </row>
    <row r="515" spans="1:5">
      <c r="A515" s="15" t="s">
        <v>1817</v>
      </c>
      <c r="B515">
        <v>44055</v>
      </c>
      <c r="C515" t="e">
        <f>VLOOKUP(A515, 'CountryvisatypeLink Live Master'!A:E, 3, FALSE)</f>
        <v>#N/A</v>
      </c>
      <c r="D515" t="e">
        <f>VLOOKUP(A515, 'CountryvisatypeLink Live Master'!A:D, 4, FALSE)</f>
        <v>#N/A</v>
      </c>
      <c r="E515" t="e">
        <f>VLOOKUP(A515, 'CountryvisatypeLink Live Master'!A:E, 5, FALSE)</f>
        <v>#N/A</v>
      </c>
    </row>
    <row r="516" spans="1:5">
      <c r="A516" s="15" t="s">
        <v>1818</v>
      </c>
      <c r="B516">
        <v>44053</v>
      </c>
      <c r="C516" t="e">
        <f>VLOOKUP(A516, 'CountryvisatypeLink Live Master'!A:E, 3, FALSE)</f>
        <v>#N/A</v>
      </c>
      <c r="D516" t="e">
        <f>VLOOKUP(A516, 'CountryvisatypeLink Live Master'!A:D, 4, FALSE)</f>
        <v>#N/A</v>
      </c>
      <c r="E516" t="e">
        <f>VLOOKUP(A516, 'CountryvisatypeLink Live Master'!A:E, 5, FALSE)</f>
        <v>#N/A</v>
      </c>
    </row>
    <row r="517" spans="1:5">
      <c r="A517" s="15" t="s">
        <v>1819</v>
      </c>
      <c r="B517">
        <v>44084</v>
      </c>
      <c r="C517" t="e">
        <f>VLOOKUP(A517, 'CountryvisatypeLink Live Master'!A:E, 3, FALSE)</f>
        <v>#N/A</v>
      </c>
      <c r="D517" t="e">
        <f>VLOOKUP(A517, 'CountryvisatypeLink Live Master'!A:D, 4, FALSE)</f>
        <v>#N/A</v>
      </c>
      <c r="E517" t="e">
        <f>VLOOKUP(A517, 'CountryvisatypeLink Live Master'!A:E, 5, FALSE)</f>
        <v>#N/A</v>
      </c>
    </row>
    <row r="518" spans="1:5">
      <c r="A518" s="15" t="s">
        <v>1486</v>
      </c>
      <c r="B518">
        <v>41244</v>
      </c>
      <c r="C518" t="str">
        <f>VLOOKUP(A518, 'CountryvisatypeLink Live Master'!A:E, 3, FALSE)</f>
        <v>N</v>
      </c>
      <c r="D518" t="str">
        <f>VLOOKUP(A518, 'CountryvisatypeLink Live Master'!A:D, 4, FALSE)</f>
        <v>Yes</v>
      </c>
      <c r="E518" t="str">
        <f>VLOOKUP(A518, 'CountryvisatypeLink Live Master'!A:E, 5, FALSE)</f>
        <v>Yes</v>
      </c>
    </row>
    <row r="519" spans="1:5">
      <c r="A519" s="15" t="s">
        <v>1820</v>
      </c>
      <c r="B519">
        <v>44904</v>
      </c>
      <c r="C519" t="e">
        <f>VLOOKUP(A519, 'CountryvisatypeLink Live Master'!A:E, 3, FALSE)</f>
        <v>#N/A</v>
      </c>
      <c r="D519" t="e">
        <f>VLOOKUP(A519, 'CountryvisatypeLink Live Master'!A:D, 4, FALSE)</f>
        <v>#N/A</v>
      </c>
      <c r="E519" t="e">
        <f>VLOOKUP(A519, 'CountryvisatypeLink Live Master'!A:E, 5, FALSE)</f>
        <v>#N/A</v>
      </c>
    </row>
    <row r="520" spans="1:5">
      <c r="A520" s="15" t="s">
        <v>1821</v>
      </c>
      <c r="B520">
        <v>44126</v>
      </c>
      <c r="C520" t="e">
        <f>VLOOKUP(A520, 'CountryvisatypeLink Live Master'!A:E, 3, FALSE)</f>
        <v>#N/A</v>
      </c>
      <c r="D520" t="e">
        <f>VLOOKUP(A520, 'CountryvisatypeLink Live Master'!A:D, 4, FALSE)</f>
        <v>#N/A</v>
      </c>
      <c r="E520" t="e">
        <f>VLOOKUP(A520, 'CountryvisatypeLink Live Master'!A:E, 5, FALSE)</f>
        <v>#N/A</v>
      </c>
    </row>
    <row r="521" spans="1:5">
      <c r="A521" s="15" t="s">
        <v>1487</v>
      </c>
      <c r="B521">
        <v>41848</v>
      </c>
      <c r="C521" t="str">
        <f>VLOOKUP(A521, 'CountryvisatypeLink Live Master'!A:E, 3, FALSE)</f>
        <v>N</v>
      </c>
      <c r="D521" t="str">
        <f>VLOOKUP(A521, 'CountryvisatypeLink Live Master'!A:D, 4, FALSE)</f>
        <v>Yes</v>
      </c>
      <c r="E521" t="str">
        <f>VLOOKUP(A521, 'CountryvisatypeLink Live Master'!A:E, 5, FALSE)</f>
        <v>Yes</v>
      </c>
    </row>
    <row r="522" spans="1:5">
      <c r="A522" s="15" t="s">
        <v>1822</v>
      </c>
      <c r="B522">
        <v>41617</v>
      </c>
      <c r="C522" t="str">
        <f>VLOOKUP(A522, 'CountryvisatypeLink Live Master'!A:E, 3, FALSE)</f>
        <v>N</v>
      </c>
      <c r="D522" t="str">
        <f>VLOOKUP(A522, 'CountryvisatypeLink Live Master'!A:D, 4, FALSE)</f>
        <v>Yes</v>
      </c>
      <c r="E522" t="str">
        <f>VLOOKUP(A522, 'CountryvisatypeLink Live Master'!A:E, 5, FALSE)</f>
        <v>Yes</v>
      </c>
    </row>
    <row r="523" spans="1:5">
      <c r="A523" s="15" t="s">
        <v>1178</v>
      </c>
      <c r="B523">
        <v>22050</v>
      </c>
      <c r="C523" t="str">
        <f>VLOOKUP(A523, 'CountryvisatypeLink Live Master'!A:E, 3, FALSE)</f>
        <v>N</v>
      </c>
      <c r="D523" t="str">
        <f>VLOOKUP(A523, 'CountryvisatypeLink Live Master'!A:D, 4, FALSE)</f>
        <v>Yes</v>
      </c>
      <c r="E523" t="str">
        <f>VLOOKUP(A523, 'CountryvisatypeLink Live Master'!A:E, 5, FALSE)</f>
        <v>Yes</v>
      </c>
    </row>
    <row r="524" spans="1:5">
      <c r="A524" s="15" t="s">
        <v>1823</v>
      </c>
      <c r="B524">
        <v>44052</v>
      </c>
      <c r="C524" t="e">
        <f>VLOOKUP(A524, 'CountryvisatypeLink Live Master'!A:E, 3, FALSE)</f>
        <v>#N/A</v>
      </c>
      <c r="D524" t="e">
        <f>VLOOKUP(A524, 'CountryvisatypeLink Live Master'!A:D, 4, FALSE)</f>
        <v>#N/A</v>
      </c>
      <c r="E524" t="e">
        <f>VLOOKUP(A524, 'CountryvisatypeLink Live Master'!A:E, 5, FALSE)</f>
        <v>#N/A</v>
      </c>
    </row>
    <row r="525" spans="1:5">
      <c r="A525" s="15" t="s">
        <v>1490</v>
      </c>
      <c r="B525">
        <v>42024</v>
      </c>
      <c r="C525" t="str">
        <f>VLOOKUP(A525, 'CountryvisatypeLink Live Master'!A:E, 3, FALSE)</f>
        <v>N</v>
      </c>
      <c r="D525" t="str">
        <f>VLOOKUP(A525, 'CountryvisatypeLink Live Master'!A:D, 4, FALSE)</f>
        <v>Yes</v>
      </c>
      <c r="E525" t="str">
        <f>VLOOKUP(A525, 'CountryvisatypeLink Live Master'!A:E, 5, FALSE)</f>
        <v>Yes</v>
      </c>
    </row>
    <row r="526" spans="1:5">
      <c r="A526" s="15" t="s">
        <v>1491</v>
      </c>
      <c r="B526">
        <v>32300</v>
      </c>
      <c r="C526" t="str">
        <f>VLOOKUP(A526, 'CountryvisatypeLink Live Master'!A:E, 3, FALSE)</f>
        <v>N</v>
      </c>
      <c r="D526" t="str">
        <f>VLOOKUP(A526, 'CountryvisatypeLink Live Master'!A:D, 4, FALSE)</f>
        <v>Yes</v>
      </c>
      <c r="E526" t="str">
        <f>VLOOKUP(A526, 'CountryvisatypeLink Live Master'!A:E, 5, FALSE)</f>
        <v>Yes</v>
      </c>
    </row>
    <row r="527" spans="1:5">
      <c r="A527" s="15" t="s">
        <v>1492</v>
      </c>
      <c r="B527">
        <v>24053</v>
      </c>
      <c r="C527" t="str">
        <f>VLOOKUP(A527, 'CountryvisatypeLink Live Master'!A:E, 3, FALSE)</f>
        <v>Y</v>
      </c>
      <c r="D527" t="str">
        <f>VLOOKUP(A527, 'CountryvisatypeLink Live Master'!A:D, 4, FALSE)</f>
        <v>Yes</v>
      </c>
      <c r="E527" t="str">
        <f>VLOOKUP(A527, 'CountryvisatypeLink Live Master'!A:E, 5, FALSE)</f>
        <v>Yes</v>
      </c>
    </row>
    <row r="528" spans="1:5">
      <c r="A528" s="15" t="s">
        <v>1493</v>
      </c>
      <c r="B528">
        <v>25150</v>
      </c>
      <c r="C528" t="str">
        <f>VLOOKUP(A528, 'CountryvisatypeLink Live Master'!A:E, 3, FALSE)</f>
        <v>Y</v>
      </c>
      <c r="D528" t="str">
        <f>VLOOKUP(A528, 'CountryvisatypeLink Live Master'!A:D, 4, FALSE)</f>
        <v>Yes</v>
      </c>
      <c r="E528" t="str">
        <f>VLOOKUP(A528, 'CountryvisatypeLink Live Master'!A:E, 5, FALSE)</f>
        <v>Yes</v>
      </c>
    </row>
    <row r="529" spans="1:5">
      <c r="A529" s="15" t="s">
        <v>1139</v>
      </c>
      <c r="B529">
        <v>22052</v>
      </c>
      <c r="C529" t="str">
        <f>VLOOKUP(A529, 'CountryvisatypeLink Live Master'!A:E, 3, FALSE)</f>
        <v>N</v>
      </c>
      <c r="D529" t="str">
        <f>VLOOKUP(A529, 'CountryvisatypeLink Live Master'!A:D, 4, FALSE)</f>
        <v>Yes</v>
      </c>
      <c r="E529" t="str">
        <f>VLOOKUP(A529, 'CountryvisatypeLink Live Master'!A:E, 5, FALSE)</f>
        <v>Yes</v>
      </c>
    </row>
    <row r="530" spans="1:5">
      <c r="A530" s="15" t="s">
        <v>1494</v>
      </c>
      <c r="B530">
        <v>41618</v>
      </c>
      <c r="C530" t="str">
        <f>VLOOKUP(A530, 'CountryvisatypeLink Live Master'!A:E, 3, FALSE)</f>
        <v>N</v>
      </c>
      <c r="D530" t="str">
        <f>VLOOKUP(A530, 'CountryvisatypeLink Live Master'!A:D, 4, FALSE)</f>
        <v>Yes</v>
      </c>
      <c r="E530" t="str">
        <f>VLOOKUP(A530, 'CountryvisatypeLink Live Master'!A:E, 5, FALSE)</f>
        <v>Yes</v>
      </c>
    </row>
    <row r="531" spans="1:5">
      <c r="A531" s="15" t="s">
        <v>1824</v>
      </c>
      <c r="B531">
        <v>44048</v>
      </c>
      <c r="C531" t="e">
        <f>VLOOKUP(A531, 'CountryvisatypeLink Live Master'!A:E, 3, FALSE)</f>
        <v>#N/A</v>
      </c>
      <c r="D531" t="e">
        <f>VLOOKUP(A531, 'CountryvisatypeLink Live Master'!A:D, 4, FALSE)</f>
        <v>#N/A</v>
      </c>
      <c r="E531" t="e">
        <f>VLOOKUP(A531, 'CountryvisatypeLink Live Master'!A:E, 5, FALSE)</f>
        <v>#N/A</v>
      </c>
    </row>
    <row r="532" spans="1:5">
      <c r="A532" s="15" t="s">
        <v>1825</v>
      </c>
      <c r="B532">
        <v>44050</v>
      </c>
      <c r="C532" t="e">
        <f>VLOOKUP(A532, 'CountryvisatypeLink Live Master'!A:E, 3, FALSE)</f>
        <v>#N/A</v>
      </c>
      <c r="D532" t="e">
        <f>VLOOKUP(A532, 'CountryvisatypeLink Live Master'!A:D, 4, FALSE)</f>
        <v>#N/A</v>
      </c>
      <c r="E532" t="e">
        <f>VLOOKUP(A532, 'CountryvisatypeLink Live Master'!A:E, 5, FALSE)</f>
        <v>#N/A</v>
      </c>
    </row>
    <row r="533" spans="1:5">
      <c r="A533" s="15" t="s">
        <v>1495</v>
      </c>
      <c r="B533">
        <v>41619</v>
      </c>
      <c r="C533" t="str">
        <f>VLOOKUP(A533, 'CountryvisatypeLink Live Master'!A:E, 3, FALSE)</f>
        <v>N</v>
      </c>
      <c r="D533" t="str">
        <f>VLOOKUP(A533, 'CountryvisatypeLink Live Master'!A:D, 4, FALSE)</f>
        <v>Yes</v>
      </c>
      <c r="E533" t="str">
        <f>VLOOKUP(A533, 'CountryvisatypeLink Live Master'!A:E, 5, FALSE)</f>
        <v>Yes</v>
      </c>
    </row>
    <row r="534" spans="1:5">
      <c r="A534" s="15" t="s">
        <v>1496</v>
      </c>
      <c r="B534">
        <v>44924</v>
      </c>
      <c r="C534" t="str">
        <f>VLOOKUP(A534, 'CountryvisatypeLink Live Master'!A:E, 3, FALSE)</f>
        <v>N</v>
      </c>
      <c r="D534" t="str">
        <f>VLOOKUP(A534, 'CountryvisatypeLink Live Master'!A:D, 4, FALSE)</f>
        <v>Yes</v>
      </c>
      <c r="E534" t="str">
        <f>VLOOKUP(A534, 'CountryvisatypeLink Live Master'!A:E, 5, FALSE)</f>
        <v>Yes</v>
      </c>
    </row>
    <row r="535" spans="1:5">
      <c r="A535" s="15" t="s">
        <v>1826</v>
      </c>
      <c r="B535">
        <v>44051</v>
      </c>
      <c r="C535" t="e">
        <f>VLOOKUP(A535, 'CountryvisatypeLink Live Master'!A:E, 3, FALSE)</f>
        <v>#N/A</v>
      </c>
      <c r="D535" t="e">
        <f>VLOOKUP(A535, 'CountryvisatypeLink Live Master'!A:D, 4, FALSE)</f>
        <v>#N/A</v>
      </c>
      <c r="E535" t="e">
        <f>VLOOKUP(A535, 'CountryvisatypeLink Live Master'!A:E, 5, FALSE)</f>
        <v>#N/A</v>
      </c>
    </row>
    <row r="536" spans="1:5">
      <c r="A536" s="15" t="s">
        <v>1497</v>
      </c>
      <c r="B536">
        <v>41868</v>
      </c>
      <c r="C536" t="str">
        <f>VLOOKUP(A536, 'CountryvisatypeLink Live Master'!A:E, 3, FALSE)</f>
        <v>N</v>
      </c>
      <c r="D536" t="str">
        <f>VLOOKUP(A536, 'CountryvisatypeLink Live Master'!A:D, 4, FALSE)</f>
        <v>Yes</v>
      </c>
      <c r="E536" t="str">
        <f>VLOOKUP(A536, 'CountryvisatypeLink Live Master'!A:E, 5, FALSE)</f>
        <v>Yes</v>
      </c>
    </row>
    <row r="537" spans="1:5">
      <c r="A537" s="15" t="s">
        <v>1827</v>
      </c>
      <c r="B537">
        <v>41972</v>
      </c>
      <c r="C537" t="e">
        <f>VLOOKUP(A537, 'CountryvisatypeLink Live Master'!A:E, 3, FALSE)</f>
        <v>#N/A</v>
      </c>
      <c r="D537" t="e">
        <f>VLOOKUP(A537, 'CountryvisatypeLink Live Master'!A:D, 4, FALSE)</f>
        <v>#N/A</v>
      </c>
      <c r="E537" t="e">
        <f>VLOOKUP(A537, 'CountryvisatypeLink Live Master'!A:E, 5, FALSE)</f>
        <v>#N/A</v>
      </c>
    </row>
    <row r="538" spans="1:5">
      <c r="A538" s="15" t="s">
        <v>1499</v>
      </c>
      <c r="B538">
        <v>24050</v>
      </c>
      <c r="C538" t="str">
        <f>VLOOKUP(A538, 'CountryvisatypeLink Live Master'!A:E, 3, FALSE)</f>
        <v>Y</v>
      </c>
      <c r="D538" t="str">
        <f>VLOOKUP(A538, 'CountryvisatypeLink Live Master'!A:D, 4, FALSE)</f>
        <v>Yes</v>
      </c>
      <c r="E538" t="str">
        <f>VLOOKUP(A538, 'CountryvisatypeLink Live Master'!A:E, 5, FALSE)</f>
        <v>Yes</v>
      </c>
    </row>
    <row r="539" spans="1:5">
      <c r="A539" s="15" t="s">
        <v>1828</v>
      </c>
      <c r="B539">
        <v>44024</v>
      </c>
      <c r="C539" t="e">
        <f>VLOOKUP(A539, 'CountryvisatypeLink Live Master'!A:E, 3, FALSE)</f>
        <v>#N/A</v>
      </c>
      <c r="D539" t="e">
        <f>VLOOKUP(A539, 'CountryvisatypeLink Live Master'!A:D, 4, FALSE)</f>
        <v>#N/A</v>
      </c>
      <c r="E539" t="e">
        <f>VLOOKUP(A539, 'CountryvisatypeLink Live Master'!A:E, 5, FALSE)</f>
        <v>#N/A</v>
      </c>
    </row>
    <row r="540" spans="1:5">
      <c r="A540" s="15" t="s">
        <v>1829</v>
      </c>
      <c r="B540">
        <v>43972</v>
      </c>
      <c r="C540" t="e">
        <f>VLOOKUP(A540, 'CountryvisatypeLink Live Master'!A:E, 3, FALSE)</f>
        <v>#N/A</v>
      </c>
      <c r="D540" t="e">
        <f>VLOOKUP(A540, 'CountryvisatypeLink Live Master'!A:D, 4, FALSE)</f>
        <v>#N/A</v>
      </c>
      <c r="E540" t="e">
        <f>VLOOKUP(A540, 'CountryvisatypeLink Live Master'!A:E, 5, FALSE)</f>
        <v>#N/A</v>
      </c>
    </row>
    <row r="541" spans="1:5">
      <c r="A541" s="15" t="s">
        <v>1830</v>
      </c>
      <c r="B541">
        <v>44046</v>
      </c>
      <c r="C541" t="e">
        <f>VLOOKUP(A541, 'CountryvisatypeLink Live Master'!A:E, 3, FALSE)</f>
        <v>#N/A</v>
      </c>
      <c r="D541" t="e">
        <f>VLOOKUP(A541, 'CountryvisatypeLink Live Master'!A:D, 4, FALSE)</f>
        <v>#N/A</v>
      </c>
      <c r="E541" t="e">
        <f>VLOOKUP(A541, 'CountryvisatypeLink Live Master'!A:E, 5, FALSE)</f>
        <v>#N/A</v>
      </c>
    </row>
    <row r="542" spans="1:5">
      <c r="A542" s="15" t="s">
        <v>1831</v>
      </c>
      <c r="B542">
        <v>44006</v>
      </c>
      <c r="C542" t="e">
        <f>VLOOKUP(A542, 'CountryvisatypeLink Live Master'!A:E, 3, FALSE)</f>
        <v>#N/A</v>
      </c>
      <c r="D542" t="e">
        <f>VLOOKUP(A542, 'CountryvisatypeLink Live Master'!A:D, 4, FALSE)</f>
        <v>#N/A</v>
      </c>
      <c r="E542" t="e">
        <f>VLOOKUP(A542, 'CountryvisatypeLink Live Master'!A:E, 5, FALSE)</f>
        <v>#N/A</v>
      </c>
    </row>
    <row r="543" spans="1:5">
      <c r="A543" s="15" t="s">
        <v>1832</v>
      </c>
      <c r="B543">
        <v>44005</v>
      </c>
      <c r="C543" t="e">
        <f>VLOOKUP(A543, 'CountryvisatypeLink Live Master'!A:E, 3, FALSE)</f>
        <v>#N/A</v>
      </c>
      <c r="D543" t="e">
        <f>VLOOKUP(A543, 'CountryvisatypeLink Live Master'!A:D, 4, FALSE)</f>
        <v>#N/A</v>
      </c>
      <c r="E543" t="e">
        <f>VLOOKUP(A543, 'CountryvisatypeLink Live Master'!A:E, 5, FALSE)</f>
        <v>#N/A</v>
      </c>
    </row>
    <row r="544" spans="1:5">
      <c r="A544" s="15" t="s">
        <v>1833</v>
      </c>
      <c r="B544">
        <v>44045</v>
      </c>
      <c r="C544" t="e">
        <f>VLOOKUP(A544, 'CountryvisatypeLink Live Master'!A:E, 3, FALSE)</f>
        <v>#N/A</v>
      </c>
      <c r="D544" t="e">
        <f>VLOOKUP(A544, 'CountryvisatypeLink Live Master'!A:D, 4, FALSE)</f>
        <v>#N/A</v>
      </c>
      <c r="E544" t="e">
        <f>VLOOKUP(A544, 'CountryvisatypeLink Live Master'!A:E, 5, FALSE)</f>
        <v>#N/A</v>
      </c>
    </row>
    <row r="545" spans="1:5">
      <c r="A545" s="15" t="s">
        <v>1834</v>
      </c>
      <c r="B545">
        <v>44044</v>
      </c>
      <c r="C545" t="e">
        <f>VLOOKUP(A545, 'CountryvisatypeLink Live Master'!A:E, 3, FALSE)</f>
        <v>#N/A</v>
      </c>
      <c r="D545" t="e">
        <f>VLOOKUP(A545, 'CountryvisatypeLink Live Master'!A:D, 4, FALSE)</f>
        <v>#N/A</v>
      </c>
      <c r="E545" t="e">
        <f>VLOOKUP(A545, 'CountryvisatypeLink Live Master'!A:E, 5, FALSE)</f>
        <v>#N/A</v>
      </c>
    </row>
    <row r="546" spans="1:5">
      <c r="A546" s="15" t="s">
        <v>1502</v>
      </c>
      <c r="B546">
        <v>631</v>
      </c>
      <c r="C546" t="str">
        <f>VLOOKUP(A546, 'CountryvisatypeLink Live Master'!A:E, 3, FALSE)</f>
        <v>Y</v>
      </c>
      <c r="D546" t="str">
        <f>VLOOKUP(A546, 'CountryvisatypeLink Live Master'!A:D, 4, FALSE)</f>
        <v>Yes</v>
      </c>
      <c r="E546" t="str">
        <f>VLOOKUP(A546, 'CountryvisatypeLink Live Master'!A:E, 5, FALSE)</f>
        <v>Yes</v>
      </c>
    </row>
    <row r="547" spans="1:5">
      <c r="A547" s="15" t="s">
        <v>1503</v>
      </c>
      <c r="B547">
        <v>630</v>
      </c>
      <c r="C547" t="str">
        <f>VLOOKUP(A547, 'CountryvisatypeLink Live Master'!A:E, 3, FALSE)</f>
        <v>Y</v>
      </c>
      <c r="D547" t="str">
        <f>VLOOKUP(A547, 'CountryvisatypeLink Live Master'!A:D, 4, FALSE)</f>
        <v>Yes</v>
      </c>
      <c r="E547" t="str">
        <f>VLOOKUP(A547, 'CountryvisatypeLink Live Master'!A:E, 5, FALSE)</f>
        <v>Yes</v>
      </c>
    </row>
    <row r="548" spans="1:5">
      <c r="A548" s="15" t="s">
        <v>1504</v>
      </c>
      <c r="B548">
        <v>632</v>
      </c>
      <c r="C548" t="str">
        <f>VLOOKUP(A548, 'CountryvisatypeLink Live Master'!A:E, 3, FALSE)</f>
        <v>Y</v>
      </c>
      <c r="D548" t="str">
        <f>VLOOKUP(A548, 'CountryvisatypeLink Live Master'!A:D, 4, FALSE)</f>
        <v>Yes</v>
      </c>
      <c r="E548" t="str">
        <f>VLOOKUP(A548, 'CountryvisatypeLink Live Master'!A:E, 5, FALSE)</f>
        <v>Yes</v>
      </c>
    </row>
    <row r="549" spans="1:5">
      <c r="A549" s="15" t="s">
        <v>1835</v>
      </c>
      <c r="B549">
        <v>44047</v>
      </c>
      <c r="C549" t="e">
        <f>VLOOKUP(A549, 'CountryvisatypeLink Live Master'!A:E, 3, FALSE)</f>
        <v>#N/A</v>
      </c>
      <c r="D549" t="e">
        <f>VLOOKUP(A549, 'CountryvisatypeLink Live Master'!A:D, 4, FALSE)</f>
        <v>#N/A</v>
      </c>
      <c r="E549" t="e">
        <f>VLOOKUP(A549, 'CountryvisatypeLink Live Master'!A:E, 5, FALSE)</f>
        <v>#N/A</v>
      </c>
    </row>
    <row r="550" spans="1:5">
      <c r="A550" s="15" t="s">
        <v>1836</v>
      </c>
      <c r="B550">
        <v>42128</v>
      </c>
      <c r="C550" t="e">
        <f>VLOOKUP(A550, 'CountryvisatypeLink Live Master'!A:E, 3, FALSE)</f>
        <v>#N/A</v>
      </c>
      <c r="D550" t="e">
        <f>VLOOKUP(A550, 'CountryvisatypeLink Live Master'!A:D, 4, FALSE)</f>
        <v>#N/A</v>
      </c>
      <c r="E550" t="e">
        <f>VLOOKUP(A550, 'CountryvisatypeLink Live Master'!A:E, 5, FALSE)</f>
        <v>#N/A</v>
      </c>
    </row>
    <row r="551" spans="1:5">
      <c r="A551" s="15" t="s">
        <v>1837</v>
      </c>
      <c r="B551">
        <v>42232</v>
      </c>
      <c r="C551" t="e">
        <f>VLOOKUP(A551, 'CountryvisatypeLink Live Master'!A:E, 3, FALSE)</f>
        <v>#N/A</v>
      </c>
      <c r="D551" t="e">
        <f>VLOOKUP(A551, 'CountryvisatypeLink Live Master'!A:D, 4, FALSE)</f>
        <v>#N/A</v>
      </c>
      <c r="E551" t="e">
        <f>VLOOKUP(A551, 'CountryvisatypeLink Live Master'!A:E, 5, FALSE)</f>
        <v>#N/A</v>
      </c>
    </row>
    <row r="552" spans="1:5">
      <c r="A552" s="15" t="s">
        <v>1838</v>
      </c>
      <c r="B552">
        <v>42180</v>
      </c>
      <c r="C552" t="e">
        <f>VLOOKUP(A552, 'CountryvisatypeLink Live Master'!A:E, 3, FALSE)</f>
        <v>#N/A</v>
      </c>
      <c r="D552" t="e">
        <f>VLOOKUP(A552, 'CountryvisatypeLink Live Master'!A:D, 4, FALSE)</f>
        <v>#N/A</v>
      </c>
      <c r="E552" t="e">
        <f>VLOOKUP(A552, 'CountryvisatypeLink Live Master'!A:E, 5, FALSE)</f>
        <v>#N/A</v>
      </c>
    </row>
    <row r="553" spans="1:5">
      <c r="A553" s="15" t="s">
        <v>1074</v>
      </c>
      <c r="B553">
        <v>643</v>
      </c>
      <c r="C553" t="str">
        <f>VLOOKUP(A553, 'CountryvisatypeLink Live Master'!A:E, 3, FALSE)</f>
        <v>Y</v>
      </c>
      <c r="D553" t="str">
        <f>VLOOKUP(A553, 'CountryvisatypeLink Live Master'!A:D, 4, FALSE)</f>
        <v>Yes</v>
      </c>
      <c r="E553" t="str">
        <f>VLOOKUP(A553, 'CountryvisatypeLink Live Master'!A:E, 5, FALSE)</f>
        <v>Yes</v>
      </c>
    </row>
    <row r="554" spans="1:5">
      <c r="A554" s="15" t="s">
        <v>1839</v>
      </c>
      <c r="B554">
        <v>43968</v>
      </c>
      <c r="C554" t="e">
        <f>VLOOKUP(A554, 'CountryvisatypeLink Live Master'!A:E, 3, FALSE)</f>
        <v>#N/A</v>
      </c>
      <c r="D554" t="e">
        <f>VLOOKUP(A554, 'CountryvisatypeLink Live Master'!A:D, 4, FALSE)</f>
        <v>#N/A</v>
      </c>
      <c r="E554" t="e">
        <f>VLOOKUP(A554, 'CountryvisatypeLink Live Master'!A:E, 5, FALSE)</f>
        <v>#N/A</v>
      </c>
    </row>
    <row r="555" spans="1:5">
      <c r="A555" s="15" t="s">
        <v>1840</v>
      </c>
      <c r="B555">
        <v>43984</v>
      </c>
      <c r="C555" t="e">
        <f>VLOOKUP(A555, 'CountryvisatypeLink Live Master'!A:E, 3, FALSE)</f>
        <v>#N/A</v>
      </c>
      <c r="D555" t="e">
        <f>VLOOKUP(A555, 'CountryvisatypeLink Live Master'!A:D, 4, FALSE)</f>
        <v>#N/A</v>
      </c>
      <c r="E555" t="e">
        <f>VLOOKUP(A555, 'CountryvisatypeLink Live Master'!A:E, 5, FALSE)</f>
        <v>#N/A</v>
      </c>
    </row>
    <row r="556" spans="1:5">
      <c r="A556" s="15" t="s">
        <v>1841</v>
      </c>
      <c r="B556">
        <v>43966</v>
      </c>
      <c r="C556" t="e">
        <f>VLOOKUP(A556, 'CountryvisatypeLink Live Master'!A:E, 3, FALSE)</f>
        <v>#N/A</v>
      </c>
      <c r="D556" t="e">
        <f>VLOOKUP(A556, 'CountryvisatypeLink Live Master'!A:D, 4, FALSE)</f>
        <v>#N/A</v>
      </c>
      <c r="E556" t="e">
        <f>VLOOKUP(A556, 'CountryvisatypeLink Live Master'!A:E, 5, FALSE)</f>
        <v>#N/A</v>
      </c>
    </row>
    <row r="557" spans="1:5">
      <c r="A557" s="15" t="s">
        <v>1505</v>
      </c>
      <c r="B557">
        <v>41163</v>
      </c>
      <c r="C557" t="str">
        <f>VLOOKUP(A557, 'CountryvisatypeLink Live Master'!A:E, 3, FALSE)</f>
        <v>N</v>
      </c>
      <c r="D557" t="str">
        <f>VLOOKUP(A557, 'CountryvisatypeLink Live Master'!A:D, 4, FALSE)</f>
        <v>Yes</v>
      </c>
      <c r="E557" t="str">
        <f>VLOOKUP(A557, 'CountryvisatypeLink Live Master'!A:E, 5, FALSE)</f>
        <v>Yes</v>
      </c>
    </row>
    <row r="558" spans="1:5">
      <c r="A558" s="15" t="s">
        <v>1506</v>
      </c>
      <c r="B558">
        <v>41203</v>
      </c>
      <c r="C558" t="str">
        <f>VLOOKUP(A558, 'CountryvisatypeLink Live Master'!A:E, 3, FALSE)</f>
        <v>N</v>
      </c>
      <c r="D558" t="str">
        <f>VLOOKUP(A558, 'CountryvisatypeLink Live Master'!A:D, 4, FALSE)</f>
        <v>Yes</v>
      </c>
      <c r="E558" t="str">
        <f>VLOOKUP(A558, 'CountryvisatypeLink Live Master'!A:E, 5, FALSE)</f>
        <v>Yes</v>
      </c>
    </row>
    <row r="559" spans="1:5">
      <c r="A559" s="15" t="s">
        <v>1507</v>
      </c>
      <c r="B559">
        <v>32101</v>
      </c>
      <c r="C559" t="str">
        <f>VLOOKUP(A559, 'CountryvisatypeLink Live Master'!A:E, 3, FALSE)</f>
        <v>Y</v>
      </c>
      <c r="D559" t="str">
        <f>VLOOKUP(A559, 'CountryvisatypeLink Live Master'!A:D, 4, FALSE)</f>
        <v>Yes</v>
      </c>
      <c r="E559" t="str">
        <f>VLOOKUP(A559, 'CountryvisatypeLink Live Master'!A:E, 5, FALSE)</f>
        <v>Yes</v>
      </c>
    </row>
    <row r="560" spans="1:5">
      <c r="A560" s="15" t="s">
        <v>1508</v>
      </c>
      <c r="B560">
        <v>32100</v>
      </c>
      <c r="C560" t="str">
        <f>VLOOKUP(A560, 'CountryvisatypeLink Live Master'!A:E, 3, FALSE)</f>
        <v>Y</v>
      </c>
      <c r="D560" t="str">
        <f>VLOOKUP(A560, 'CountryvisatypeLink Live Master'!A:D, 4, FALSE)</f>
        <v>Yes</v>
      </c>
      <c r="E560" t="str">
        <f>VLOOKUP(A560, 'CountryvisatypeLink Live Master'!A:E, 5, FALSE)</f>
        <v>Yes</v>
      </c>
    </row>
    <row r="561" spans="1:5">
      <c r="A561" s="15" t="s">
        <v>1842</v>
      </c>
      <c r="B561">
        <v>44905</v>
      </c>
      <c r="C561" t="e">
        <f>VLOOKUP(A561, 'CountryvisatypeLink Live Master'!A:E, 3, FALSE)</f>
        <v>#N/A</v>
      </c>
      <c r="D561" t="e">
        <f>VLOOKUP(A561, 'CountryvisatypeLink Live Master'!A:D, 4, FALSE)</f>
        <v>#N/A</v>
      </c>
      <c r="E561" t="e">
        <f>VLOOKUP(A561, 'CountryvisatypeLink Live Master'!A:E, 5, FALSE)</f>
        <v>#N/A</v>
      </c>
    </row>
    <row r="562" spans="1:5">
      <c r="A562" s="15" t="s">
        <v>1509</v>
      </c>
      <c r="B562">
        <v>41183</v>
      </c>
      <c r="C562" t="str">
        <f>VLOOKUP(A562, 'CountryvisatypeLink Live Master'!A:E, 3, FALSE)</f>
        <v>N</v>
      </c>
      <c r="D562" t="str">
        <f>VLOOKUP(A562, 'CountryvisatypeLink Live Master'!A:D, 4, FALSE)</f>
        <v>Yes</v>
      </c>
      <c r="E562" t="str">
        <f>VLOOKUP(A562, 'CountryvisatypeLink Live Master'!A:E, 5, FALSE)</f>
        <v>Yes</v>
      </c>
    </row>
    <row r="563" spans="1:5">
      <c r="A563" s="15" t="s">
        <v>1510</v>
      </c>
      <c r="B563">
        <v>32102</v>
      </c>
      <c r="C563" t="str">
        <f>VLOOKUP(A563, 'CountryvisatypeLink Live Master'!A:E, 3, FALSE)</f>
        <v>Y</v>
      </c>
      <c r="D563" t="str">
        <f>VLOOKUP(A563, 'CountryvisatypeLink Live Master'!A:D, 4, FALSE)</f>
        <v>Yes</v>
      </c>
      <c r="E563" t="str">
        <f>VLOOKUP(A563, 'CountryvisatypeLink Live Master'!A:E, 5, FALSE)</f>
        <v>Yes</v>
      </c>
    </row>
    <row r="564" spans="1:5">
      <c r="A564" s="15" t="s">
        <v>1843</v>
      </c>
      <c r="B564">
        <v>44004</v>
      </c>
      <c r="C564" t="e">
        <f>VLOOKUP(A564, 'CountryvisatypeLink Live Master'!A:E, 3, FALSE)</f>
        <v>#N/A</v>
      </c>
      <c r="D564" t="e">
        <f>VLOOKUP(A564, 'CountryvisatypeLink Live Master'!A:D, 4, FALSE)</f>
        <v>#N/A</v>
      </c>
      <c r="E564" t="e">
        <f>VLOOKUP(A564, 'CountryvisatypeLink Live Master'!A:E, 5, FALSE)</f>
        <v>#N/A</v>
      </c>
    </row>
    <row r="565" spans="1:5">
      <c r="A565" s="15" t="s">
        <v>1511</v>
      </c>
      <c r="B565">
        <v>41620</v>
      </c>
      <c r="C565" t="str">
        <f>VLOOKUP(A565, 'CountryvisatypeLink Live Master'!A:E, 3, FALSE)</f>
        <v>N</v>
      </c>
      <c r="D565" t="str">
        <f>VLOOKUP(A565, 'CountryvisatypeLink Live Master'!A:D, 4, FALSE)</f>
        <v>Yes</v>
      </c>
      <c r="E565" t="str">
        <f>VLOOKUP(A565, 'CountryvisatypeLink Live Master'!A:E, 5, FALSE)</f>
        <v>Yes</v>
      </c>
    </row>
    <row r="566" spans="1:5">
      <c r="A566" s="15" t="s">
        <v>1047</v>
      </c>
      <c r="B566">
        <v>22051</v>
      </c>
      <c r="C566" t="str">
        <f>VLOOKUP(A566, 'CountryvisatypeLink Live Master'!A:E, 3, FALSE)</f>
        <v>Y</v>
      </c>
      <c r="D566" t="str">
        <f>VLOOKUP(A566, 'CountryvisatypeLink Live Master'!A:D, 4, FALSE)</f>
        <v>Yes</v>
      </c>
      <c r="E566" t="str">
        <f>VLOOKUP(A566, 'CountryvisatypeLink Live Master'!A:E, 5, FALSE)</f>
        <v>Yes</v>
      </c>
    </row>
    <row r="567" spans="1:5">
      <c r="A567" s="15" t="s">
        <v>1514</v>
      </c>
      <c r="B567">
        <v>27150</v>
      </c>
      <c r="C567" t="str">
        <f>VLOOKUP(A567, 'CountryvisatypeLink Live Master'!A:E, 3, FALSE)</f>
        <v>Y</v>
      </c>
      <c r="D567" t="str">
        <f>VLOOKUP(A567, 'CountryvisatypeLink Live Master'!A:D, 4, FALSE)</f>
        <v>Yes</v>
      </c>
      <c r="E567" t="str">
        <f>VLOOKUP(A567, 'CountryvisatypeLink Live Master'!A:E, 5, FALSE)</f>
        <v>Yes</v>
      </c>
    </row>
    <row r="568" spans="1:5">
      <c r="A568" s="15" t="s">
        <v>1844</v>
      </c>
      <c r="B568">
        <v>43946</v>
      </c>
      <c r="C568" t="e">
        <f>VLOOKUP(A568, 'CountryvisatypeLink Live Master'!A:E, 3, FALSE)</f>
        <v>#N/A</v>
      </c>
      <c r="D568" t="e">
        <f>VLOOKUP(A568, 'CountryvisatypeLink Live Master'!A:D, 4, FALSE)</f>
        <v>#N/A</v>
      </c>
      <c r="E568" t="e">
        <f>VLOOKUP(A568, 'CountryvisatypeLink Live Master'!A:E, 5, FALSE)</f>
        <v>#N/A</v>
      </c>
    </row>
    <row r="569" spans="1:5">
      <c r="A569" s="15" t="s">
        <v>1845</v>
      </c>
      <c r="B569">
        <v>43945</v>
      </c>
      <c r="C569" t="e">
        <f>VLOOKUP(A569, 'CountryvisatypeLink Live Master'!A:E, 3, FALSE)</f>
        <v>#N/A</v>
      </c>
      <c r="D569" t="e">
        <f>VLOOKUP(A569, 'CountryvisatypeLink Live Master'!A:D, 4, FALSE)</f>
        <v>#N/A</v>
      </c>
      <c r="E569" t="e">
        <f>VLOOKUP(A569, 'CountryvisatypeLink Live Master'!A:E, 5, FALSE)</f>
        <v>#N/A</v>
      </c>
    </row>
    <row r="570" spans="1:5">
      <c r="A570" s="15" t="s">
        <v>1846</v>
      </c>
      <c r="B570">
        <v>43964</v>
      </c>
      <c r="C570" t="e">
        <f>VLOOKUP(A570, 'CountryvisatypeLink Live Master'!A:E, 3, FALSE)</f>
        <v>#N/A</v>
      </c>
      <c r="D570" t="e">
        <f>VLOOKUP(A570, 'CountryvisatypeLink Live Master'!A:D, 4, FALSE)</f>
        <v>#N/A</v>
      </c>
      <c r="E570" t="e">
        <f>VLOOKUP(A570, 'CountryvisatypeLink Live Master'!A:E, 5, FALSE)</f>
        <v>#N/A</v>
      </c>
    </row>
    <row r="571" spans="1:5">
      <c r="A571" s="15" t="s">
        <v>1847</v>
      </c>
      <c r="B571">
        <v>43944</v>
      </c>
      <c r="C571" t="e">
        <f>VLOOKUP(A571, 'CountryvisatypeLink Live Master'!A:E, 3, FALSE)</f>
        <v>#N/A</v>
      </c>
      <c r="D571" t="e">
        <f>VLOOKUP(A571, 'CountryvisatypeLink Live Master'!A:D, 4, FALSE)</f>
        <v>#N/A</v>
      </c>
      <c r="E571" t="e">
        <f>VLOOKUP(A571, 'CountryvisatypeLink Live Master'!A:E, 5, FALSE)</f>
        <v>#N/A</v>
      </c>
    </row>
    <row r="572" spans="1:5">
      <c r="A572" s="15" t="s">
        <v>1848</v>
      </c>
      <c r="B572">
        <v>43224</v>
      </c>
      <c r="C572" t="e">
        <f>VLOOKUP(A572, 'CountryvisatypeLink Live Master'!A:E, 3, FALSE)</f>
        <v>#N/A</v>
      </c>
      <c r="D572" t="e">
        <f>VLOOKUP(A572, 'CountryvisatypeLink Live Master'!A:D, 4, FALSE)</f>
        <v>#N/A</v>
      </c>
      <c r="E572" t="e">
        <f>VLOOKUP(A572, 'CountryvisatypeLink Live Master'!A:E, 5, FALSE)</f>
        <v>#N/A</v>
      </c>
    </row>
    <row r="573" spans="1:5">
      <c r="A573" s="15" t="s">
        <v>1849</v>
      </c>
      <c r="B573">
        <v>43948</v>
      </c>
      <c r="C573" t="e">
        <f>VLOOKUP(A573, 'CountryvisatypeLink Live Master'!A:E, 3, FALSE)</f>
        <v>#N/A</v>
      </c>
      <c r="D573" t="e">
        <f>VLOOKUP(A573, 'CountryvisatypeLink Live Master'!A:D, 4, FALSE)</f>
        <v>#N/A</v>
      </c>
      <c r="E573" t="e">
        <f>VLOOKUP(A573, 'CountryvisatypeLink Live Master'!A:E, 5, FALSE)</f>
        <v>#N/A</v>
      </c>
    </row>
    <row r="574" spans="1:5">
      <c r="A574" s="15" t="s">
        <v>1850</v>
      </c>
      <c r="B574">
        <v>43947</v>
      </c>
      <c r="C574" t="e">
        <f>VLOOKUP(A574, 'CountryvisatypeLink Live Master'!A:E, 3, FALSE)</f>
        <v>#N/A</v>
      </c>
      <c r="D574" t="e">
        <f>VLOOKUP(A574, 'CountryvisatypeLink Live Master'!A:D, 4, FALSE)</f>
        <v>#N/A</v>
      </c>
      <c r="E574" t="e">
        <f>VLOOKUP(A574, 'CountryvisatypeLink Live Master'!A:E, 5, FALSE)</f>
        <v>#N/A</v>
      </c>
    </row>
    <row r="575" spans="1:5">
      <c r="A575" s="15" t="s">
        <v>1515</v>
      </c>
      <c r="B575">
        <v>41621</v>
      </c>
      <c r="C575" t="str">
        <f>VLOOKUP(A575, 'CountryvisatypeLink Live Master'!A:E, 3, FALSE)</f>
        <v>N</v>
      </c>
      <c r="D575" t="str">
        <f>VLOOKUP(A575, 'CountryvisatypeLink Live Master'!A:D, 4, FALSE)</f>
        <v>Yes</v>
      </c>
      <c r="E575" t="str">
        <f>VLOOKUP(A575, 'CountryvisatypeLink Live Master'!A:E, 5, FALSE)</f>
        <v>Yes</v>
      </c>
    </row>
    <row r="576" spans="1:5">
      <c r="A576" s="15" t="s">
        <v>1516</v>
      </c>
      <c r="B576">
        <v>634</v>
      </c>
      <c r="C576" t="str">
        <f>VLOOKUP(A576, 'CountryvisatypeLink Live Master'!A:E, 3, FALSE)</f>
        <v>Y</v>
      </c>
      <c r="D576" t="str">
        <f>VLOOKUP(A576, 'CountryvisatypeLink Live Master'!A:D, 4, FALSE)</f>
        <v>Yes</v>
      </c>
      <c r="E576" t="str">
        <f>VLOOKUP(A576, 'CountryvisatypeLink Live Master'!A:E, 5, FALSE)</f>
        <v>Yes</v>
      </c>
    </row>
    <row r="577" spans="1:5">
      <c r="A577" s="15" t="s">
        <v>1517</v>
      </c>
      <c r="B577">
        <v>633</v>
      </c>
      <c r="C577" t="str">
        <f>VLOOKUP(A577, 'CountryvisatypeLink Live Master'!A:E, 3, FALSE)</f>
        <v>Y</v>
      </c>
      <c r="D577" t="str">
        <f>VLOOKUP(A577, 'CountryvisatypeLink Live Master'!A:D, 4, FALSE)</f>
        <v>Yes</v>
      </c>
      <c r="E577" t="str">
        <f>VLOOKUP(A577, 'CountryvisatypeLink Live Master'!A:E, 5, FALSE)</f>
        <v>Yes</v>
      </c>
    </row>
    <row r="578" spans="1:5">
      <c r="A578" s="15" t="s">
        <v>1851</v>
      </c>
      <c r="B578">
        <v>44906</v>
      </c>
      <c r="C578" t="e">
        <f>VLOOKUP(A578, 'CountryvisatypeLink Live Master'!A:E, 3, FALSE)</f>
        <v>#N/A</v>
      </c>
      <c r="D578" t="e">
        <f>VLOOKUP(A578, 'CountryvisatypeLink Live Master'!A:D, 4, FALSE)</f>
        <v>#N/A</v>
      </c>
      <c r="E578" t="e">
        <f>VLOOKUP(A578, 'CountryvisatypeLink Live Master'!A:E, 5, FALSE)</f>
        <v>#N/A</v>
      </c>
    </row>
    <row r="579" spans="1:5">
      <c r="A579" s="15" t="s">
        <v>1518</v>
      </c>
      <c r="B579">
        <v>635</v>
      </c>
      <c r="C579" t="str">
        <f>VLOOKUP(A579, 'CountryvisatypeLink Live Master'!A:E, 3, FALSE)</f>
        <v>Y</v>
      </c>
      <c r="D579" t="str">
        <f>VLOOKUP(A579, 'CountryvisatypeLink Live Master'!A:D, 4, FALSE)</f>
        <v>Yes</v>
      </c>
      <c r="E579" t="str">
        <f>VLOOKUP(A579, 'CountryvisatypeLink Live Master'!A:E, 5, FALSE)</f>
        <v>Yes</v>
      </c>
    </row>
    <row r="580" spans="1:5">
      <c r="A580" s="15" t="s">
        <v>1852</v>
      </c>
      <c r="B580">
        <v>43965</v>
      </c>
      <c r="C580" t="e">
        <f>VLOOKUP(A580, 'CountryvisatypeLink Live Master'!A:E, 3, FALSE)</f>
        <v>#N/A</v>
      </c>
      <c r="D580" t="e">
        <f>VLOOKUP(A580, 'CountryvisatypeLink Live Master'!A:D, 4, FALSE)</f>
        <v>#N/A</v>
      </c>
      <c r="E580" t="e">
        <f>VLOOKUP(A580, 'CountryvisatypeLink Live Master'!A:E, 5, FALSE)</f>
        <v>#N/A</v>
      </c>
    </row>
    <row r="581" spans="1:5">
      <c r="A581" s="15" t="s">
        <v>1853</v>
      </c>
      <c r="B581">
        <v>44404</v>
      </c>
      <c r="C581" t="e">
        <f>VLOOKUP(A581, 'CountryvisatypeLink Live Master'!A:E, 3, FALSE)</f>
        <v>#N/A</v>
      </c>
      <c r="D581" t="e">
        <f>VLOOKUP(A581, 'CountryvisatypeLink Live Master'!A:D, 4, FALSE)</f>
        <v>#N/A</v>
      </c>
      <c r="E581" t="e">
        <f>VLOOKUP(A581, 'CountryvisatypeLink Live Master'!A:E, 5, FALSE)</f>
        <v>#N/A</v>
      </c>
    </row>
    <row r="582" spans="1:5">
      <c r="A582" s="15" t="s">
        <v>1854</v>
      </c>
      <c r="B582">
        <v>43487</v>
      </c>
      <c r="C582" t="e">
        <f>VLOOKUP(A582, 'CountryvisatypeLink Live Master'!A:E, 3, FALSE)</f>
        <v>#N/A</v>
      </c>
      <c r="D582" t="e">
        <f>VLOOKUP(A582, 'CountryvisatypeLink Live Master'!A:D, 4, FALSE)</f>
        <v>#N/A</v>
      </c>
      <c r="E582" t="e">
        <f>VLOOKUP(A582, 'CountryvisatypeLink Live Master'!A:E, 5, FALSE)</f>
        <v>#N/A</v>
      </c>
    </row>
    <row r="583" spans="1:5">
      <c r="A583" s="15" t="s">
        <v>1855</v>
      </c>
      <c r="B583">
        <v>43524</v>
      </c>
      <c r="C583" t="e">
        <f>VLOOKUP(A583, 'CountryvisatypeLink Live Master'!A:E, 3, FALSE)</f>
        <v>#N/A</v>
      </c>
      <c r="D583" t="e">
        <f>VLOOKUP(A583, 'CountryvisatypeLink Live Master'!A:D, 4, FALSE)</f>
        <v>#N/A</v>
      </c>
      <c r="E583" t="e">
        <f>VLOOKUP(A583, 'CountryvisatypeLink Live Master'!A:E, 5, FALSE)</f>
        <v>#N/A</v>
      </c>
    </row>
    <row r="584" spans="1:5">
      <c r="A584" s="15" t="s">
        <v>1856</v>
      </c>
      <c r="B584">
        <v>43605</v>
      </c>
      <c r="C584" t="e">
        <f>VLOOKUP(A584, 'CountryvisatypeLink Live Master'!A:E, 3, FALSE)</f>
        <v>#N/A</v>
      </c>
      <c r="D584" t="e">
        <f>VLOOKUP(A584, 'CountryvisatypeLink Live Master'!A:D, 4, FALSE)</f>
        <v>#N/A</v>
      </c>
      <c r="E584" t="e">
        <f>VLOOKUP(A584, 'CountryvisatypeLink Live Master'!A:E, 5, FALSE)</f>
        <v>#N/A</v>
      </c>
    </row>
    <row r="585" spans="1:5">
      <c r="A585" s="15" t="s">
        <v>1857</v>
      </c>
      <c r="B585">
        <v>43525</v>
      </c>
      <c r="C585" t="e">
        <f>VLOOKUP(A585, 'CountryvisatypeLink Live Master'!A:E, 3, FALSE)</f>
        <v>#N/A</v>
      </c>
      <c r="D585" t="e">
        <f>VLOOKUP(A585, 'CountryvisatypeLink Live Master'!A:D, 4, FALSE)</f>
        <v>#N/A</v>
      </c>
      <c r="E585" t="e">
        <f>VLOOKUP(A585, 'CountryvisatypeLink Live Master'!A:E, 5, FALSE)</f>
        <v>#N/A</v>
      </c>
    </row>
    <row r="586" spans="1:5">
      <c r="A586" s="15" t="s">
        <v>1858</v>
      </c>
      <c r="B586">
        <v>43544</v>
      </c>
      <c r="C586" t="e">
        <f>VLOOKUP(A586, 'CountryvisatypeLink Live Master'!A:E, 3, FALSE)</f>
        <v>#N/A</v>
      </c>
      <c r="D586" t="e">
        <f>VLOOKUP(A586, 'CountryvisatypeLink Live Master'!A:D, 4, FALSE)</f>
        <v>#N/A</v>
      </c>
      <c r="E586" t="e">
        <f>VLOOKUP(A586, 'CountryvisatypeLink Live Master'!A:E, 5, FALSE)</f>
        <v>#N/A</v>
      </c>
    </row>
    <row r="587" spans="1:5">
      <c r="A587" s="15" t="s">
        <v>1859</v>
      </c>
      <c r="B587">
        <v>43032</v>
      </c>
      <c r="C587" t="e">
        <f>VLOOKUP(A587, 'CountryvisatypeLink Live Master'!A:E, 3, FALSE)</f>
        <v>#N/A</v>
      </c>
      <c r="D587" t="e">
        <f>VLOOKUP(A587, 'CountryvisatypeLink Live Master'!A:D, 4, FALSE)</f>
        <v>#N/A</v>
      </c>
      <c r="E587" t="e">
        <f>VLOOKUP(A587, 'CountryvisatypeLink Live Master'!A:E, 5, FALSE)</f>
        <v>#N/A</v>
      </c>
    </row>
    <row r="588" spans="1:5">
      <c r="A588" s="15" t="s">
        <v>1519</v>
      </c>
      <c r="B588">
        <v>41625</v>
      </c>
      <c r="C588" t="str">
        <f>VLOOKUP(A588, 'CountryvisatypeLink Live Master'!A:E, 3, FALSE)</f>
        <v>N</v>
      </c>
      <c r="D588" t="str">
        <f>VLOOKUP(A588, 'CountryvisatypeLink Live Master'!A:D, 4, FALSE)</f>
        <v>Yes</v>
      </c>
      <c r="E588" t="str">
        <f>VLOOKUP(A588, 'CountryvisatypeLink Live Master'!A:E, 5, FALSE)</f>
        <v>Yes</v>
      </c>
    </row>
    <row r="589" spans="1:5">
      <c r="A589" s="15" t="s">
        <v>1519</v>
      </c>
      <c r="B589">
        <v>42284</v>
      </c>
      <c r="C589" t="str">
        <f>VLOOKUP(A589, 'CountryvisatypeLink Live Master'!A:E, 3, FALSE)</f>
        <v>N</v>
      </c>
      <c r="D589" t="str">
        <f>VLOOKUP(A589, 'CountryvisatypeLink Live Master'!A:D, 4, FALSE)</f>
        <v>Yes</v>
      </c>
      <c r="E589" t="str">
        <f>VLOOKUP(A589, 'CountryvisatypeLink Live Master'!A:E, 5, FALSE)</f>
        <v>Yes</v>
      </c>
    </row>
    <row r="590" spans="1:5">
      <c r="A590" s="15" t="s">
        <v>1521</v>
      </c>
      <c r="B590">
        <v>41624</v>
      </c>
      <c r="C590" t="str">
        <f>VLOOKUP(A590, 'CountryvisatypeLink Live Master'!A:E, 3, FALSE)</f>
        <v>N</v>
      </c>
      <c r="D590" t="str">
        <f>VLOOKUP(A590, 'CountryvisatypeLink Live Master'!A:D, 4, FALSE)</f>
        <v>Yes</v>
      </c>
      <c r="E590" t="str">
        <f>VLOOKUP(A590, 'CountryvisatypeLink Live Master'!A:E, 5, FALSE)</f>
        <v>Yes</v>
      </c>
    </row>
    <row r="591" spans="1:5">
      <c r="A591" s="15" t="s">
        <v>1523</v>
      </c>
      <c r="B591">
        <v>41623</v>
      </c>
      <c r="C591" t="str">
        <f>VLOOKUP(A591, 'CountryvisatypeLink Live Master'!A:E, 3, FALSE)</f>
        <v>N</v>
      </c>
      <c r="D591" t="str">
        <f>VLOOKUP(A591, 'CountryvisatypeLink Live Master'!A:D, 4, FALSE)</f>
        <v>Yes</v>
      </c>
      <c r="E591" t="str">
        <f>VLOOKUP(A591, 'CountryvisatypeLink Live Master'!A:E, 5, FALSE)</f>
        <v>Yes</v>
      </c>
    </row>
    <row r="592" spans="1:5">
      <c r="A592" s="15" t="s">
        <v>1526</v>
      </c>
      <c r="B592">
        <v>41622</v>
      </c>
      <c r="C592" t="str">
        <f>VLOOKUP(A592, 'CountryvisatypeLink Live Master'!A:E, 3, FALSE)</f>
        <v>N</v>
      </c>
      <c r="D592" t="str">
        <f>VLOOKUP(A592, 'CountryvisatypeLink Live Master'!A:D, 4, FALSE)</f>
        <v>Yes</v>
      </c>
      <c r="E592" t="str">
        <f>VLOOKUP(A592, 'CountryvisatypeLink Live Master'!A:E, 5, FALSE)</f>
        <v>Yes</v>
      </c>
    </row>
    <row r="593" spans="1:5">
      <c r="A593" s="15" t="s">
        <v>1213</v>
      </c>
      <c r="B593">
        <v>24051</v>
      </c>
      <c r="C593" t="str">
        <f>VLOOKUP(A593, 'CountryvisatypeLink Live Master'!A:E, 3, FALSE)</f>
        <v>N</v>
      </c>
      <c r="D593" t="str">
        <f>VLOOKUP(A593, 'CountryvisatypeLink Live Master'!A:D, 4, FALSE)</f>
        <v>Yes</v>
      </c>
      <c r="E593" t="str">
        <f>VLOOKUP(A593, 'CountryvisatypeLink Live Master'!A:E, 5, FALSE)</f>
        <v>Yes</v>
      </c>
    </row>
    <row r="594" spans="1:5">
      <c r="A594" s="15" t="s">
        <v>1528</v>
      </c>
      <c r="B594">
        <v>610</v>
      </c>
      <c r="C594" t="str">
        <f>VLOOKUP(A594, 'CountryvisatypeLink Live Master'!A:E, 3, FALSE)</f>
        <v>N</v>
      </c>
      <c r="D594" t="str">
        <f>VLOOKUP(A594, 'CountryvisatypeLink Live Master'!A:D, 4, FALSE)</f>
        <v>Yes</v>
      </c>
      <c r="E594" t="str">
        <f>VLOOKUP(A594, 'CountryvisatypeLink Live Master'!A:E, 5, FALSE)</f>
        <v>Yes</v>
      </c>
    </row>
    <row r="595" spans="1:5">
      <c r="A595" s="15" t="s">
        <v>1529</v>
      </c>
      <c r="B595">
        <v>609</v>
      </c>
      <c r="C595" t="str">
        <f>VLOOKUP(A595, 'CountryvisatypeLink Live Master'!A:E, 3, FALSE)</f>
        <v>N</v>
      </c>
      <c r="D595" t="str">
        <f>VLOOKUP(A595, 'CountryvisatypeLink Live Master'!A:D, 4, FALSE)</f>
        <v>Yes</v>
      </c>
      <c r="E595" t="str">
        <f>VLOOKUP(A595, 'CountryvisatypeLink Live Master'!A:E, 5, FALSE)</f>
        <v>Yes</v>
      </c>
    </row>
    <row r="596" spans="1:5">
      <c r="A596" s="15" t="s">
        <v>1530</v>
      </c>
      <c r="B596">
        <v>611</v>
      </c>
      <c r="C596" t="str">
        <f>VLOOKUP(A596, 'CountryvisatypeLink Live Master'!A:E, 3, FALSE)</f>
        <v>N</v>
      </c>
      <c r="D596" t="str">
        <f>VLOOKUP(A596, 'CountryvisatypeLink Live Master'!A:D, 4, FALSE)</f>
        <v>Yes</v>
      </c>
      <c r="E596" t="str">
        <f>VLOOKUP(A596, 'CountryvisatypeLink Live Master'!A:E, 5, FALSE)</f>
        <v>Yes</v>
      </c>
    </row>
    <row r="597" spans="1:5">
      <c r="A597" s="15" t="s">
        <v>1860</v>
      </c>
      <c r="B597">
        <v>42396</v>
      </c>
      <c r="C597" t="e">
        <f>VLOOKUP(A597, 'CountryvisatypeLink Live Master'!A:E, 3, FALSE)</f>
        <v>#N/A</v>
      </c>
      <c r="D597" t="e">
        <f>VLOOKUP(A597, 'CountryvisatypeLink Live Master'!A:D, 4, FALSE)</f>
        <v>#N/A</v>
      </c>
      <c r="E597" t="e">
        <f>VLOOKUP(A597, 'CountryvisatypeLink Live Master'!A:E, 5, FALSE)</f>
        <v>#N/A</v>
      </c>
    </row>
    <row r="598" spans="1:5">
      <c r="A598" s="15" t="s">
        <v>1033</v>
      </c>
      <c r="B598">
        <v>24052</v>
      </c>
      <c r="C598" t="str">
        <f>VLOOKUP(A598, 'CountryvisatypeLink Live Master'!A:E, 3, FALSE)</f>
        <v>N</v>
      </c>
      <c r="D598" t="str">
        <f>VLOOKUP(A598, 'CountryvisatypeLink Live Master'!A:D, 4, FALSE)</f>
        <v>Yes</v>
      </c>
      <c r="E598" t="str">
        <f>VLOOKUP(A598, 'CountryvisatypeLink Live Master'!A:E, 5, FALSE)</f>
        <v>Yes</v>
      </c>
    </row>
    <row r="599" spans="1:5">
      <c r="A599" s="15" t="s">
        <v>1531</v>
      </c>
      <c r="B599">
        <v>44612</v>
      </c>
      <c r="C599" t="str">
        <f>VLOOKUP(A599, 'CountryvisatypeLink Live Master'!A:E, 3, FALSE)</f>
        <v>N</v>
      </c>
      <c r="D599" t="str">
        <f>VLOOKUP(A599, 'CountryvisatypeLink Live Master'!A:D, 4, FALSE)</f>
        <v>Yes</v>
      </c>
      <c r="E599" t="str">
        <f>VLOOKUP(A599, 'CountryvisatypeLink Live Master'!A:E, 5, FALSE)</f>
        <v>Yes</v>
      </c>
    </row>
    <row r="600" spans="1:5">
      <c r="A600" s="15" t="s">
        <v>1205</v>
      </c>
      <c r="B600">
        <v>22061</v>
      </c>
      <c r="C600" t="str">
        <f>VLOOKUP(A600, 'CountryvisatypeLink Live Master'!A:E, 3, FALSE)</f>
        <v>Y</v>
      </c>
      <c r="D600" t="str">
        <f>VLOOKUP(A600, 'CountryvisatypeLink Live Master'!A:D, 4, FALSE)</f>
        <v>Yes</v>
      </c>
      <c r="E600" t="str">
        <f>VLOOKUP(A600, 'CountryvisatypeLink Live Master'!A:E, 5, FALSE)</f>
        <v>Yes</v>
      </c>
    </row>
    <row r="601" spans="1:5">
      <c r="A601" s="15" t="s">
        <v>1532</v>
      </c>
      <c r="B601">
        <v>22066</v>
      </c>
      <c r="C601" t="str">
        <f>VLOOKUP(A601, 'CountryvisatypeLink Live Master'!A:E, 3, FALSE)</f>
        <v>Y</v>
      </c>
      <c r="D601" t="str">
        <f>VLOOKUP(A601, 'CountryvisatypeLink Live Master'!A:D, 4, FALSE)</f>
        <v>Yes</v>
      </c>
      <c r="E601" t="str">
        <f>VLOOKUP(A601, 'CountryvisatypeLink Live Master'!A:E, 5, FALSE)</f>
        <v>Yes</v>
      </c>
    </row>
    <row r="602" spans="1:5">
      <c r="A602" s="15" t="s">
        <v>1533</v>
      </c>
      <c r="B602">
        <v>39154</v>
      </c>
      <c r="C602" t="str">
        <f>VLOOKUP(A602, 'CountryvisatypeLink Live Master'!A:E, 3, FALSE)</f>
        <v>N</v>
      </c>
      <c r="D602" t="str">
        <f>VLOOKUP(A602, 'CountryvisatypeLink Live Master'!A:D, 4, FALSE)</f>
        <v>Yes</v>
      </c>
      <c r="E602" t="str">
        <f>VLOOKUP(A602, 'CountryvisatypeLink Live Master'!A:E, 5, FALSE)</f>
        <v>Yes</v>
      </c>
    </row>
    <row r="603" spans="1:5">
      <c r="A603" s="15" t="s">
        <v>1534</v>
      </c>
      <c r="B603">
        <v>37150</v>
      </c>
      <c r="C603" t="str">
        <f>VLOOKUP(A603, 'CountryvisatypeLink Live Master'!A:E, 3, FALSE)</f>
        <v>Y</v>
      </c>
      <c r="D603" t="str">
        <f>VLOOKUP(A603, 'CountryvisatypeLink Live Master'!A:D, 4, FALSE)</f>
        <v>Yes</v>
      </c>
      <c r="E603" t="str">
        <f>VLOOKUP(A603, 'CountryvisatypeLink Live Master'!A:E, 5, FALSE)</f>
        <v>Yes</v>
      </c>
    </row>
    <row r="604" spans="1:5">
      <c r="A604" s="15" t="s">
        <v>1535</v>
      </c>
      <c r="B604">
        <v>37156</v>
      </c>
      <c r="C604" t="str">
        <f>VLOOKUP(A604, 'CountryvisatypeLink Live Master'!A:E, 3, FALSE)</f>
        <v>Y</v>
      </c>
      <c r="D604" t="str">
        <f>VLOOKUP(A604, 'CountryvisatypeLink Live Master'!A:D, 4, FALSE)</f>
        <v>Yes</v>
      </c>
      <c r="E604" t="str">
        <f>VLOOKUP(A604, 'CountryvisatypeLink Live Master'!A:E, 5, FALSE)</f>
        <v>Yes</v>
      </c>
    </row>
    <row r="605" spans="1:5">
      <c r="A605" s="15" t="s">
        <v>1536</v>
      </c>
      <c r="B605">
        <v>33159</v>
      </c>
      <c r="C605" t="str">
        <f>VLOOKUP(A605, 'CountryvisatypeLink Live Master'!A:E, 3, FALSE)</f>
        <v>Y</v>
      </c>
      <c r="D605" t="str">
        <f>VLOOKUP(A605, 'CountryvisatypeLink Live Master'!A:D, 4, FALSE)</f>
        <v>Yes</v>
      </c>
      <c r="E605" t="str">
        <f>VLOOKUP(A605, 'CountryvisatypeLink Live Master'!A:E, 5, FALSE)</f>
        <v>Yes</v>
      </c>
    </row>
    <row r="606" spans="1:5">
      <c r="A606" s="15" t="s">
        <v>1537</v>
      </c>
      <c r="B606">
        <v>32251</v>
      </c>
      <c r="C606" t="str">
        <f>VLOOKUP(A606, 'CountryvisatypeLink Live Master'!A:E, 3, FALSE)</f>
        <v>Y</v>
      </c>
      <c r="D606" t="str">
        <f>VLOOKUP(A606, 'CountryvisatypeLink Live Master'!A:D, 4, FALSE)</f>
        <v>Yes</v>
      </c>
      <c r="E606" t="str">
        <f>VLOOKUP(A606, 'CountryvisatypeLink Live Master'!A:E, 5, FALSE)</f>
        <v>Yes</v>
      </c>
    </row>
    <row r="607" spans="1:5">
      <c r="A607" s="15" t="s">
        <v>1538</v>
      </c>
      <c r="B607">
        <v>32252</v>
      </c>
      <c r="C607" t="str">
        <f>VLOOKUP(A607, 'CountryvisatypeLink Live Master'!A:E, 3, FALSE)</f>
        <v>Y</v>
      </c>
      <c r="D607" t="str">
        <f>VLOOKUP(A607, 'CountryvisatypeLink Live Master'!A:D, 4, FALSE)</f>
        <v>Yes</v>
      </c>
      <c r="E607" t="str">
        <f>VLOOKUP(A607, 'CountryvisatypeLink Live Master'!A:E, 5, FALSE)</f>
        <v>Yes</v>
      </c>
    </row>
    <row r="608" spans="1:5">
      <c r="A608" s="15" t="s">
        <v>1539</v>
      </c>
      <c r="B608">
        <v>34150</v>
      </c>
      <c r="C608" t="str">
        <f>VLOOKUP(A608, 'CountryvisatypeLink Live Master'!A:E, 3, FALSE)</f>
        <v>Y</v>
      </c>
      <c r="D608" t="str">
        <f>VLOOKUP(A608, 'CountryvisatypeLink Live Master'!A:D, 4, FALSE)</f>
        <v>Yes</v>
      </c>
      <c r="E608" t="str">
        <f>VLOOKUP(A608, 'CountryvisatypeLink Live Master'!A:E, 5, FALSE)</f>
        <v>Yes</v>
      </c>
    </row>
    <row r="609" spans="1:5">
      <c r="A609" s="15" t="s">
        <v>1540</v>
      </c>
      <c r="B609">
        <v>32250</v>
      </c>
      <c r="C609" t="str">
        <f>VLOOKUP(A609, 'CountryvisatypeLink Live Master'!A:E, 3, FALSE)</f>
        <v>Y</v>
      </c>
      <c r="D609" t="str">
        <f>VLOOKUP(A609, 'CountryvisatypeLink Live Master'!A:D, 4, FALSE)</f>
        <v>Yes</v>
      </c>
      <c r="E609" t="str">
        <f>VLOOKUP(A609, 'CountryvisatypeLink Live Master'!A:E, 5, FALSE)</f>
        <v>Yes</v>
      </c>
    </row>
    <row r="610" spans="1:5">
      <c r="A610" s="15" t="s">
        <v>1209</v>
      </c>
      <c r="B610">
        <v>41920</v>
      </c>
      <c r="C610" t="str">
        <f>VLOOKUP(A610, 'CountryvisatypeLink Live Master'!A:E, 3, FALSE)</f>
        <v>N</v>
      </c>
      <c r="D610" t="str">
        <f>VLOOKUP(A610, 'CountryvisatypeLink Live Master'!A:D, 4, FALSE)</f>
        <v>Yes</v>
      </c>
      <c r="E610" t="str">
        <f>VLOOKUP(A610, 'CountryvisatypeLink Live Master'!A:E, 5, FALSE)</f>
        <v>Yes</v>
      </c>
    </row>
    <row r="611" spans="1:5">
      <c r="A611" s="15" t="s">
        <v>1861</v>
      </c>
      <c r="B611">
        <v>44145</v>
      </c>
      <c r="C611" t="e">
        <f>VLOOKUP(A611, 'CountryvisatypeLink Live Master'!A:E, 3, FALSE)</f>
        <v>#N/A</v>
      </c>
      <c r="D611" t="e">
        <f>VLOOKUP(A611, 'CountryvisatypeLink Live Master'!A:D, 4, FALSE)</f>
        <v>#N/A</v>
      </c>
      <c r="E611" t="e">
        <f>VLOOKUP(A611, 'CountryvisatypeLink Live Master'!A:E, 5, FALSE)</f>
        <v>#N/A</v>
      </c>
    </row>
    <row r="612" spans="1:5">
      <c r="A612" s="15" t="s">
        <v>1862</v>
      </c>
      <c r="B612">
        <v>42416</v>
      </c>
      <c r="C612" t="e">
        <f>VLOOKUP(A612, 'CountryvisatypeLink Live Master'!A:E, 3, FALSE)</f>
        <v>#N/A</v>
      </c>
      <c r="D612" t="e">
        <f>VLOOKUP(A612, 'CountryvisatypeLink Live Master'!A:D, 4, FALSE)</f>
        <v>#N/A</v>
      </c>
      <c r="E612" t="e">
        <f>VLOOKUP(A612, 'CountryvisatypeLink Live Master'!A:E, 5, FALSE)</f>
        <v>#N/A</v>
      </c>
    </row>
  </sheetData>
  <autoFilter ref="A1:T612" xr:uid="{0E79737A-4406-456A-99E7-6A663E536E7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autoFilter>
  <mergeCells count="1">
    <mergeCell ref="A1:T3"/>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84F47-A839-4A76-9C59-BC1844D3A4EE}">
  <dimension ref="A1:T374"/>
  <sheetViews>
    <sheetView topLeftCell="G1" workbookViewId="0">
      <selection activeCell="J6" sqref="J6"/>
    </sheetView>
  </sheetViews>
  <sheetFormatPr defaultRowHeight="15"/>
  <cols>
    <col min="1" max="1" width="44.42578125" customWidth="1"/>
    <col min="2" max="2" width="11.85546875" customWidth="1"/>
    <col min="3" max="3" width="13.140625" customWidth="1"/>
    <col min="4" max="4" width="21.42578125" customWidth="1"/>
    <col min="7" max="7" width="50.7109375" bestFit="1" customWidth="1"/>
    <col min="11" max="11" width="41.7109375" bestFit="1" customWidth="1"/>
  </cols>
  <sheetData>
    <row r="1" spans="1:20" ht="31.5" customHeight="1">
      <c r="A1" s="120" t="s">
        <v>1863</v>
      </c>
      <c r="B1" s="121"/>
      <c r="C1" s="121"/>
      <c r="D1" s="121"/>
      <c r="E1" s="121"/>
      <c r="F1" s="121"/>
      <c r="G1" s="121"/>
      <c r="H1" s="121"/>
      <c r="I1" s="121"/>
      <c r="J1" s="121"/>
      <c r="K1" s="121"/>
      <c r="L1" s="121"/>
      <c r="M1" s="121"/>
      <c r="N1" s="121"/>
      <c r="O1" s="121"/>
      <c r="P1" s="121"/>
      <c r="Q1" s="121"/>
      <c r="R1" s="121"/>
      <c r="S1" s="121"/>
      <c r="T1" s="121"/>
    </row>
    <row r="2" spans="1:20" ht="11.25" customHeight="1">
      <c r="A2" s="120"/>
      <c r="B2" s="121"/>
      <c r="C2" s="121"/>
      <c r="D2" s="121"/>
      <c r="E2" s="121"/>
      <c r="F2" s="121"/>
      <c r="G2" s="121"/>
      <c r="H2" s="121"/>
      <c r="I2" s="121"/>
      <c r="J2" s="121"/>
      <c r="K2" s="121"/>
      <c r="L2" s="121"/>
      <c r="M2" s="121"/>
      <c r="N2" s="121"/>
      <c r="O2" s="121"/>
      <c r="P2" s="121"/>
      <c r="Q2" s="121"/>
      <c r="R2" s="121"/>
      <c r="S2" s="121"/>
      <c r="T2" s="121"/>
    </row>
    <row r="3" spans="1:20" ht="10.5" customHeight="1">
      <c r="A3" s="120"/>
      <c r="B3" s="121"/>
      <c r="C3" s="121"/>
      <c r="D3" s="121"/>
      <c r="E3" s="121"/>
      <c r="F3" s="121"/>
      <c r="G3" s="121"/>
      <c r="H3" s="121"/>
      <c r="I3" s="121"/>
      <c r="J3" s="121"/>
      <c r="K3" s="121"/>
      <c r="L3" s="121"/>
      <c r="M3" s="121"/>
      <c r="N3" s="121"/>
      <c r="O3" s="121"/>
      <c r="P3" s="121"/>
      <c r="Q3" s="121"/>
      <c r="R3" s="121"/>
      <c r="S3" s="121"/>
      <c r="T3" s="121"/>
    </row>
    <row r="4" spans="1:20">
      <c r="A4" s="72"/>
      <c r="B4" s="72" t="s">
        <v>1864</v>
      </c>
      <c r="C4" s="72" t="s">
        <v>1865</v>
      </c>
      <c r="D4" s="72" t="s">
        <v>1866</v>
      </c>
      <c r="E4" s="72"/>
      <c r="F4" s="72" t="s">
        <v>1867</v>
      </c>
      <c r="G4" s="72"/>
      <c r="H4" s="72" t="s">
        <v>1868</v>
      </c>
      <c r="I4" s="72"/>
      <c r="J4" s="72" t="s">
        <v>1869</v>
      </c>
      <c r="K4" s="72"/>
      <c r="P4" s="72" t="s">
        <v>1870</v>
      </c>
    </row>
    <row r="5" spans="1:20">
      <c r="A5" t="s">
        <v>1871</v>
      </c>
      <c r="B5" t="str">
        <f>Master!L7&amp;","</f>
        <v>63502,</v>
      </c>
      <c r="C5" s="73">
        <f>'CountryvisatypeLink Live Master'!B5</f>
        <v>43551</v>
      </c>
      <c r="D5" t="s">
        <v>1872</v>
      </c>
      <c r="E5" s="16" t="s">
        <v>1873</v>
      </c>
      <c r="F5">
        <f>Master!L13</f>
        <v>81363</v>
      </c>
      <c r="G5" t="s">
        <v>1874</v>
      </c>
      <c r="H5" s="73" t="str">
        <f>IF('CountryvisatypeLink Live Master'!D5="Yes", "Y", IF('CountryvisatypeLink Live Master'!D5="No", "N", ""))</f>
        <v>N</v>
      </c>
      <c r="I5" s="16" t="s">
        <v>1875</v>
      </c>
      <c r="J5" s="73" t="str">
        <f>IF('CountryvisatypeLink Live Master'!E5="Yes", "Y", IF('CountryvisatypeLink Live Master'!E5="No", "N", ""))</f>
        <v>N</v>
      </c>
      <c r="K5" s="16" t="s">
        <v>1876</v>
      </c>
      <c r="P5" t="str">
        <f>CONCATENATE(A5,B5,C5,D5,E5,F5,G5,H5,I5,J5,K5)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VALUES(nextval('t_country_visa_type_link_seq'),63502,43551,'Full', 'support', current_timestamp, 'support', current_timestamp,81363, current_date, current_date, '2099-01-01 00:00:00.000','N', 'Y', 'N', 'Y', 'Y', 'Y', 'Y', 'N', 'N', 'N', NULL, NULL, NULL);</v>
      </c>
    </row>
    <row r="6" spans="1:20">
      <c r="A6" t="s">
        <v>1871</v>
      </c>
      <c r="B6" t="str">
        <f>B5</f>
        <v>63502,</v>
      </c>
      <c r="C6" s="73">
        <f>'CountryvisatypeLink Live Master'!B6</f>
        <v>22060</v>
      </c>
      <c r="D6" t="s">
        <v>1872</v>
      </c>
      <c r="E6" s="16" t="s">
        <v>1873</v>
      </c>
      <c r="F6">
        <f>F5</f>
        <v>81363</v>
      </c>
      <c r="G6" t="s">
        <v>1874</v>
      </c>
      <c r="H6" s="73" t="str">
        <f>IF('CountryvisatypeLink Live Master'!D6="Yes", "Y", IF('CountryvisatypeLink Live Master'!D6="No", "N", ""))</f>
        <v>Y</v>
      </c>
      <c r="I6" s="16" t="s">
        <v>1875</v>
      </c>
      <c r="J6" s="73" t="str">
        <f>IF('CountryvisatypeLink Live Master'!E6="Yes", "Y", IF('CountryvisatypeLink Live Master'!E6="No", "N", ""))</f>
        <v>Y</v>
      </c>
      <c r="K6" s="16" t="s">
        <v>1876</v>
      </c>
      <c r="P6" t="str">
        <f>CONCATENATE(A6,B6,C6,D6,E6,F6,G6,H6,I6,J6,K6)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VALUES(nextval('t_country_visa_type_link_seq'),63502,22060,'Full', 'support', current_timestamp, 'support', current_timestamp,81363, current_date, current_date, '2099-01-01 00:00:00.000','Y', 'Y', 'Y', 'Y', 'Y', 'Y', 'Y', 'N', 'N', 'N', NULL, NULL, NULL);</v>
      </c>
    </row>
    <row r="7" spans="1:20">
      <c r="A7" t="s">
        <v>1871</v>
      </c>
      <c r="B7" t="str">
        <f>B5</f>
        <v>63502,</v>
      </c>
      <c r="C7" s="73">
        <f>'CountryvisatypeLink Live Master'!B7</f>
        <v>41223</v>
      </c>
      <c r="D7" t="s">
        <v>1872</v>
      </c>
      <c r="E7" s="16" t="s">
        <v>1873</v>
      </c>
      <c r="F7">
        <f>F5</f>
        <v>81363</v>
      </c>
      <c r="G7" t="s">
        <v>1874</v>
      </c>
      <c r="H7" s="73" t="str">
        <f>IF('CountryvisatypeLink Live Master'!D7="Yes", "Y", IF('CountryvisatypeLink Live Master'!D7="No", "N", ""))</f>
        <v>Y</v>
      </c>
      <c r="I7" s="16" t="s">
        <v>1875</v>
      </c>
      <c r="J7" s="73" t="str">
        <f>IF('CountryvisatypeLink Live Master'!E7="Yes", "Y", IF('CountryvisatypeLink Live Master'!E7="No", "N", ""))</f>
        <v>Y</v>
      </c>
      <c r="K7" s="16" t="s">
        <v>1876</v>
      </c>
      <c r="P7" t="str">
        <f>CONCATENATE(A7,B7,C7,D7,E7,F7,G7,H7,I7,J7,K7)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VALUES(nextval('t_country_visa_type_link_seq'),63502,41223,'Full', 'support', current_timestamp, 'support', current_timestamp,81363, current_date, current_date, '2099-01-01 00:00:00.000','Y', 'Y', 'Y', 'Y', 'Y', 'Y', 'Y', 'N', 'N', 'N', NULL, NULL, NULL);</v>
      </c>
    </row>
    <row r="8" spans="1:20">
      <c r="A8" t="s">
        <v>1871</v>
      </c>
      <c r="B8" t="str">
        <f t="shared" ref="B8:B16" si="0">B6</f>
        <v>63502,</v>
      </c>
      <c r="C8" s="73">
        <f>'CountryvisatypeLink Live Master'!B8</f>
        <v>33151</v>
      </c>
      <c r="D8" t="s">
        <v>1872</v>
      </c>
      <c r="E8" s="16" t="s">
        <v>1873</v>
      </c>
      <c r="F8">
        <f>F6</f>
        <v>81363</v>
      </c>
      <c r="G8" t="s">
        <v>1874</v>
      </c>
      <c r="H8" s="73" t="str">
        <f>IF('CountryvisatypeLink Live Master'!D8="Yes", "Y", IF('CountryvisatypeLink Live Master'!D8="No", "N", ""))</f>
        <v>Y</v>
      </c>
      <c r="I8" s="16" t="s">
        <v>1875</v>
      </c>
      <c r="J8" s="73" t="str">
        <f>IF('CountryvisatypeLink Live Master'!E8="Yes", "Y", IF('CountryvisatypeLink Live Master'!E8="No", "N", ""))</f>
        <v>Y</v>
      </c>
      <c r="K8" s="16" t="s">
        <v>1876</v>
      </c>
      <c r="P8" t="str">
        <f>CONCATENATE(A8,B8,C8,D8,E8,F8,G8,H8,I8,J8,K8)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VALUES(nextval('t_country_visa_type_link_seq'),63502,33151,'Full', 'support', current_timestamp, 'support', current_timestamp,81363, current_date, current_date, '2099-01-01 00:00:00.000','Y', 'Y', 'Y', 'Y', 'Y', 'Y', 'Y', 'N', 'N', 'N', NULL, NULL, NULL);</v>
      </c>
    </row>
    <row r="9" spans="1:20">
      <c r="A9" t="s">
        <v>1871</v>
      </c>
      <c r="B9" t="str">
        <f t="shared" si="0"/>
        <v>63502,</v>
      </c>
      <c r="C9" s="73">
        <f>'CountryvisatypeLink Live Master'!B9</f>
        <v>640</v>
      </c>
      <c r="D9" t="s">
        <v>1872</v>
      </c>
      <c r="E9" s="16" t="s">
        <v>1873</v>
      </c>
      <c r="F9">
        <f>F7</f>
        <v>81363</v>
      </c>
      <c r="G9" t="s">
        <v>1874</v>
      </c>
      <c r="H9" s="73" t="str">
        <f>IF('CountryvisatypeLink Live Master'!D9="Yes", "Y", IF('CountryvisatypeLink Live Master'!D9="No", "N", ""))</f>
        <v>Y</v>
      </c>
      <c r="I9" s="16" t="s">
        <v>1875</v>
      </c>
      <c r="J9" s="73" t="str">
        <f>IF('CountryvisatypeLink Live Master'!E9="Yes", "Y", IF('CountryvisatypeLink Live Master'!E9="No", "N", ""))</f>
        <v>Y</v>
      </c>
      <c r="K9" s="16" t="s">
        <v>1876</v>
      </c>
      <c r="P9" t="str">
        <f>CONCATENATE(A9,B9,C9,D9,E9,F9,G9,H9,I9,J9,K9)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VALUES(nextval('t_country_visa_type_link_seq'),63502,640,'Full', 'support', current_timestamp, 'support', current_timestamp,81363, current_date, current_date, '2099-01-01 00:00:00.000','Y', 'Y', 'Y', 'Y', 'Y', 'Y', 'Y', 'N', 'N', 'N', NULL, NULL, NULL);</v>
      </c>
    </row>
    <row r="10" spans="1:20">
      <c r="A10" t="s">
        <v>1871</v>
      </c>
      <c r="B10" t="str">
        <f t="shared" si="0"/>
        <v>63502,</v>
      </c>
      <c r="C10" s="73">
        <f>'CountryvisatypeLink Live Master'!B10</f>
        <v>639</v>
      </c>
      <c r="D10" t="s">
        <v>1872</v>
      </c>
      <c r="E10" s="16" t="s">
        <v>1873</v>
      </c>
      <c r="F10">
        <f>F8</f>
        <v>81363</v>
      </c>
      <c r="G10" t="s">
        <v>1874</v>
      </c>
      <c r="H10" s="73" t="str">
        <f>IF('CountryvisatypeLink Live Master'!D10="Yes", "Y", IF('CountryvisatypeLink Live Master'!D10="No", "N", ""))</f>
        <v>Y</v>
      </c>
      <c r="I10" s="16" t="s">
        <v>1875</v>
      </c>
      <c r="J10" s="73" t="str">
        <f>IF('CountryvisatypeLink Live Master'!E10="Yes", "Y", IF('CountryvisatypeLink Live Master'!E10="No", "N", ""))</f>
        <v>Y</v>
      </c>
      <c r="K10" s="16" t="s">
        <v>1876</v>
      </c>
      <c r="P10" t="str">
        <f>CONCATENATE(A10,B10,C10,D10,E10,F10,G10,H10,I10,J10,K10)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VALUES(nextval('t_country_visa_type_link_seq'),63502,639,'Full', 'support', current_timestamp, 'support', current_timestamp,81363, current_date, current_date, '2099-01-01 00:00:00.000','Y', 'Y', 'Y', 'Y', 'Y', 'Y', 'Y', 'N', 'N', 'N', NULL, NULL, NULL);</v>
      </c>
    </row>
    <row r="11" spans="1:20">
      <c r="A11" t="s">
        <v>1871</v>
      </c>
      <c r="B11" t="str">
        <f t="shared" si="0"/>
        <v>63502,</v>
      </c>
      <c r="C11" s="73">
        <f>'CountryvisatypeLink Live Master'!B11</f>
        <v>34161</v>
      </c>
      <c r="D11" t="s">
        <v>1872</v>
      </c>
      <c r="E11" s="16" t="s">
        <v>1873</v>
      </c>
      <c r="F11">
        <f>F9</f>
        <v>81363</v>
      </c>
      <c r="G11" t="s">
        <v>1874</v>
      </c>
      <c r="H11" s="73" t="str">
        <f>IF('CountryvisatypeLink Live Master'!D11="Yes", "Y", IF('CountryvisatypeLink Live Master'!D11="No", "N", ""))</f>
        <v>Y</v>
      </c>
      <c r="I11" s="16" t="s">
        <v>1875</v>
      </c>
      <c r="J11" s="73" t="str">
        <f>IF('CountryvisatypeLink Live Master'!E11="Yes", "Y", IF('CountryvisatypeLink Live Master'!E11="No", "N", ""))</f>
        <v>Y</v>
      </c>
      <c r="K11" s="16" t="s">
        <v>1876</v>
      </c>
      <c r="P11" t="str">
        <f>CONCATENATE(A11,B11,C11,D11,E11,F11,G11,H11,I11,J11,K11)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VALUES(nextval('t_country_visa_type_link_seq'),63502,34161,'Full', 'support', current_timestamp, 'support', current_timestamp,81363, current_date, current_date, '2099-01-01 00:00:00.000','Y', 'Y', 'Y', 'Y', 'Y', 'Y', 'Y', 'N', 'N', 'N', NULL, NULL, NULL);</v>
      </c>
    </row>
    <row r="12" spans="1:20">
      <c r="A12" t="s">
        <v>1871</v>
      </c>
      <c r="B12" t="str">
        <f t="shared" si="0"/>
        <v>63502,</v>
      </c>
      <c r="C12" s="73">
        <f>'CountryvisatypeLink Live Master'!B12</f>
        <v>641</v>
      </c>
      <c r="D12" t="s">
        <v>1872</v>
      </c>
      <c r="E12" s="16" t="s">
        <v>1873</v>
      </c>
      <c r="F12">
        <f>F10</f>
        <v>81363</v>
      </c>
      <c r="G12" t="s">
        <v>1874</v>
      </c>
      <c r="H12" s="73" t="str">
        <f>IF('CountryvisatypeLink Live Master'!D12="Yes", "Y", IF('CountryvisatypeLink Live Master'!D12="No", "N", ""))</f>
        <v>Y</v>
      </c>
      <c r="I12" s="16" t="s">
        <v>1875</v>
      </c>
      <c r="J12" s="73" t="str">
        <f>IF('CountryvisatypeLink Live Master'!E12="Yes", "Y", IF('CountryvisatypeLink Live Master'!E12="No", "N", ""))</f>
        <v>Y</v>
      </c>
      <c r="K12" s="16" t="s">
        <v>1876</v>
      </c>
      <c r="P12" t="str">
        <f>CONCATENATE(A12,B12,C12,D12,E12,F12,G12,H12,I12,J12,K12)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VALUES(nextval('t_country_visa_type_link_seq'),63502,641,'Full', 'support', current_timestamp, 'support', current_timestamp,81363, current_date, current_date, '2099-01-01 00:00:00.000','Y', 'Y', 'Y', 'Y', 'Y', 'Y', 'Y', 'N', 'N', 'N', NULL, NULL, NULL);</v>
      </c>
    </row>
    <row r="13" spans="1:20">
      <c r="A13" t="s">
        <v>1871</v>
      </c>
      <c r="B13" t="str">
        <f t="shared" si="0"/>
        <v>63502,</v>
      </c>
      <c r="C13" s="73">
        <f>'CountryvisatypeLink Live Master'!B13</f>
        <v>24150</v>
      </c>
      <c r="D13" t="s">
        <v>1872</v>
      </c>
      <c r="E13" s="16" t="s">
        <v>1873</v>
      </c>
      <c r="F13">
        <f>F11</f>
        <v>81363</v>
      </c>
      <c r="G13" t="s">
        <v>1874</v>
      </c>
      <c r="H13" s="73" t="str">
        <f>IF('CountryvisatypeLink Live Master'!D13="Yes", "Y", IF('CountryvisatypeLink Live Master'!D13="No", "N", ""))</f>
        <v>Y</v>
      </c>
      <c r="I13" s="16" t="s">
        <v>1875</v>
      </c>
      <c r="J13" s="73" t="str">
        <f>IF('CountryvisatypeLink Live Master'!E13="Yes", "Y", IF('CountryvisatypeLink Live Master'!E13="No", "N", ""))</f>
        <v>Y</v>
      </c>
      <c r="K13" s="16" t="s">
        <v>1876</v>
      </c>
      <c r="P13" t="str">
        <f>CONCATENATE(A13,B13,C13,D13,E13,F13,G13,H13,I13,J13,K13)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VALUES(nextval('t_country_visa_type_link_seq'),63502,24150,'Full', 'support', current_timestamp, 'support', current_timestamp,81363, current_date, current_date, '2099-01-01 00:00:00.000','Y', 'Y', 'Y', 'Y', 'Y', 'Y', 'Y', 'N', 'N', 'N', NULL, NULL, NULL);</v>
      </c>
    </row>
    <row r="14" spans="1:20">
      <c r="A14" t="s">
        <v>1871</v>
      </c>
      <c r="B14" t="str">
        <f t="shared" si="0"/>
        <v>63502,</v>
      </c>
      <c r="C14" s="73">
        <f>'CountryvisatypeLink Live Master'!B14</f>
        <v>24151</v>
      </c>
      <c r="D14" t="s">
        <v>1872</v>
      </c>
      <c r="E14" s="16" t="s">
        <v>1873</v>
      </c>
      <c r="F14">
        <f>F12</f>
        <v>81363</v>
      </c>
      <c r="G14" t="s">
        <v>1874</v>
      </c>
      <c r="H14" s="73" t="str">
        <f>IF('CountryvisatypeLink Live Master'!D14="Yes", "Y", IF('CountryvisatypeLink Live Master'!D14="No", "N", ""))</f>
        <v>Y</v>
      </c>
      <c r="I14" s="16" t="s">
        <v>1875</v>
      </c>
      <c r="J14" s="73" t="str">
        <f>IF('CountryvisatypeLink Live Master'!E14="Yes", "Y", IF('CountryvisatypeLink Live Master'!E14="No", "N", ""))</f>
        <v>Y</v>
      </c>
      <c r="K14" s="16" t="s">
        <v>1876</v>
      </c>
      <c r="P14" t="str">
        <f>CONCATENATE(A14,B14,C14,D14,E14,F14,G14,H14,I14,J14,K14)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VALUES(nextval('t_country_visa_type_link_seq'),63502,24151,'Full', 'support', current_timestamp, 'support', current_timestamp,81363, current_date, current_date, '2099-01-01 00:00:00.000','Y', 'Y', 'Y', 'Y', 'Y', 'Y', 'Y', 'N', 'N', 'N', NULL, NULL, NULL);</v>
      </c>
    </row>
    <row r="15" spans="1:20">
      <c r="A15" t="s">
        <v>1871</v>
      </c>
      <c r="B15" t="str">
        <f t="shared" si="0"/>
        <v>63502,</v>
      </c>
      <c r="C15" s="73">
        <f>'CountryvisatypeLink Live Master'!B15</f>
        <v>41303</v>
      </c>
      <c r="D15" t="s">
        <v>1872</v>
      </c>
      <c r="E15" s="16" t="s">
        <v>1873</v>
      </c>
      <c r="F15">
        <f>F13</f>
        <v>81363</v>
      </c>
      <c r="G15" t="s">
        <v>1874</v>
      </c>
      <c r="H15" s="73" t="str">
        <f>IF('CountryvisatypeLink Live Master'!D15="Yes", "Y", IF('CountryvisatypeLink Live Master'!D15="No", "N", ""))</f>
        <v>Y</v>
      </c>
      <c r="I15" s="16" t="s">
        <v>1875</v>
      </c>
      <c r="J15" s="73" t="str">
        <f>IF('CountryvisatypeLink Live Master'!E15="Yes", "Y", IF('CountryvisatypeLink Live Master'!E15="No", "N", ""))</f>
        <v>Y</v>
      </c>
      <c r="K15" s="16" t="s">
        <v>1876</v>
      </c>
      <c r="P15" t="str">
        <f>CONCATENATE(A15,B15,C15,D15,E15,F15,G15,H15,I15,J15,K15)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VALUES(nextval('t_country_visa_type_link_seq'),63502,41303,'Full', 'support', current_timestamp, 'support', current_timestamp,81363, current_date, current_date, '2099-01-01 00:00:00.000','Y', 'Y', 'Y', 'Y', 'Y', 'Y', 'Y', 'N', 'N', 'N', NULL, NULL, NULL);</v>
      </c>
    </row>
    <row r="16" spans="1:20">
      <c r="A16" t="s">
        <v>1871</v>
      </c>
      <c r="B16" t="str">
        <f t="shared" si="0"/>
        <v>63502,</v>
      </c>
      <c r="C16" s="73">
        <f>'CountryvisatypeLink Live Master'!B16</f>
        <v>41325</v>
      </c>
      <c r="D16" t="s">
        <v>1872</v>
      </c>
      <c r="E16" s="16" t="s">
        <v>1873</v>
      </c>
      <c r="F16">
        <f>F14</f>
        <v>81363</v>
      </c>
      <c r="G16" t="s">
        <v>1874</v>
      </c>
      <c r="H16" s="73" t="str">
        <f>IF('CountryvisatypeLink Live Master'!D16="Yes", "Y", IF('CountryvisatypeLink Live Master'!D16="No", "N", ""))</f>
        <v>Y</v>
      </c>
      <c r="I16" s="16" t="s">
        <v>1875</v>
      </c>
      <c r="J16" s="73" t="str">
        <f>IF('CountryvisatypeLink Live Master'!E16="Yes", "Y", IF('CountryvisatypeLink Live Master'!E16="No", "N", ""))</f>
        <v>Y</v>
      </c>
      <c r="K16" s="16" t="s">
        <v>1876</v>
      </c>
      <c r="P16" t="str">
        <f>CONCATENATE(A16,B16,C16,D16,E16,F16,G16,H16,I16,J16,K16)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VALUES(nextval('t_country_visa_type_link_seq'),63502,41325,'Full', 'support', current_timestamp, 'support', current_timestamp,81363, current_date, current_date, '2099-01-01 00:00:00.000','Y', 'Y', 'Y', 'Y', 'Y', 'Y', 'Y', 'N', 'N', 'N', NULL, NULL, NULL);</v>
      </c>
    </row>
    <row r="17" spans="1:16">
      <c r="A17" t="s">
        <v>1871</v>
      </c>
      <c r="B17" t="str">
        <f>B15</f>
        <v>63502,</v>
      </c>
      <c r="C17" s="73">
        <f>'CountryvisatypeLink Live Master'!B17</f>
        <v>41324</v>
      </c>
      <c r="D17" t="s">
        <v>1872</v>
      </c>
      <c r="E17" s="16" t="s">
        <v>1873</v>
      </c>
      <c r="F17">
        <f>F15</f>
        <v>81363</v>
      </c>
      <c r="G17" t="s">
        <v>1874</v>
      </c>
      <c r="H17" s="73" t="str">
        <f>IF('CountryvisatypeLink Live Master'!D17="Yes", "Y", IF('CountryvisatypeLink Live Master'!D17="No", "N", ""))</f>
        <v>Y</v>
      </c>
      <c r="I17" s="16" t="s">
        <v>1875</v>
      </c>
      <c r="J17" s="73" t="str">
        <f>IF('CountryvisatypeLink Live Master'!E17="Yes", "Y", IF('CountryvisatypeLink Live Master'!E17="No", "N", ""))</f>
        <v>Y</v>
      </c>
      <c r="K17" s="16" t="s">
        <v>1876</v>
      </c>
      <c r="P17" t="str">
        <f>CONCATENATE(A17,B17,C17,D17,E17,F17,G17,H17,I17,J17,K17)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VALUES(nextval('t_country_visa_type_link_seq'),63502,41324,'Full', 'support', current_timestamp, 'support', current_timestamp,81363, current_date, current_date, '2099-01-01 00:00:00.000','Y', 'Y', 'Y', 'Y', 'Y', 'Y', 'Y', 'N', 'N', 'N', NULL, NULL, NULL);</v>
      </c>
    </row>
    <row r="18" spans="1:16">
      <c r="A18" t="s">
        <v>1871</v>
      </c>
      <c r="B18" t="str">
        <f>B16</f>
        <v>63502,</v>
      </c>
      <c r="C18" s="73">
        <f>'CountryvisatypeLink Live Master'!B18</f>
        <v>604</v>
      </c>
      <c r="D18" t="s">
        <v>1872</v>
      </c>
      <c r="E18" s="16" t="s">
        <v>1873</v>
      </c>
      <c r="F18">
        <f>F16</f>
        <v>81363</v>
      </c>
      <c r="G18" t="s">
        <v>1874</v>
      </c>
      <c r="H18" s="73" t="str">
        <f>IF('CountryvisatypeLink Live Master'!D18="Yes", "Y", IF('CountryvisatypeLink Live Master'!D18="No", "N", ""))</f>
        <v>Y</v>
      </c>
      <c r="I18" s="16" t="s">
        <v>1875</v>
      </c>
      <c r="J18" s="73" t="str">
        <f>IF('CountryvisatypeLink Live Master'!E18="Yes", "Y", IF('CountryvisatypeLink Live Master'!E18="No", "N", ""))</f>
        <v>Y</v>
      </c>
      <c r="K18" s="16" t="s">
        <v>1876</v>
      </c>
      <c r="P18" t="str">
        <f>CONCATENATE(A18,B18,C18,D18,E18,F18,G18,H18,I18,J18,K18)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VALUES(nextval('t_country_visa_type_link_seq'),63502,604,'Full', 'support', current_timestamp, 'support', current_timestamp,81363, current_date, current_date, '2099-01-01 00:00:00.000','Y', 'Y', 'Y', 'Y', 'Y', 'Y', 'Y', 'N', 'N', 'N', NULL, NULL, NULL);</v>
      </c>
    </row>
    <row r="19" spans="1:16">
      <c r="A19" t="s">
        <v>1871</v>
      </c>
      <c r="B19" t="str">
        <f>B17</f>
        <v>63502,</v>
      </c>
      <c r="C19" s="73">
        <f>'CountryvisatypeLink Live Master'!B19</f>
        <v>603</v>
      </c>
      <c r="D19" t="s">
        <v>1872</v>
      </c>
      <c r="E19" s="16" t="s">
        <v>1873</v>
      </c>
      <c r="F19">
        <f>F17</f>
        <v>81363</v>
      </c>
      <c r="G19" t="s">
        <v>1874</v>
      </c>
      <c r="H19" s="73" t="str">
        <f>IF('CountryvisatypeLink Live Master'!D19="Yes", "Y", IF('CountryvisatypeLink Live Master'!D19="No", "N", ""))</f>
        <v>Y</v>
      </c>
      <c r="I19" s="16" t="s">
        <v>1875</v>
      </c>
      <c r="J19" s="73" t="str">
        <f>IF('CountryvisatypeLink Live Master'!E19="Yes", "Y", IF('CountryvisatypeLink Live Master'!E19="No", "N", ""))</f>
        <v>Y</v>
      </c>
      <c r="K19" s="16" t="s">
        <v>1876</v>
      </c>
      <c r="P19" t="str">
        <f>CONCATENATE(A19,B19,C19,D19,E19,F19,G19,H19,I19,J19,K19)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VALUES(nextval('t_country_visa_type_link_seq'),63502,603,'Full', 'support', current_timestamp, 'support', current_timestamp,81363, current_date, current_date, '2099-01-01 00:00:00.000','Y', 'Y', 'Y', 'Y', 'Y', 'Y', 'Y', 'N', 'N', 'N', NULL, NULL, NULL);</v>
      </c>
    </row>
    <row r="20" spans="1:16">
      <c r="A20" t="s">
        <v>1871</v>
      </c>
      <c r="B20" t="str">
        <f>B18</f>
        <v>63502,</v>
      </c>
      <c r="C20" s="73">
        <f>'CountryvisatypeLink Live Master'!B20</f>
        <v>43491</v>
      </c>
      <c r="D20" t="s">
        <v>1872</v>
      </c>
      <c r="E20" s="16" t="s">
        <v>1873</v>
      </c>
      <c r="F20">
        <f>F18</f>
        <v>81363</v>
      </c>
      <c r="G20" t="s">
        <v>1874</v>
      </c>
      <c r="H20" s="73" t="str">
        <f>IF('CountryvisatypeLink Live Master'!D20="Yes", "Y", IF('CountryvisatypeLink Live Master'!D20="No", "N", ""))</f>
        <v>Y</v>
      </c>
      <c r="I20" s="16" t="s">
        <v>1875</v>
      </c>
      <c r="J20" s="73" t="str">
        <f>IF('CountryvisatypeLink Live Master'!E20="Yes", "Y", IF('CountryvisatypeLink Live Master'!E20="No", "N", ""))</f>
        <v>Y</v>
      </c>
      <c r="K20" s="16" t="s">
        <v>1876</v>
      </c>
      <c r="P20" t="str">
        <f>CONCATENATE(A20,B20,C20,D20,E20,F20,G20,H20,I20,J20,K20)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VALUES(nextval('t_country_visa_type_link_seq'),63502,43491,'Full', 'support', current_timestamp, 'support', current_timestamp,81363, current_date, current_date, '2099-01-01 00:00:00.000','Y', 'Y', 'Y', 'Y', 'Y', 'Y', 'Y', 'N', 'N', 'N', NULL, NULL, NULL);</v>
      </c>
    </row>
    <row r="21" spans="1:16">
      <c r="A21" t="s">
        <v>1871</v>
      </c>
      <c r="B21" t="str">
        <f>B19</f>
        <v>63502,</v>
      </c>
      <c r="C21" s="73">
        <f>'CountryvisatypeLink Live Master'!B21</f>
        <v>41323</v>
      </c>
      <c r="D21" t="s">
        <v>1872</v>
      </c>
      <c r="E21" s="16" t="s">
        <v>1873</v>
      </c>
      <c r="F21">
        <f>F19</f>
        <v>81363</v>
      </c>
      <c r="G21" t="s">
        <v>1874</v>
      </c>
      <c r="H21" s="73" t="str">
        <f>IF('CountryvisatypeLink Live Master'!D21="Yes", "Y", IF('CountryvisatypeLink Live Master'!D21="No", "N", ""))</f>
        <v>Y</v>
      </c>
      <c r="I21" s="16" t="s">
        <v>1875</v>
      </c>
      <c r="J21" s="73" t="str">
        <f>IF('CountryvisatypeLink Live Master'!E21="Yes", "Y", IF('CountryvisatypeLink Live Master'!E21="No", "N", ""))</f>
        <v>Y</v>
      </c>
      <c r="K21" s="16" t="s">
        <v>1876</v>
      </c>
      <c r="P21" t="str">
        <f>CONCATENATE(A21,B21,C21,D21,E21,F21,G21,H21,I21,J21,K21)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VALUES(nextval('t_country_visa_type_link_seq'),63502,41323,'Full', 'support', current_timestamp, 'support', current_timestamp,81363, current_date, current_date, '2099-01-01 00:00:00.000','Y', 'Y', 'Y', 'Y', 'Y', 'Y', 'Y', 'N', 'N', 'N', NULL, NULL, NULL);</v>
      </c>
    </row>
    <row r="22" spans="1:16">
      <c r="A22" t="s">
        <v>1871</v>
      </c>
      <c r="B22" t="str">
        <f>B20</f>
        <v>63502,</v>
      </c>
      <c r="C22" s="73">
        <f>'CountryvisatypeLink Live Master'!B22</f>
        <v>605</v>
      </c>
      <c r="D22" t="s">
        <v>1872</v>
      </c>
      <c r="E22" s="16" t="s">
        <v>1873</v>
      </c>
      <c r="F22">
        <f>F20</f>
        <v>81363</v>
      </c>
      <c r="G22" t="s">
        <v>1874</v>
      </c>
      <c r="H22" s="73" t="str">
        <f>IF('CountryvisatypeLink Live Master'!D22="Yes", "Y", IF('CountryvisatypeLink Live Master'!D22="No", "N", ""))</f>
        <v>Y</v>
      </c>
      <c r="I22" s="16" t="s">
        <v>1875</v>
      </c>
      <c r="J22" s="73" t="str">
        <f>IF('CountryvisatypeLink Live Master'!E22="Yes", "Y", IF('CountryvisatypeLink Live Master'!E22="No", "N", ""))</f>
        <v>Y</v>
      </c>
      <c r="K22" s="16" t="s">
        <v>1876</v>
      </c>
      <c r="P22" t="str">
        <f>CONCATENATE(A22,B22,C22,D22,E22,F22,G22,H22,I22,J22,K22)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VALUES(nextval('t_country_visa_type_link_seq'),63502,605,'Full', 'support', current_timestamp, 'support', current_timestamp,81363, current_date, current_date, '2099-01-01 00:00:00.000','Y', 'Y', 'Y', 'Y', 'Y', 'Y', 'Y', 'N', 'N', 'N', NULL, NULL, NULL);</v>
      </c>
    </row>
    <row r="23" spans="1:16">
      <c r="A23" t="s">
        <v>1871</v>
      </c>
      <c r="B23" t="str">
        <f>B21</f>
        <v>63502,</v>
      </c>
      <c r="C23" s="73">
        <f>'CountryvisatypeLink Live Master'!B23</f>
        <v>43655</v>
      </c>
      <c r="D23" t="s">
        <v>1872</v>
      </c>
      <c r="E23" s="16" t="s">
        <v>1873</v>
      </c>
      <c r="F23">
        <f>F21</f>
        <v>81363</v>
      </c>
      <c r="G23" t="s">
        <v>1874</v>
      </c>
      <c r="H23" s="73" t="str">
        <f>IF('CountryvisatypeLink Live Master'!D23="Yes", "Y", IF('CountryvisatypeLink Live Master'!D23="No", "N", ""))</f>
        <v>Y</v>
      </c>
      <c r="I23" s="16" t="s">
        <v>1875</v>
      </c>
      <c r="J23" s="73" t="str">
        <f>IF('CountryvisatypeLink Live Master'!E23="Yes", "Y", IF('CountryvisatypeLink Live Master'!E23="No", "N", ""))</f>
        <v>Y</v>
      </c>
      <c r="K23" s="16" t="s">
        <v>1876</v>
      </c>
      <c r="P23" t="str">
        <f>CONCATENATE(A23,B23,C23,D23,E23,F23,G23,H23,I23,J23,K23)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VALUES(nextval('t_country_visa_type_link_seq'),63502,43655,'Full', 'support', current_timestamp, 'support', current_timestamp,81363, current_date, current_date, '2099-01-01 00:00:00.000','Y', 'Y', 'Y', 'Y', 'Y', 'Y', 'Y', 'N', 'N', 'N', NULL, NULL, NULL);</v>
      </c>
    </row>
    <row r="24" spans="1:16">
      <c r="A24" t="s">
        <v>1871</v>
      </c>
      <c r="B24" t="str">
        <f>B22</f>
        <v>63502,</v>
      </c>
      <c r="C24" s="73">
        <f>'CountryvisatypeLink Live Master'!B24</f>
        <v>22057</v>
      </c>
      <c r="D24" t="s">
        <v>1872</v>
      </c>
      <c r="E24" s="16" t="s">
        <v>1873</v>
      </c>
      <c r="F24">
        <f>F22</f>
        <v>81363</v>
      </c>
      <c r="G24" t="s">
        <v>1874</v>
      </c>
      <c r="H24" s="73" t="str">
        <f>IF('CountryvisatypeLink Live Master'!D24="Yes", "Y", IF('CountryvisatypeLink Live Master'!D24="No", "N", ""))</f>
        <v>Y</v>
      </c>
      <c r="I24" s="16" t="s">
        <v>1875</v>
      </c>
      <c r="J24" s="73" t="str">
        <f>IF('CountryvisatypeLink Live Master'!E24="Yes", "Y", IF('CountryvisatypeLink Live Master'!E24="No", "N", ""))</f>
        <v>Y</v>
      </c>
      <c r="K24" s="16" t="s">
        <v>1876</v>
      </c>
      <c r="P24" t="str">
        <f>CONCATENATE(A24,B24,C24,D24,E24,F24,G24,H24,I24,J24,K24)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VALUES(nextval('t_country_visa_type_link_seq'),63502,22057,'Full', 'support', current_timestamp, 'support', current_timestamp,81363, current_date, current_date, '2099-01-01 00:00:00.000','Y', 'Y', 'Y', 'Y', 'Y', 'Y', 'Y', 'N', 'N', 'N', NULL, NULL, NULL);</v>
      </c>
    </row>
    <row r="25" spans="1:16">
      <c r="A25" t="s">
        <v>1871</v>
      </c>
      <c r="B25" t="str">
        <f>B23</f>
        <v>63502,</v>
      </c>
      <c r="C25" s="73">
        <f>'CountryvisatypeLink Live Master'!B25</f>
        <v>22065</v>
      </c>
      <c r="D25" t="s">
        <v>1872</v>
      </c>
      <c r="E25" s="16" t="s">
        <v>1873</v>
      </c>
      <c r="F25">
        <f>F23</f>
        <v>81363</v>
      </c>
      <c r="G25" t="s">
        <v>1874</v>
      </c>
      <c r="H25" s="73" t="str">
        <f>IF('CountryvisatypeLink Live Master'!D25="Yes", "Y", IF('CountryvisatypeLink Live Master'!D25="No", "N", ""))</f>
        <v>Y</v>
      </c>
      <c r="I25" s="16" t="s">
        <v>1875</v>
      </c>
      <c r="J25" s="73" t="str">
        <f>IF('CountryvisatypeLink Live Master'!E25="Yes", "Y", IF('CountryvisatypeLink Live Master'!E25="No", "N", ""))</f>
        <v>Y</v>
      </c>
      <c r="K25" s="16" t="s">
        <v>1876</v>
      </c>
      <c r="P25" t="str">
        <f>CONCATENATE(A25,B25,C25,D25,E25,F25,G25,H25,I25,J25,K25)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VALUES(nextval('t_country_visa_type_link_seq'),63502,22065,'Full', 'support', current_timestamp, 'support', current_timestamp,81363, current_date, current_date, '2099-01-01 00:00:00.000','Y', 'Y', 'Y', 'Y', 'Y', 'Y', 'Y', 'N', 'N', 'N', NULL, NULL, NULL);</v>
      </c>
    </row>
    <row r="26" spans="1:16">
      <c r="A26" t="s">
        <v>1871</v>
      </c>
      <c r="B26" t="str">
        <f>B24</f>
        <v>63502,</v>
      </c>
      <c r="C26" s="73">
        <f>'CountryvisatypeLink Live Master'!B26</f>
        <v>39150</v>
      </c>
      <c r="D26" t="s">
        <v>1872</v>
      </c>
      <c r="E26" s="16" t="s">
        <v>1873</v>
      </c>
      <c r="F26">
        <f>F24</f>
        <v>81363</v>
      </c>
      <c r="G26" t="s">
        <v>1874</v>
      </c>
      <c r="H26" s="73" t="str">
        <f>IF('CountryvisatypeLink Live Master'!D26="Yes", "Y", IF('CountryvisatypeLink Live Master'!D26="No", "N", ""))</f>
        <v>Y</v>
      </c>
      <c r="I26" s="16" t="s">
        <v>1875</v>
      </c>
      <c r="J26" s="73" t="str">
        <f>IF('CountryvisatypeLink Live Master'!E26="Yes", "Y", IF('CountryvisatypeLink Live Master'!E26="No", "N", ""))</f>
        <v>Y</v>
      </c>
      <c r="K26" s="16" t="s">
        <v>1876</v>
      </c>
      <c r="P26" t="str">
        <f>CONCATENATE(A26,B26,C26,D26,E26,F26,G26,H26,I26,J26,K26)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VALUES(nextval('t_country_visa_type_link_seq'),63502,39150,'Full', 'support', current_timestamp, 'support', current_timestamp,81363, current_date, current_date, '2099-01-01 00:00:00.000','Y', 'Y', 'Y', 'Y', 'Y', 'Y', 'Y', 'N', 'N', 'N', NULL, NULL, NULL);</v>
      </c>
    </row>
    <row r="27" spans="1:16">
      <c r="A27" t="s">
        <v>1871</v>
      </c>
      <c r="B27" t="str">
        <f>B25</f>
        <v>63502,</v>
      </c>
      <c r="C27" s="73">
        <f>'CountryvisatypeLink Live Master'!B27</f>
        <v>37152</v>
      </c>
      <c r="D27" t="s">
        <v>1872</v>
      </c>
      <c r="E27" s="16" t="s">
        <v>1873</v>
      </c>
      <c r="F27">
        <f>F25</f>
        <v>81363</v>
      </c>
      <c r="G27" t="s">
        <v>1874</v>
      </c>
      <c r="H27" s="73" t="str">
        <f>IF('CountryvisatypeLink Live Master'!D27="Yes", "Y", IF('CountryvisatypeLink Live Master'!D27="No", "N", ""))</f>
        <v>Y</v>
      </c>
      <c r="I27" s="16" t="s">
        <v>1875</v>
      </c>
      <c r="J27" s="73" t="str">
        <f>IF('CountryvisatypeLink Live Master'!E27="Yes", "Y", IF('CountryvisatypeLink Live Master'!E27="No", "N", ""))</f>
        <v>Y</v>
      </c>
      <c r="K27" s="16" t="s">
        <v>1876</v>
      </c>
      <c r="P27" t="str">
        <f>CONCATENATE(A27,B27,C27,D27,E27,F27,G27,H27,I27,J27,K27)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VALUES(nextval('t_country_visa_type_link_seq'),63502,37152,'Full', 'support', current_timestamp, 'support', current_timestamp,81363, current_date, current_date, '2099-01-01 00:00:00.000','Y', 'Y', 'Y', 'Y', 'Y', 'Y', 'Y', 'N', 'N', 'N', NULL, NULL, NULL);</v>
      </c>
    </row>
    <row r="28" spans="1:16">
      <c r="A28" t="s">
        <v>1871</v>
      </c>
      <c r="B28" t="str">
        <f>B26</f>
        <v>63502,</v>
      </c>
      <c r="C28" s="73">
        <f>'CountryvisatypeLink Live Master'!B28</f>
        <v>33152</v>
      </c>
      <c r="D28" t="s">
        <v>1872</v>
      </c>
      <c r="E28" s="16" t="s">
        <v>1873</v>
      </c>
      <c r="F28">
        <f>F26</f>
        <v>81363</v>
      </c>
      <c r="G28" t="s">
        <v>1874</v>
      </c>
      <c r="H28" s="73" t="str">
        <f>IF('CountryvisatypeLink Live Master'!D28="Yes", "Y", IF('CountryvisatypeLink Live Master'!D28="No", "N", ""))</f>
        <v>Y</v>
      </c>
      <c r="I28" s="16" t="s">
        <v>1875</v>
      </c>
      <c r="J28" s="73" t="str">
        <f>IF('CountryvisatypeLink Live Master'!E28="Yes", "Y", IF('CountryvisatypeLink Live Master'!E28="No", "N", ""))</f>
        <v>Y</v>
      </c>
      <c r="K28" s="16" t="s">
        <v>1876</v>
      </c>
      <c r="P28" t="str">
        <f>CONCATENATE(A28,B28,C28,D28,E28,F28,G28,H28,I28,J28,K28)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VALUES(nextval('t_country_visa_type_link_seq'),63502,33152,'Full', 'support', current_timestamp, 'support', current_timestamp,81363, current_date, current_date, '2099-01-01 00:00:00.000','Y', 'Y', 'Y', 'Y', 'Y', 'Y', 'Y', 'N', 'N', 'N', NULL, NULL, NULL);</v>
      </c>
    </row>
    <row r="29" spans="1:16">
      <c r="A29" t="s">
        <v>1871</v>
      </c>
      <c r="B29" t="str">
        <f>B27</f>
        <v>63502,</v>
      </c>
      <c r="C29" s="73">
        <f>'CountryvisatypeLink Live Master'!B29</f>
        <v>613</v>
      </c>
      <c r="D29" t="s">
        <v>1872</v>
      </c>
      <c r="E29" s="16" t="s">
        <v>1873</v>
      </c>
      <c r="F29">
        <f>F27</f>
        <v>81363</v>
      </c>
      <c r="G29" t="s">
        <v>1874</v>
      </c>
      <c r="H29" s="73" t="str">
        <f>IF('CountryvisatypeLink Live Master'!D29="Yes", "Y", IF('CountryvisatypeLink Live Master'!D29="No", "N", ""))</f>
        <v>Y</v>
      </c>
      <c r="I29" s="16" t="s">
        <v>1875</v>
      </c>
      <c r="J29" s="73" t="str">
        <f>IF('CountryvisatypeLink Live Master'!E29="Yes", "Y", IF('CountryvisatypeLink Live Master'!E29="No", "N", ""))</f>
        <v>Y</v>
      </c>
      <c r="K29" s="16" t="s">
        <v>1876</v>
      </c>
      <c r="P29" t="str">
        <f>CONCATENATE(A29,B29,C29,D29,E29,F29,G29,H29,I29,J29,K29)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VALUES(nextval('t_country_visa_type_link_seq'),63502,613,'Full', 'support', current_timestamp, 'support', current_timestamp,81363, current_date, current_date, '2099-01-01 00:00:00.000','Y', 'Y', 'Y', 'Y', 'Y', 'Y', 'Y', 'N', 'N', 'N', NULL, NULL, NULL);</v>
      </c>
    </row>
    <row r="30" spans="1:16">
      <c r="A30" t="s">
        <v>1871</v>
      </c>
      <c r="B30" t="str">
        <f>B28</f>
        <v>63502,</v>
      </c>
      <c r="C30" s="73">
        <f>'CountryvisatypeLink Live Master'!B30</f>
        <v>612</v>
      </c>
      <c r="D30" t="s">
        <v>1872</v>
      </c>
      <c r="E30" s="16" t="s">
        <v>1873</v>
      </c>
      <c r="F30">
        <f>F28</f>
        <v>81363</v>
      </c>
      <c r="G30" t="s">
        <v>1874</v>
      </c>
      <c r="H30" s="73" t="str">
        <f>IF('CountryvisatypeLink Live Master'!D30="Yes", "Y", IF('CountryvisatypeLink Live Master'!D30="No", "N", ""))</f>
        <v>Y</v>
      </c>
      <c r="I30" s="16" t="s">
        <v>1875</v>
      </c>
      <c r="J30" s="73" t="str">
        <f>IF('CountryvisatypeLink Live Master'!E30="Yes", "Y", IF('CountryvisatypeLink Live Master'!E30="No", "N", ""))</f>
        <v>Y</v>
      </c>
      <c r="K30" s="16" t="s">
        <v>1876</v>
      </c>
      <c r="P30" t="str">
        <f>CONCATENATE(A30,B30,C30,D30,E30,F30,G30,H30,I30,J30,K30)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VALUES(nextval('t_country_visa_type_link_seq'),63502,612,'Full', 'support', current_timestamp, 'support', current_timestamp,81363, current_date, current_date, '2099-01-01 00:00:00.000','Y', 'Y', 'Y', 'Y', 'Y', 'Y', 'Y', 'N', 'N', 'N', NULL, NULL, NULL);</v>
      </c>
    </row>
    <row r="31" spans="1:16">
      <c r="A31" t="s">
        <v>1871</v>
      </c>
      <c r="B31" t="str">
        <f>B29</f>
        <v>63502,</v>
      </c>
      <c r="C31" s="73">
        <f>'CountryvisatypeLink Live Master'!B31</f>
        <v>34160</v>
      </c>
      <c r="D31" t="s">
        <v>1872</v>
      </c>
      <c r="E31" s="16" t="s">
        <v>1873</v>
      </c>
      <c r="F31">
        <f>F29</f>
        <v>81363</v>
      </c>
      <c r="G31" t="s">
        <v>1874</v>
      </c>
      <c r="H31" s="73" t="str">
        <f>IF('CountryvisatypeLink Live Master'!D31="Yes", "Y", IF('CountryvisatypeLink Live Master'!D31="No", "N", ""))</f>
        <v>Y</v>
      </c>
      <c r="I31" s="16" t="s">
        <v>1875</v>
      </c>
      <c r="J31" s="73" t="str">
        <f>IF('CountryvisatypeLink Live Master'!E31="Yes", "Y", IF('CountryvisatypeLink Live Master'!E31="No", "N", ""))</f>
        <v>Y</v>
      </c>
      <c r="K31" s="16" t="s">
        <v>1876</v>
      </c>
      <c r="P31" t="str">
        <f>CONCATENATE(A31,B31,C31,D31,E31,F31,G31,H31,I31,J31,K31)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VALUES(nextval('t_country_visa_type_link_seq'),63502,34160,'Full', 'support', current_timestamp, 'support', current_timestamp,81363, current_date, current_date, '2099-01-01 00:00:00.000','Y', 'Y', 'Y', 'Y', 'Y', 'Y', 'Y', 'N', 'N', 'N', NULL, NULL, NULL);</v>
      </c>
    </row>
    <row r="32" spans="1:16">
      <c r="A32" t="s">
        <v>1871</v>
      </c>
      <c r="B32" t="str">
        <f>B30</f>
        <v>63502,</v>
      </c>
      <c r="C32" s="73">
        <f>'CountryvisatypeLink Live Master'!B32</f>
        <v>614</v>
      </c>
      <c r="D32" t="s">
        <v>1872</v>
      </c>
      <c r="E32" s="16" t="s">
        <v>1873</v>
      </c>
      <c r="F32">
        <f>F30</f>
        <v>81363</v>
      </c>
      <c r="G32" t="s">
        <v>1874</v>
      </c>
      <c r="H32" s="73" t="str">
        <f>IF('CountryvisatypeLink Live Master'!D32="Yes", "Y", IF('CountryvisatypeLink Live Master'!D32="No", "N", ""))</f>
        <v>Y</v>
      </c>
      <c r="I32" s="16" t="s">
        <v>1875</v>
      </c>
      <c r="J32" s="73" t="str">
        <f>IF('CountryvisatypeLink Live Master'!E32="Yes", "Y", IF('CountryvisatypeLink Live Master'!E32="No", "N", ""))</f>
        <v>Y</v>
      </c>
      <c r="K32" s="16" t="s">
        <v>1876</v>
      </c>
      <c r="P32" t="str">
        <f>CONCATENATE(A32,B32,C32,D32,E32,F32,G32,H32,I32,J32,K32)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VALUES(nextval('t_country_visa_type_link_seq'),63502,614,'Full', 'support', current_timestamp, 'support', current_timestamp,81363, current_date, current_date, '2099-01-01 00:00:00.000','Y', 'Y', 'Y', 'Y', 'Y', 'Y', 'Y', 'N', 'N', 'N', NULL, NULL, NULL);</v>
      </c>
    </row>
    <row r="33" spans="1:16">
      <c r="A33" t="s">
        <v>1871</v>
      </c>
      <c r="B33" t="str">
        <f>B31</f>
        <v>63502,</v>
      </c>
      <c r="C33" s="73">
        <f>'CountryvisatypeLink Live Master'!B33</f>
        <v>42711</v>
      </c>
      <c r="D33" t="s">
        <v>1872</v>
      </c>
      <c r="E33" s="16" t="s">
        <v>1873</v>
      </c>
      <c r="F33">
        <f>F31</f>
        <v>81363</v>
      </c>
      <c r="G33" t="s">
        <v>1874</v>
      </c>
      <c r="H33" s="73" t="str">
        <f>IF('CountryvisatypeLink Live Master'!D33="Yes", "Y", IF('CountryvisatypeLink Live Master'!D33="No", "N", ""))</f>
        <v>Y</v>
      </c>
      <c r="I33" s="16" t="s">
        <v>1875</v>
      </c>
      <c r="J33" s="73" t="str">
        <f>IF('CountryvisatypeLink Live Master'!E33="Yes", "Y", IF('CountryvisatypeLink Live Master'!E33="No", "N", ""))</f>
        <v>Y</v>
      </c>
      <c r="K33" s="16" t="s">
        <v>1876</v>
      </c>
      <c r="P33" t="str">
        <f>CONCATENATE(A33,B33,C33,D33,E33,F33,G33,H33,I33,J33,K33)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VALUES(nextval('t_country_visa_type_link_seq'),63502,42711,'Full', 'support', current_timestamp, 'support', current_timestamp,81363, current_date, current_date, '2099-01-01 00:00:00.000','Y', 'Y', 'Y', 'Y', 'Y', 'Y', 'Y', 'N', 'N', 'N', NULL, NULL, NULL);</v>
      </c>
    </row>
    <row r="34" spans="1:16">
      <c r="A34" t="s">
        <v>1871</v>
      </c>
      <c r="B34" t="str">
        <f>B32</f>
        <v>63502,</v>
      </c>
      <c r="C34" s="73">
        <f>'CountryvisatypeLink Live Master'!B34</f>
        <v>42763</v>
      </c>
      <c r="D34" t="s">
        <v>1872</v>
      </c>
      <c r="E34" s="16" t="s">
        <v>1873</v>
      </c>
      <c r="F34">
        <f>F32</f>
        <v>81363</v>
      </c>
      <c r="G34" t="s">
        <v>1874</v>
      </c>
      <c r="H34" s="73" t="str">
        <f>IF('CountryvisatypeLink Live Master'!D34="Yes", "Y", IF('CountryvisatypeLink Live Master'!D34="No", "N", ""))</f>
        <v>Y</v>
      </c>
      <c r="I34" s="16" t="s">
        <v>1875</v>
      </c>
      <c r="J34" s="73" t="str">
        <f>IF('CountryvisatypeLink Live Master'!E34="Yes", "Y", IF('CountryvisatypeLink Live Master'!E34="No", "N", ""))</f>
        <v>Y</v>
      </c>
      <c r="K34" s="16" t="s">
        <v>1876</v>
      </c>
      <c r="P34" t="str">
        <f>CONCATENATE(A34,B34,C34,D34,E34,F34,G34,H34,I34,J34,K34)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VALUES(nextval('t_country_visa_type_link_seq'),63502,42763,'Full', 'support', current_timestamp, 'support', current_timestamp,81363, current_date, current_date, '2099-01-01 00:00:00.000','Y', 'Y', 'Y', 'Y', 'Y', 'Y', 'Y', 'N', 'N', 'N', NULL, NULL, NULL);</v>
      </c>
    </row>
    <row r="35" spans="1:16">
      <c r="A35" t="s">
        <v>1871</v>
      </c>
      <c r="B35" t="str">
        <f>B33</f>
        <v>63502,</v>
      </c>
      <c r="C35" s="73">
        <f>'CountryvisatypeLink Live Master'!B35</f>
        <v>26150</v>
      </c>
      <c r="D35" t="s">
        <v>1872</v>
      </c>
      <c r="E35" s="16" t="s">
        <v>1873</v>
      </c>
      <c r="F35">
        <f>F33</f>
        <v>81363</v>
      </c>
      <c r="G35" t="s">
        <v>1874</v>
      </c>
      <c r="H35" s="73" t="str">
        <f>IF('CountryvisatypeLink Live Master'!D35="Yes", "Y", IF('CountryvisatypeLink Live Master'!D35="No", "N", ""))</f>
        <v>Y</v>
      </c>
      <c r="I35" s="16" t="s">
        <v>1875</v>
      </c>
      <c r="J35" s="73" t="str">
        <f>IF('CountryvisatypeLink Live Master'!E35="Yes", "Y", IF('CountryvisatypeLink Live Master'!E35="No", "N", ""))</f>
        <v>Y</v>
      </c>
      <c r="K35" s="16" t="s">
        <v>1876</v>
      </c>
      <c r="P35" t="str">
        <f>CONCATENATE(A35,B35,C35,D35,E35,F35,G35,H35,I35,J35,K35)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VALUES(nextval('t_country_visa_type_link_seq'),63502,26150,'Full', 'support', current_timestamp, 'support', current_timestamp,81363, current_date, current_date, '2099-01-01 00:00:00.000','Y', 'Y', 'Y', 'Y', 'Y', 'Y', 'Y', 'N', 'N', 'N', NULL, NULL, NULL);</v>
      </c>
    </row>
    <row r="36" spans="1:16">
      <c r="A36" t="s">
        <v>1871</v>
      </c>
      <c r="B36" t="str">
        <f>B34</f>
        <v>63502,</v>
      </c>
      <c r="C36" s="73">
        <f>'CountryvisatypeLink Live Master'!B36</f>
        <v>32350</v>
      </c>
      <c r="D36" t="s">
        <v>1872</v>
      </c>
      <c r="E36" s="16" t="s">
        <v>1873</v>
      </c>
      <c r="F36">
        <f>F34</f>
        <v>81363</v>
      </c>
      <c r="G36" t="s">
        <v>1874</v>
      </c>
      <c r="H36" s="73" t="str">
        <f>IF('CountryvisatypeLink Live Master'!D36="Yes", "Y", IF('CountryvisatypeLink Live Master'!D36="No", "N", ""))</f>
        <v>Y</v>
      </c>
      <c r="I36" s="16" t="s">
        <v>1875</v>
      </c>
      <c r="J36" s="73" t="str">
        <f>IF('CountryvisatypeLink Live Master'!E36="Yes", "Y", IF('CountryvisatypeLink Live Master'!E36="No", "N", ""))</f>
        <v>Y</v>
      </c>
      <c r="K36" s="16" t="s">
        <v>1876</v>
      </c>
      <c r="P36" t="str">
        <f>CONCATENATE(A36,B36,C36,D36,E36,F36,G36,H36,I36,J36,K36)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VALUES(nextval('t_country_visa_type_link_seq'),63502,32350,'Full', 'support', current_timestamp, 'support', current_timestamp,81363, current_date, current_date, '2099-01-01 00:00:00.000','Y', 'Y', 'Y', 'Y', 'Y', 'Y', 'Y', 'N', 'N', 'N', NULL, NULL, NULL);</v>
      </c>
    </row>
    <row r="37" spans="1:16">
      <c r="A37" t="s">
        <v>1871</v>
      </c>
      <c r="B37" t="str">
        <f>B35</f>
        <v>63502,</v>
      </c>
      <c r="C37" s="73">
        <f>'CountryvisatypeLink Live Master'!B37</f>
        <v>43499</v>
      </c>
      <c r="D37" t="s">
        <v>1872</v>
      </c>
      <c r="E37" s="16" t="s">
        <v>1873</v>
      </c>
      <c r="F37">
        <f>F35</f>
        <v>81363</v>
      </c>
      <c r="G37" t="s">
        <v>1874</v>
      </c>
      <c r="H37" s="73" t="str">
        <f>IF('CountryvisatypeLink Live Master'!D37="Yes", "Y", IF('CountryvisatypeLink Live Master'!D37="No", "N", ""))</f>
        <v>Y</v>
      </c>
      <c r="I37" s="16" t="s">
        <v>1875</v>
      </c>
      <c r="J37" s="73" t="str">
        <f>IF('CountryvisatypeLink Live Master'!E37="Yes", "Y", IF('CountryvisatypeLink Live Master'!E37="No", "N", ""))</f>
        <v>Y</v>
      </c>
      <c r="K37" s="16" t="s">
        <v>1876</v>
      </c>
      <c r="P37" t="str">
        <f>CONCATENATE(A37,B37,C37,D37,E37,F37,G37,H37,I37,J37,K37)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VALUES(nextval('t_country_visa_type_link_seq'),63502,43499,'Full', 'support', current_timestamp, 'support', current_timestamp,81363, current_date, current_date, '2099-01-01 00:00:00.000','Y', 'Y', 'Y', 'Y', 'Y', 'Y', 'Y', 'N', 'N', 'N', NULL, NULL, NULL);</v>
      </c>
    </row>
    <row r="38" spans="1:16">
      <c r="A38" t="s">
        <v>1871</v>
      </c>
      <c r="B38" t="str">
        <f>B36</f>
        <v>63502,</v>
      </c>
      <c r="C38" s="73">
        <f>'CountryvisatypeLink Live Master'!B38</f>
        <v>43498</v>
      </c>
      <c r="D38" t="s">
        <v>1872</v>
      </c>
      <c r="E38" s="16" t="s">
        <v>1873</v>
      </c>
      <c r="F38">
        <f>F36</f>
        <v>81363</v>
      </c>
      <c r="G38" t="s">
        <v>1874</v>
      </c>
      <c r="H38" s="73" t="str">
        <f>IF('CountryvisatypeLink Live Master'!D38="Yes", "Y", IF('CountryvisatypeLink Live Master'!D38="No", "N", ""))</f>
        <v>Y</v>
      </c>
      <c r="I38" s="16" t="s">
        <v>1875</v>
      </c>
      <c r="J38" s="73" t="str">
        <f>IF('CountryvisatypeLink Live Master'!E38="Yes", "Y", IF('CountryvisatypeLink Live Master'!E38="No", "N", ""))</f>
        <v>Y</v>
      </c>
      <c r="K38" s="16" t="s">
        <v>1876</v>
      </c>
      <c r="P38" t="str">
        <f>CONCATENATE(A38,B38,C38,D38,E38,F38,G38,H38,I38,J38,K38)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VALUES(nextval('t_country_visa_type_link_seq'),63502,43498,'Full', 'support', current_timestamp, 'support', current_timestamp,81363, current_date, current_date, '2099-01-01 00:00:00.000','Y', 'Y', 'Y', 'Y', 'Y', 'Y', 'Y', 'N', 'N', 'N', NULL, NULL, NULL);</v>
      </c>
    </row>
    <row r="39" spans="1:16">
      <c r="A39" t="s">
        <v>1871</v>
      </c>
      <c r="B39" t="str">
        <f>B37</f>
        <v>63502,</v>
      </c>
      <c r="C39" s="73">
        <f>'CountryvisatypeLink Live Master'!B39</f>
        <v>43495</v>
      </c>
      <c r="D39" t="s">
        <v>1872</v>
      </c>
      <c r="E39" s="16" t="s">
        <v>1873</v>
      </c>
      <c r="F39">
        <f>F37</f>
        <v>81363</v>
      </c>
      <c r="G39" t="s">
        <v>1874</v>
      </c>
      <c r="H39" s="73" t="str">
        <f>IF('CountryvisatypeLink Live Master'!D39="Yes", "Y", IF('CountryvisatypeLink Live Master'!D39="No", "N", ""))</f>
        <v>Y</v>
      </c>
      <c r="I39" s="16" t="s">
        <v>1875</v>
      </c>
      <c r="J39" s="73" t="str">
        <f>IF('CountryvisatypeLink Live Master'!E39="Yes", "Y", IF('CountryvisatypeLink Live Master'!E39="No", "N", ""))</f>
        <v>Y</v>
      </c>
      <c r="K39" s="16" t="s">
        <v>1876</v>
      </c>
      <c r="P39" t="str">
        <f>CONCATENATE(A39,B39,C39,D39,E39,F39,G39,H39,I39,J39,K39)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VALUES(nextval('t_country_visa_type_link_seq'),63502,43495,'Full', 'support', current_timestamp, 'support', current_timestamp,81363, current_date, current_date, '2099-01-01 00:00:00.000','Y', 'Y', 'Y', 'Y', 'Y', 'Y', 'Y', 'N', 'N', 'N', NULL, NULL, NULL);</v>
      </c>
    </row>
    <row r="40" spans="1:16">
      <c r="A40" t="s">
        <v>1871</v>
      </c>
      <c r="B40" t="str">
        <f>B38</f>
        <v>63502,</v>
      </c>
      <c r="C40" s="73">
        <f>'CountryvisatypeLink Live Master'!B40</f>
        <v>43494</v>
      </c>
      <c r="D40" t="s">
        <v>1872</v>
      </c>
      <c r="E40" s="16" t="s">
        <v>1873</v>
      </c>
      <c r="F40">
        <f>F38</f>
        <v>81363</v>
      </c>
      <c r="G40" t="s">
        <v>1874</v>
      </c>
      <c r="H40" s="73" t="str">
        <f>IF('CountryvisatypeLink Live Master'!D40="Yes", "Y", IF('CountryvisatypeLink Live Master'!D40="No", "N", ""))</f>
        <v>Y</v>
      </c>
      <c r="I40" s="16" t="s">
        <v>1875</v>
      </c>
      <c r="J40" s="73" t="str">
        <f>IF('CountryvisatypeLink Live Master'!E40="Yes", "Y", IF('CountryvisatypeLink Live Master'!E40="No", "N", ""))</f>
        <v>Y</v>
      </c>
      <c r="K40" s="16" t="s">
        <v>1876</v>
      </c>
      <c r="P40" t="str">
        <f>CONCATENATE(A40,B40,C40,D40,E40,F40,G40,H40,I40,J40,K40)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VALUES(nextval('t_country_visa_type_link_seq'),63502,43494,'Full', 'support', current_timestamp, 'support', current_timestamp,81363, current_date, current_date, '2099-01-01 00:00:00.000','Y', 'Y', 'Y', 'Y', 'Y', 'Y', 'Y', 'N', 'N', 'N', NULL, NULL, NULL);</v>
      </c>
    </row>
    <row r="41" spans="1:16">
      <c r="A41" t="s">
        <v>1871</v>
      </c>
      <c r="B41" t="str">
        <f>B39</f>
        <v>63502,</v>
      </c>
      <c r="C41" s="73">
        <f>'CountryvisatypeLink Live Master'!B41</f>
        <v>43500</v>
      </c>
      <c r="D41" t="s">
        <v>1872</v>
      </c>
      <c r="E41" s="16" t="s">
        <v>1873</v>
      </c>
      <c r="F41">
        <f>F39</f>
        <v>81363</v>
      </c>
      <c r="G41" t="s">
        <v>1874</v>
      </c>
      <c r="H41" s="73" t="str">
        <f>IF('CountryvisatypeLink Live Master'!D41="Yes", "Y", IF('CountryvisatypeLink Live Master'!D41="No", "N", ""))</f>
        <v>Y</v>
      </c>
      <c r="I41" s="16" t="s">
        <v>1875</v>
      </c>
      <c r="J41" s="73" t="str">
        <f>IF('CountryvisatypeLink Live Master'!E41="Yes", "Y", IF('CountryvisatypeLink Live Master'!E41="No", "N", ""))</f>
        <v>Y</v>
      </c>
      <c r="K41" s="16" t="s">
        <v>1876</v>
      </c>
      <c r="P41" t="str">
        <f>CONCATENATE(A41,B41,C41,D41,E41,F41,G41,H41,I41,J41,K41)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VALUES(nextval('t_country_visa_type_link_seq'),63502,43500,'Full', 'support', current_timestamp, 'support', current_timestamp,81363, current_date, current_date, '2099-01-01 00:00:00.000','Y', 'Y', 'Y', 'Y', 'Y', 'Y', 'Y', 'N', 'N', 'N', NULL, NULL, NULL);</v>
      </c>
    </row>
    <row r="42" spans="1:16">
      <c r="A42" t="s">
        <v>1871</v>
      </c>
      <c r="B42" t="str">
        <f>B40</f>
        <v>63502,</v>
      </c>
      <c r="C42" s="73">
        <f>'CountryvisatypeLink Live Master'!B42</f>
        <v>43497</v>
      </c>
      <c r="D42" t="s">
        <v>1872</v>
      </c>
      <c r="E42" s="16" t="s">
        <v>1873</v>
      </c>
      <c r="F42">
        <f>F40</f>
        <v>81363</v>
      </c>
      <c r="G42" t="s">
        <v>1874</v>
      </c>
      <c r="H42" s="73" t="str">
        <f>IF('CountryvisatypeLink Live Master'!D42="Yes", "Y", IF('CountryvisatypeLink Live Master'!D42="No", "N", ""))</f>
        <v>Y</v>
      </c>
      <c r="I42" s="16" t="s">
        <v>1875</v>
      </c>
      <c r="J42" s="73" t="str">
        <f>IF('CountryvisatypeLink Live Master'!E42="Yes", "Y", IF('CountryvisatypeLink Live Master'!E42="No", "N", ""))</f>
        <v>Y</v>
      </c>
      <c r="K42" s="16" t="s">
        <v>1876</v>
      </c>
      <c r="P42" t="str">
        <f>CONCATENATE(A42,B42,C42,D42,E42,F42,G42,H42,I42,J42,K42)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VALUES(nextval('t_country_visa_type_link_seq'),63502,43497,'Full', 'support', current_timestamp, 'support', current_timestamp,81363, current_date, current_date, '2099-01-01 00:00:00.000','Y', 'Y', 'Y', 'Y', 'Y', 'Y', 'Y', 'N', 'N', 'N', NULL, NULL, NULL);</v>
      </c>
    </row>
    <row r="43" spans="1:16">
      <c r="A43" t="s">
        <v>1871</v>
      </c>
      <c r="B43" t="str">
        <f>B41</f>
        <v>63502,</v>
      </c>
      <c r="C43" s="73">
        <f>'CountryvisatypeLink Live Master'!B43</f>
        <v>43496</v>
      </c>
      <c r="D43" t="s">
        <v>1872</v>
      </c>
      <c r="E43" s="16" t="s">
        <v>1873</v>
      </c>
      <c r="F43">
        <f>F41</f>
        <v>81363</v>
      </c>
      <c r="G43" t="s">
        <v>1874</v>
      </c>
      <c r="H43" s="73" t="str">
        <f>IF('CountryvisatypeLink Live Master'!D43="Yes", "Y", IF('CountryvisatypeLink Live Master'!D43="No", "N", ""))</f>
        <v>Y</v>
      </c>
      <c r="I43" s="16" t="s">
        <v>1875</v>
      </c>
      <c r="J43" s="73" t="str">
        <f>IF('CountryvisatypeLink Live Master'!E43="Yes", "Y", IF('CountryvisatypeLink Live Master'!E43="No", "N", ""))</f>
        <v>Y</v>
      </c>
      <c r="K43" s="16" t="s">
        <v>1876</v>
      </c>
      <c r="P43" t="str">
        <f>CONCATENATE(A43,B43,C43,D43,E43,F43,G43,H43,I43,J43,K43)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VALUES(nextval('t_country_visa_type_link_seq'),63502,43496,'Full', 'support', current_timestamp, 'support', current_timestamp,81363, current_date, current_date, '2099-01-01 00:00:00.000','Y', 'Y', 'Y', 'Y', 'Y', 'Y', 'Y', 'N', 'N', 'N', NULL, NULL, NULL);</v>
      </c>
    </row>
    <row r="44" spans="1:16">
      <c r="A44" t="s">
        <v>1871</v>
      </c>
      <c r="B44" t="str">
        <f>B42</f>
        <v>63502,</v>
      </c>
      <c r="C44" s="73">
        <f>'CountryvisatypeLink Live Master'!B44</f>
        <v>42383</v>
      </c>
      <c r="D44" t="s">
        <v>1872</v>
      </c>
      <c r="E44" s="16" t="s">
        <v>1873</v>
      </c>
      <c r="F44">
        <f>F42</f>
        <v>81363</v>
      </c>
      <c r="G44" t="s">
        <v>1874</v>
      </c>
      <c r="H44" s="73" t="str">
        <f>IF('CountryvisatypeLink Live Master'!D44="Yes", "Y", IF('CountryvisatypeLink Live Master'!D44="No", "N", ""))</f>
        <v>Y</v>
      </c>
      <c r="I44" s="16" t="s">
        <v>1875</v>
      </c>
      <c r="J44" s="73" t="str">
        <f>IF('CountryvisatypeLink Live Master'!E44="Yes", "Y", IF('CountryvisatypeLink Live Master'!E44="No", "N", ""))</f>
        <v>Y</v>
      </c>
      <c r="K44" s="16" t="s">
        <v>1876</v>
      </c>
      <c r="P44" t="str">
        <f>CONCATENATE(A44,B44,C44,D44,E44,F44,G44,H44,I44,J44,K44)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VALUES(nextval('t_country_visa_type_link_seq'),63502,42383,'Full', 'support', current_timestamp, 'support', current_timestamp,81363, current_date, current_date, '2099-01-01 00:00:00.000','Y', 'Y', 'Y', 'Y', 'Y', 'Y', 'Y', 'N', 'N', 'N', NULL, NULL, NULL);</v>
      </c>
    </row>
    <row r="45" spans="1:16">
      <c r="A45" t="s">
        <v>1871</v>
      </c>
      <c r="B45" t="str">
        <f>B43</f>
        <v>63502,</v>
      </c>
      <c r="C45" s="73">
        <f>'CountryvisatypeLink Live Master'!B45</f>
        <v>43493</v>
      </c>
      <c r="D45" t="s">
        <v>1872</v>
      </c>
      <c r="E45" s="16" t="s">
        <v>1873</v>
      </c>
      <c r="F45">
        <f>F43</f>
        <v>81363</v>
      </c>
      <c r="G45" t="s">
        <v>1874</v>
      </c>
      <c r="H45" s="73" t="str">
        <f>IF('CountryvisatypeLink Live Master'!D45="Yes", "Y", IF('CountryvisatypeLink Live Master'!D45="No", "N", ""))</f>
        <v>Y</v>
      </c>
      <c r="I45" s="16" t="s">
        <v>1875</v>
      </c>
      <c r="J45" s="73" t="str">
        <f>IF('CountryvisatypeLink Live Master'!E45="Yes", "Y", IF('CountryvisatypeLink Live Master'!E45="No", "N", ""))</f>
        <v>Y</v>
      </c>
      <c r="K45" s="16" t="s">
        <v>1876</v>
      </c>
      <c r="P45" t="str">
        <f>CONCATENATE(A45,B45,C45,D45,E45,F45,G45,H45,I45,J45,K45)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VALUES(nextval('t_country_visa_type_link_seq'),63502,43493,'Full', 'support', current_timestamp, 'support', current_timestamp,81363, current_date, current_date, '2099-01-01 00:00:00.000','Y', 'Y', 'Y', 'Y', 'Y', 'Y', 'Y', 'N', 'N', 'N', NULL, NULL, NULL);</v>
      </c>
    </row>
    <row r="46" spans="1:16">
      <c r="A46" t="s">
        <v>1871</v>
      </c>
      <c r="B46" t="str">
        <f>B44</f>
        <v>63502,</v>
      </c>
      <c r="C46" s="73">
        <f>'CountryvisatypeLink Live Master'!B46</f>
        <v>43492</v>
      </c>
      <c r="D46" t="s">
        <v>1872</v>
      </c>
      <c r="E46" s="16" t="s">
        <v>1873</v>
      </c>
      <c r="F46">
        <f>F44</f>
        <v>81363</v>
      </c>
      <c r="G46" t="s">
        <v>1874</v>
      </c>
      <c r="H46" s="73" t="str">
        <f>IF('CountryvisatypeLink Live Master'!D46="Yes", "Y", IF('CountryvisatypeLink Live Master'!D46="No", "N", ""))</f>
        <v>Y</v>
      </c>
      <c r="I46" s="16" t="s">
        <v>1875</v>
      </c>
      <c r="J46" s="73" t="str">
        <f>IF('CountryvisatypeLink Live Master'!E46="Yes", "Y", IF('CountryvisatypeLink Live Master'!E46="No", "N", ""))</f>
        <v>Y</v>
      </c>
      <c r="K46" s="16" t="s">
        <v>1876</v>
      </c>
      <c r="P46" t="str">
        <f>CONCATENATE(A46,B46,C46,D46,E46,F46,G46,H46,I46,J46,K46)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VALUES(nextval('t_country_visa_type_link_seq'),63502,43492,'Full', 'support', current_timestamp, 'support', current_timestamp,81363, current_date, current_date, '2099-01-01 00:00:00.000','Y', 'Y', 'Y', 'Y', 'Y', 'Y', 'Y', 'N', 'N', 'N', NULL, NULL, NULL);</v>
      </c>
    </row>
    <row r="47" spans="1:16">
      <c r="A47" t="s">
        <v>1871</v>
      </c>
      <c r="B47" t="str">
        <f>B45</f>
        <v>63502,</v>
      </c>
      <c r="C47" s="73">
        <f>'CountryvisatypeLink Live Master'!B47</f>
        <v>22054</v>
      </c>
      <c r="D47" t="s">
        <v>1872</v>
      </c>
      <c r="E47" s="16" t="s">
        <v>1873</v>
      </c>
      <c r="F47">
        <f>F45</f>
        <v>81363</v>
      </c>
      <c r="G47" t="s">
        <v>1874</v>
      </c>
      <c r="H47" s="73" t="str">
        <f>IF('CountryvisatypeLink Live Master'!D47="Yes", "Y", IF('CountryvisatypeLink Live Master'!D47="No", "N", ""))</f>
        <v>Y</v>
      </c>
      <c r="I47" s="16" t="s">
        <v>1875</v>
      </c>
      <c r="J47" s="73" t="str">
        <f>IF('CountryvisatypeLink Live Master'!E47="Yes", "Y", IF('CountryvisatypeLink Live Master'!E47="No", "N", ""))</f>
        <v>Y</v>
      </c>
      <c r="K47" s="16" t="s">
        <v>1876</v>
      </c>
      <c r="P47" t="str">
        <f>CONCATENATE(A47,B47,C47,D47,E47,F47,G47,H47,I47,J47,K47)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VALUES(nextval('t_country_visa_type_link_seq'),63502,22054,'Full', 'support', current_timestamp, 'support', current_timestamp,81363, current_date, current_date, '2099-01-01 00:00:00.000','Y', 'Y', 'Y', 'Y', 'Y', 'Y', 'Y', 'N', 'N', 'N', NULL, NULL, NULL);</v>
      </c>
    </row>
    <row r="48" spans="1:16">
      <c r="A48" t="s">
        <v>1871</v>
      </c>
      <c r="B48" t="str">
        <f>B46</f>
        <v>63502,</v>
      </c>
      <c r="C48" s="73">
        <f>'CountryvisatypeLink Live Master'!B48</f>
        <v>32401</v>
      </c>
      <c r="D48" t="s">
        <v>1872</v>
      </c>
      <c r="E48" s="16" t="s">
        <v>1873</v>
      </c>
      <c r="F48">
        <f>F46</f>
        <v>81363</v>
      </c>
      <c r="G48" t="s">
        <v>1874</v>
      </c>
      <c r="H48" s="73" t="str">
        <f>IF('CountryvisatypeLink Live Master'!D48="Yes", "Y", IF('CountryvisatypeLink Live Master'!D48="No", "N", ""))</f>
        <v>Y</v>
      </c>
      <c r="I48" s="16" t="s">
        <v>1875</v>
      </c>
      <c r="J48" s="73" t="str">
        <f>IF('CountryvisatypeLink Live Master'!E48="Yes", "Y", IF('CountryvisatypeLink Live Master'!E48="No", "N", ""))</f>
        <v>Y</v>
      </c>
      <c r="K48" s="16" t="s">
        <v>1876</v>
      </c>
      <c r="P48" t="str">
        <f>CONCATENATE(A48,B48,C48,D48,E48,F48,G48,H48,I48,J48,K48)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VALUES(nextval('t_country_visa_type_link_seq'),63502,32401,'Full', 'support', current_timestamp, 'support', current_timestamp,81363, current_date, current_date, '2099-01-01 00:00:00.000','Y', 'Y', 'Y', 'Y', 'Y', 'Y', 'Y', 'N', 'N', 'N', NULL, NULL, NULL);</v>
      </c>
    </row>
    <row r="49" spans="1:16">
      <c r="A49" t="s">
        <v>1871</v>
      </c>
      <c r="B49" t="str">
        <f>B47</f>
        <v>63502,</v>
      </c>
      <c r="C49" s="73">
        <f>'CountryvisatypeLink Live Master'!B49</f>
        <v>42063</v>
      </c>
      <c r="D49" t="s">
        <v>1872</v>
      </c>
      <c r="E49" s="16" t="s">
        <v>1873</v>
      </c>
      <c r="F49">
        <f>F47</f>
        <v>81363</v>
      </c>
      <c r="G49" t="s">
        <v>1874</v>
      </c>
      <c r="H49" s="73" t="str">
        <f>IF('CountryvisatypeLink Live Master'!D49="Yes", "Y", IF('CountryvisatypeLink Live Master'!D49="No", "N", ""))</f>
        <v>Y</v>
      </c>
      <c r="I49" s="16" t="s">
        <v>1875</v>
      </c>
      <c r="J49" s="73" t="str">
        <f>IF('CountryvisatypeLink Live Master'!E49="Yes", "Y", IF('CountryvisatypeLink Live Master'!E49="No", "N", ""))</f>
        <v>Y</v>
      </c>
      <c r="K49" s="16" t="s">
        <v>1876</v>
      </c>
      <c r="P49" t="str">
        <f>CONCATENATE(A49,B49,C49,D49,E49,F49,G49,H49,I49,J49,K49)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VALUES(nextval('t_country_visa_type_link_seq'),63502,42063,'Full', 'support', current_timestamp, 'support', current_timestamp,81363, current_date, current_date, '2099-01-01 00:00:00.000','Y', 'Y', 'Y', 'Y', 'Y', 'Y', 'Y', 'N', 'N', 'N', NULL, NULL, NULL);</v>
      </c>
    </row>
    <row r="50" spans="1:16">
      <c r="A50" t="s">
        <v>1871</v>
      </c>
      <c r="B50" t="str">
        <f>B48</f>
        <v>63502,</v>
      </c>
      <c r="C50" s="73">
        <f>'CountryvisatypeLink Live Master'!B50</f>
        <v>33161</v>
      </c>
      <c r="D50" t="s">
        <v>1872</v>
      </c>
      <c r="E50" s="16" t="s">
        <v>1873</v>
      </c>
      <c r="F50">
        <f>F48</f>
        <v>81363</v>
      </c>
      <c r="G50" t="s">
        <v>1874</v>
      </c>
      <c r="H50" s="73" t="str">
        <f>IF('CountryvisatypeLink Live Master'!D50="Yes", "Y", IF('CountryvisatypeLink Live Master'!D50="No", "N", ""))</f>
        <v>Y</v>
      </c>
      <c r="I50" s="16" t="s">
        <v>1875</v>
      </c>
      <c r="J50" s="73" t="str">
        <f>IF('CountryvisatypeLink Live Master'!E50="Yes", "Y", IF('CountryvisatypeLink Live Master'!E50="No", "N", ""))</f>
        <v>Y</v>
      </c>
      <c r="K50" s="16" t="s">
        <v>1876</v>
      </c>
      <c r="P50" t="str">
        <f>CONCATENATE(A50,B50,C50,D50,E50,F50,G50,H50,I50,J50,K50)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VALUES(nextval('t_country_visa_type_link_seq'),63502,33161,'Full', 'support', current_timestamp, 'support', current_timestamp,81363, current_date, current_date, '2099-01-01 00:00:00.000','Y', 'Y', 'Y', 'Y', 'Y', 'Y', 'Y', 'N', 'N', 'N', NULL, NULL, NULL);</v>
      </c>
    </row>
    <row r="51" spans="1:16">
      <c r="A51" t="s">
        <v>1871</v>
      </c>
      <c r="B51" t="str">
        <f>B49</f>
        <v>63502,</v>
      </c>
      <c r="C51" s="73">
        <f>'CountryvisatypeLink Live Master'!B51</f>
        <v>42907</v>
      </c>
      <c r="D51" t="s">
        <v>1872</v>
      </c>
      <c r="E51" s="16" t="s">
        <v>1873</v>
      </c>
      <c r="F51">
        <f>F49</f>
        <v>81363</v>
      </c>
      <c r="G51" t="s">
        <v>1874</v>
      </c>
      <c r="H51" s="73" t="str">
        <f>IF('CountryvisatypeLink Live Master'!D51="Yes", "Y", IF('CountryvisatypeLink Live Master'!D51="No", "N", ""))</f>
        <v>Y</v>
      </c>
      <c r="I51" s="16" t="s">
        <v>1875</v>
      </c>
      <c r="J51" s="73" t="str">
        <f>IF('CountryvisatypeLink Live Master'!E51="Yes", "Y", IF('CountryvisatypeLink Live Master'!E51="No", "N", ""))</f>
        <v>Y</v>
      </c>
      <c r="K51" s="16" t="s">
        <v>1876</v>
      </c>
      <c r="P51" t="str">
        <f>CONCATENATE(A51,B51,C51,D51,E51,F51,G51,H51,I51,J51,K51)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VALUES(nextval('t_country_visa_type_link_seq'),63502,42907,'Full', 'support', current_timestamp, 'support', current_timestamp,81363, current_date, current_date, '2099-01-01 00:00:00.000','Y', 'Y', 'Y', 'Y', 'Y', 'Y', 'Y', 'N', 'N', 'N', NULL, NULL, NULL);</v>
      </c>
    </row>
    <row r="52" spans="1:16">
      <c r="A52" t="s">
        <v>1871</v>
      </c>
      <c r="B52" t="str">
        <f>B50</f>
        <v>63502,</v>
      </c>
      <c r="C52" s="73">
        <f>'CountryvisatypeLink Live Master'!B52</f>
        <v>34159</v>
      </c>
      <c r="D52" t="s">
        <v>1872</v>
      </c>
      <c r="E52" s="16" t="s">
        <v>1873</v>
      </c>
      <c r="F52">
        <f>F50</f>
        <v>81363</v>
      </c>
      <c r="G52" t="s">
        <v>1874</v>
      </c>
      <c r="H52" s="73" t="str">
        <f>IF('CountryvisatypeLink Live Master'!D52="Yes", "Y", IF('CountryvisatypeLink Live Master'!D52="No", "N", ""))</f>
        <v>Y</v>
      </c>
      <c r="I52" s="16" t="s">
        <v>1875</v>
      </c>
      <c r="J52" s="73" t="str">
        <f>IF('CountryvisatypeLink Live Master'!E52="Yes", "Y", IF('CountryvisatypeLink Live Master'!E52="No", "N", ""))</f>
        <v>Y</v>
      </c>
      <c r="K52" s="16" t="s">
        <v>1876</v>
      </c>
      <c r="P52" t="str">
        <f>CONCATENATE(A52,B52,C52,D52,E52,F52,G52,H52,I52,J52,K52)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VALUES(nextval('t_country_visa_type_link_seq'),63502,34159,'Full', 'support', current_timestamp, 'support', current_timestamp,81363, current_date, current_date, '2099-01-01 00:00:00.000','Y', 'Y', 'Y', 'Y', 'Y', 'Y', 'Y', 'N', 'N', 'N', NULL, NULL, NULL);</v>
      </c>
    </row>
    <row r="53" spans="1:16">
      <c r="A53" t="s">
        <v>1871</v>
      </c>
      <c r="B53" t="str">
        <f>B51</f>
        <v>63502,</v>
      </c>
      <c r="C53" s="73">
        <f>'CountryvisatypeLink Live Master'!B53</f>
        <v>42527</v>
      </c>
      <c r="D53" t="s">
        <v>1872</v>
      </c>
      <c r="E53" s="16" t="s">
        <v>1873</v>
      </c>
      <c r="F53">
        <f>F51</f>
        <v>81363</v>
      </c>
      <c r="G53" t="s">
        <v>1874</v>
      </c>
      <c r="H53" s="73" t="str">
        <f>IF('CountryvisatypeLink Live Master'!D53="Yes", "Y", IF('CountryvisatypeLink Live Master'!D53="No", "N", ""))</f>
        <v>Y</v>
      </c>
      <c r="I53" s="16" t="s">
        <v>1875</v>
      </c>
      <c r="J53" s="73" t="str">
        <f>IF('CountryvisatypeLink Live Master'!E53="Yes", "Y", IF('CountryvisatypeLink Live Master'!E53="No", "N", ""))</f>
        <v>Y</v>
      </c>
      <c r="K53" s="16" t="s">
        <v>1876</v>
      </c>
      <c r="P53" t="str">
        <f>CONCATENATE(A53,B53,C53,D53,E53,F53,G53,H53,I53,J53,K53)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VALUES(nextval('t_country_visa_type_link_seq'),63502,42527,'Full', 'support', current_timestamp, 'support', current_timestamp,81363, current_date, current_date, '2099-01-01 00:00:00.000','Y', 'Y', 'Y', 'Y', 'Y', 'Y', 'Y', 'N', 'N', 'N', NULL, NULL, NULL);</v>
      </c>
    </row>
    <row r="54" spans="1:16">
      <c r="A54" t="s">
        <v>1871</v>
      </c>
      <c r="B54" t="str">
        <f>B52</f>
        <v>63502,</v>
      </c>
      <c r="C54" s="73">
        <f>'CountryvisatypeLink Live Master'!B54</f>
        <v>42567</v>
      </c>
      <c r="D54" t="s">
        <v>1872</v>
      </c>
      <c r="E54" s="16" t="s">
        <v>1873</v>
      </c>
      <c r="F54">
        <f>F52</f>
        <v>81363</v>
      </c>
      <c r="G54" t="s">
        <v>1874</v>
      </c>
      <c r="H54" s="73" t="str">
        <f>IF('CountryvisatypeLink Live Master'!D54="Yes", "Y", IF('CountryvisatypeLink Live Master'!D54="No", "N", ""))</f>
        <v>Y</v>
      </c>
      <c r="I54" s="16" t="s">
        <v>1875</v>
      </c>
      <c r="J54" s="73" t="str">
        <f>IF('CountryvisatypeLink Live Master'!E54="Yes", "Y", IF('CountryvisatypeLink Live Master'!E54="No", "N", ""))</f>
        <v>Y</v>
      </c>
      <c r="K54" s="16" t="s">
        <v>1876</v>
      </c>
      <c r="P54" t="str">
        <f>CONCATENATE(A54,B54,C54,D54,E54,F54,G54,H54,I54,J54,K54)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VALUES(nextval('t_country_visa_type_link_seq'),63502,42567,'Full', 'support', current_timestamp, 'support', current_timestamp,81363, current_date, current_date, '2099-01-01 00:00:00.000','Y', 'Y', 'Y', 'Y', 'Y', 'Y', 'Y', 'N', 'N', 'N', NULL, NULL, NULL);</v>
      </c>
    </row>
    <row r="55" spans="1:16">
      <c r="A55" t="s">
        <v>1871</v>
      </c>
      <c r="B55" t="str">
        <f>B53</f>
        <v>63502,</v>
      </c>
      <c r="C55" s="73">
        <f>'CountryvisatypeLink Live Master'!B55</f>
        <v>32400</v>
      </c>
      <c r="D55" t="s">
        <v>1872</v>
      </c>
      <c r="E55" s="16" t="s">
        <v>1873</v>
      </c>
      <c r="F55">
        <f>F53</f>
        <v>81363</v>
      </c>
      <c r="G55" t="s">
        <v>1874</v>
      </c>
      <c r="H55" s="73" t="str">
        <f>IF('CountryvisatypeLink Live Master'!D55="Yes", "Y", IF('CountryvisatypeLink Live Master'!D55="No", "N", ""))</f>
        <v>Y</v>
      </c>
      <c r="I55" s="16" t="s">
        <v>1875</v>
      </c>
      <c r="J55" s="73" t="str">
        <f>IF('CountryvisatypeLink Live Master'!E55="Yes", "Y", IF('CountryvisatypeLink Live Master'!E55="No", "N", ""))</f>
        <v>Y</v>
      </c>
      <c r="K55" s="16" t="s">
        <v>1876</v>
      </c>
      <c r="P55" t="str">
        <f>CONCATENATE(A55,B55,C55,D55,E55,F55,G55,H55,I55,J55,K55)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VALUES(nextval('t_country_visa_type_link_seq'),63502,32400,'Full', 'support', current_timestamp, 'support', current_timestamp,81363, current_date, current_date, '2099-01-01 00:00:00.000','Y', 'Y', 'Y', 'Y', 'Y', 'Y', 'Y', 'N', 'N', 'N', NULL, NULL, NULL);</v>
      </c>
    </row>
    <row r="56" spans="1:16">
      <c r="A56" t="s">
        <v>1871</v>
      </c>
      <c r="B56" t="str">
        <f>B54</f>
        <v>63502,</v>
      </c>
      <c r="C56" s="73">
        <f>'CountryvisatypeLink Live Master'!B56</f>
        <v>42083</v>
      </c>
      <c r="D56" t="s">
        <v>1872</v>
      </c>
      <c r="E56" s="16" t="s">
        <v>1873</v>
      </c>
      <c r="F56">
        <f>F54</f>
        <v>81363</v>
      </c>
      <c r="G56" t="s">
        <v>1874</v>
      </c>
      <c r="H56" s="73" t="str">
        <f>IF('CountryvisatypeLink Live Master'!D56="Yes", "Y", IF('CountryvisatypeLink Live Master'!D56="No", "N", ""))</f>
        <v>Y</v>
      </c>
      <c r="I56" s="16" t="s">
        <v>1875</v>
      </c>
      <c r="J56" s="73" t="str">
        <f>IF('CountryvisatypeLink Live Master'!E56="Yes", "Y", IF('CountryvisatypeLink Live Master'!E56="No", "N", ""))</f>
        <v>Y</v>
      </c>
      <c r="K56" s="16" t="s">
        <v>1876</v>
      </c>
      <c r="P56" t="str">
        <f>CONCATENATE(A56,B56,C56,D56,E56,F56,G56,H56,I56,J56,K56)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VALUES(nextval('t_country_visa_type_link_seq'),63502,42083,'Full', 'support', current_timestamp, 'support', current_timestamp,81363, current_date, current_date, '2099-01-01 00:00:00.000','Y', 'Y', 'Y', 'Y', 'Y', 'Y', 'Y', 'N', 'N', 'N', NULL, NULL, NULL);</v>
      </c>
    </row>
    <row r="57" spans="1:16">
      <c r="A57" t="s">
        <v>1871</v>
      </c>
      <c r="B57" t="str">
        <f>B55</f>
        <v>63502,</v>
      </c>
      <c r="C57" s="73">
        <f>'CountryvisatypeLink Live Master'!B57</f>
        <v>33160</v>
      </c>
      <c r="D57" t="s">
        <v>1872</v>
      </c>
      <c r="E57" s="16" t="s">
        <v>1873</v>
      </c>
      <c r="F57">
        <f>F55</f>
        <v>81363</v>
      </c>
      <c r="G57" t="s">
        <v>1874</v>
      </c>
      <c r="H57" s="73" t="str">
        <f>IF('CountryvisatypeLink Live Master'!D57="Yes", "Y", IF('CountryvisatypeLink Live Master'!D57="No", "N", ""))</f>
        <v>Y</v>
      </c>
      <c r="I57" s="16" t="s">
        <v>1875</v>
      </c>
      <c r="J57" s="73" t="str">
        <f>IF('CountryvisatypeLink Live Master'!E57="Yes", "Y", IF('CountryvisatypeLink Live Master'!E57="No", "N", ""))</f>
        <v>Y</v>
      </c>
      <c r="K57" s="16" t="s">
        <v>1876</v>
      </c>
      <c r="P57" t="str">
        <f>CONCATENATE(A57,B57,C57,D57,E57,F57,G57,H57,I57,J57,K57)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VALUES(nextval('t_country_visa_type_link_seq'),63502,33160,'Full', 'support', current_timestamp, 'support', current_timestamp,81363, current_date, current_date, '2099-01-01 00:00:00.000','Y', 'Y', 'Y', 'Y', 'Y', 'Y', 'Y', 'N', 'N', 'N', NULL, NULL, NULL);</v>
      </c>
    </row>
    <row r="58" spans="1:16">
      <c r="A58" t="s">
        <v>1871</v>
      </c>
      <c r="B58" t="str">
        <f>B56</f>
        <v>63502,</v>
      </c>
      <c r="C58" s="73">
        <f>'CountryvisatypeLink Live Master'!B58</f>
        <v>42927</v>
      </c>
      <c r="D58" t="s">
        <v>1872</v>
      </c>
      <c r="E58" s="16" t="s">
        <v>1873</v>
      </c>
      <c r="F58">
        <f>F56</f>
        <v>81363</v>
      </c>
      <c r="G58" t="s">
        <v>1874</v>
      </c>
      <c r="H58" s="73" t="str">
        <f>IF('CountryvisatypeLink Live Master'!D58="Yes", "Y", IF('CountryvisatypeLink Live Master'!D58="No", "N", ""))</f>
        <v>Y</v>
      </c>
      <c r="I58" s="16" t="s">
        <v>1875</v>
      </c>
      <c r="J58" s="73" t="str">
        <f>IF('CountryvisatypeLink Live Master'!E58="Yes", "Y", IF('CountryvisatypeLink Live Master'!E58="No", "N", ""))</f>
        <v>Y</v>
      </c>
      <c r="K58" s="16" t="s">
        <v>1876</v>
      </c>
      <c r="P58" t="str">
        <f>CONCATENATE(A58,B58,C58,D58,E58,F58,G58,H58,I58,J58,K58)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VALUES(nextval('t_country_visa_type_link_seq'),63502,42927,'Full', 'support', current_timestamp, 'support', current_timestamp,81363, current_date, current_date, '2099-01-01 00:00:00.000','Y', 'Y', 'Y', 'Y', 'Y', 'Y', 'Y', 'N', 'N', 'N', NULL, NULL, NULL);</v>
      </c>
    </row>
    <row r="59" spans="1:16">
      <c r="A59" t="s">
        <v>1871</v>
      </c>
      <c r="B59" t="str">
        <f>B57</f>
        <v>63502,</v>
      </c>
      <c r="C59" s="73">
        <f>'CountryvisatypeLink Live Master'!B59</f>
        <v>34158</v>
      </c>
      <c r="D59" t="s">
        <v>1872</v>
      </c>
      <c r="E59" s="16" t="s">
        <v>1873</v>
      </c>
      <c r="F59">
        <f>F57</f>
        <v>81363</v>
      </c>
      <c r="G59" t="s">
        <v>1874</v>
      </c>
      <c r="H59" s="73" t="str">
        <f>IF('CountryvisatypeLink Live Master'!D59="Yes", "Y", IF('CountryvisatypeLink Live Master'!D59="No", "N", ""))</f>
        <v>Y</v>
      </c>
      <c r="I59" s="16" t="s">
        <v>1875</v>
      </c>
      <c r="J59" s="73" t="str">
        <f>IF('CountryvisatypeLink Live Master'!E59="Yes", "Y", IF('CountryvisatypeLink Live Master'!E59="No", "N", ""))</f>
        <v>Y</v>
      </c>
      <c r="K59" s="16" t="s">
        <v>1876</v>
      </c>
      <c r="P59" t="str">
        <f>CONCATENATE(A59,B59,C59,D59,E59,F59,G59,H59,I59,J59,K59)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VALUES(nextval('t_country_visa_type_link_seq'),63502,34158,'Full', 'support', current_timestamp, 'support', current_timestamp,81363, current_date, current_date, '2099-01-01 00:00:00.000','Y', 'Y', 'Y', 'Y', 'Y', 'Y', 'Y', 'N', 'N', 'N', NULL, NULL, NULL);</v>
      </c>
    </row>
    <row r="60" spans="1:16">
      <c r="A60" t="s">
        <v>1871</v>
      </c>
      <c r="B60" t="str">
        <f>B58</f>
        <v>63502,</v>
      </c>
      <c r="C60" s="73">
        <f>'CountryvisatypeLink Live Master'!B60</f>
        <v>43367</v>
      </c>
      <c r="D60" t="s">
        <v>1872</v>
      </c>
      <c r="E60" s="16" t="s">
        <v>1873</v>
      </c>
      <c r="F60">
        <f>F58</f>
        <v>81363</v>
      </c>
      <c r="G60" t="s">
        <v>1874</v>
      </c>
      <c r="H60" s="73" t="str">
        <f>IF('CountryvisatypeLink Live Master'!D60="Yes", "Y", IF('CountryvisatypeLink Live Master'!D60="No", "N", ""))</f>
        <v>Y</v>
      </c>
      <c r="I60" s="16" t="s">
        <v>1875</v>
      </c>
      <c r="J60" s="73" t="str">
        <f>IF('CountryvisatypeLink Live Master'!E60="Yes", "Y", IF('CountryvisatypeLink Live Master'!E60="No", "N", ""))</f>
        <v>Y</v>
      </c>
      <c r="K60" s="16" t="s">
        <v>1876</v>
      </c>
      <c r="P60" t="str">
        <f>CONCATENATE(A60,B60,C60,D60,E60,F60,G60,H60,I60,J60,K60)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VALUES(nextval('t_country_visa_type_link_seq'),63502,43367,'Full', 'support', current_timestamp, 'support', current_timestamp,81363, current_date, current_date, '2099-01-01 00:00:00.000','Y', 'Y', 'Y', 'Y', 'Y', 'Y', 'Y', 'N', 'N', 'N', NULL, NULL, NULL);</v>
      </c>
    </row>
    <row r="61" spans="1:16">
      <c r="A61" t="s">
        <v>1871</v>
      </c>
      <c r="B61" t="str">
        <f>B59</f>
        <v>63502,</v>
      </c>
      <c r="C61" s="73">
        <f>'CountryvisatypeLink Live Master'!B61</f>
        <v>43387</v>
      </c>
      <c r="D61" t="s">
        <v>1872</v>
      </c>
      <c r="E61" s="16" t="s">
        <v>1873</v>
      </c>
      <c r="F61">
        <f>F59</f>
        <v>81363</v>
      </c>
      <c r="G61" t="s">
        <v>1874</v>
      </c>
      <c r="H61" s="73" t="str">
        <f>IF('CountryvisatypeLink Live Master'!D61="Yes", "Y", IF('CountryvisatypeLink Live Master'!D61="No", "N", ""))</f>
        <v>Y</v>
      </c>
      <c r="I61" s="16" t="s">
        <v>1875</v>
      </c>
      <c r="J61" s="73" t="str">
        <f>IF('CountryvisatypeLink Live Master'!E61="Yes", "Y", IF('CountryvisatypeLink Live Master'!E61="No", "N", ""))</f>
        <v>Y</v>
      </c>
      <c r="K61" s="16" t="s">
        <v>1876</v>
      </c>
      <c r="P61" t="str">
        <f>CONCATENATE(A61,B61,C61,D61,E61,F61,G61,H61,I61,J61,K61)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VALUES(nextval('t_country_visa_type_link_seq'),63502,43387,'Full', 'support', current_timestamp, 'support', current_timestamp,81363, current_date, current_date, '2099-01-01 00:00:00.000','Y', 'Y', 'Y', 'Y', 'Y', 'Y', 'Y', 'N', 'N', 'N', NULL, NULL, NULL);</v>
      </c>
    </row>
    <row r="62" spans="1:16">
      <c r="A62" t="s">
        <v>1871</v>
      </c>
      <c r="B62" t="str">
        <f>B60</f>
        <v>63502,</v>
      </c>
      <c r="C62" s="73">
        <f>'CountryvisatypeLink Live Master'!B62</f>
        <v>22063</v>
      </c>
      <c r="D62" t="s">
        <v>1872</v>
      </c>
      <c r="E62" s="16" t="s">
        <v>1873</v>
      </c>
      <c r="F62">
        <f>F60</f>
        <v>81363</v>
      </c>
      <c r="G62" t="s">
        <v>1874</v>
      </c>
      <c r="H62" s="73" t="str">
        <f>IF('CountryvisatypeLink Live Master'!D62="Yes", "Y", IF('CountryvisatypeLink Live Master'!D62="No", "N", ""))</f>
        <v>Y</v>
      </c>
      <c r="I62" s="16" t="s">
        <v>1875</v>
      </c>
      <c r="J62" s="73" t="str">
        <f>IF('CountryvisatypeLink Live Master'!E62="Yes", "Y", IF('CountryvisatypeLink Live Master'!E62="No", "N", ""))</f>
        <v>Y</v>
      </c>
      <c r="K62" s="16" t="s">
        <v>1876</v>
      </c>
      <c r="P62" t="str">
        <f>CONCATENATE(A62,B62,C62,D62,E62,F62,G62,H62,I62,J62,K62)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VALUES(nextval('t_country_visa_type_link_seq'),63502,22063,'Full', 'support', current_timestamp, 'support', current_timestamp,81363, current_date, current_date, '2099-01-01 00:00:00.000','Y', 'Y', 'Y', 'Y', 'Y', 'Y', 'Y', 'N', 'N', 'N', NULL, NULL, NULL);</v>
      </c>
    </row>
    <row r="63" spans="1:16">
      <c r="A63" t="s">
        <v>1871</v>
      </c>
      <c r="B63" t="str">
        <f>B61</f>
        <v>63502,</v>
      </c>
      <c r="C63" s="73">
        <f>'CountryvisatypeLink Live Master'!B63</f>
        <v>22068</v>
      </c>
      <c r="D63" t="s">
        <v>1872</v>
      </c>
      <c r="E63" s="16" t="s">
        <v>1873</v>
      </c>
      <c r="F63">
        <f>F61</f>
        <v>81363</v>
      </c>
      <c r="G63" t="s">
        <v>1874</v>
      </c>
      <c r="H63" s="73" t="str">
        <f>IF('CountryvisatypeLink Live Master'!D63="Yes", "Y", IF('CountryvisatypeLink Live Master'!D63="No", "N", ""))</f>
        <v>Y</v>
      </c>
      <c r="I63" s="16" t="s">
        <v>1875</v>
      </c>
      <c r="J63" s="73" t="str">
        <f>IF('CountryvisatypeLink Live Master'!E63="Yes", "Y", IF('CountryvisatypeLink Live Master'!E63="No", "N", ""))</f>
        <v>Y</v>
      </c>
      <c r="K63" s="16" t="s">
        <v>1876</v>
      </c>
      <c r="P63" t="str">
        <f>CONCATENATE(A63,B63,C63,D63,E63,F63,G63,H63,I63,J63,K63)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VALUES(nextval('t_country_visa_type_link_seq'),63502,22068,'Full', 'support', current_timestamp, 'support', current_timestamp,81363, current_date, current_date, '2099-01-01 00:00:00.000','Y', 'Y', 'Y', 'Y', 'Y', 'Y', 'Y', 'N', 'N', 'N', NULL, NULL, NULL);</v>
      </c>
    </row>
    <row r="64" spans="1:16">
      <c r="A64" t="s">
        <v>1871</v>
      </c>
      <c r="B64" t="str">
        <f>B62</f>
        <v>63502,</v>
      </c>
      <c r="C64" s="73">
        <f>'CountryvisatypeLink Live Master'!B64</f>
        <v>622</v>
      </c>
      <c r="D64" t="s">
        <v>1872</v>
      </c>
      <c r="E64" s="16" t="s">
        <v>1873</v>
      </c>
      <c r="F64">
        <f>F62</f>
        <v>81363</v>
      </c>
      <c r="G64" t="s">
        <v>1874</v>
      </c>
      <c r="H64" s="73" t="str">
        <f>IF('CountryvisatypeLink Live Master'!D64="Yes", "Y", IF('CountryvisatypeLink Live Master'!D64="No", "N", ""))</f>
        <v>Y</v>
      </c>
      <c r="I64" s="16" t="s">
        <v>1875</v>
      </c>
      <c r="J64" s="73" t="str">
        <f>IF('CountryvisatypeLink Live Master'!E64="Yes", "Y", IF('CountryvisatypeLink Live Master'!E64="No", "N", ""))</f>
        <v>Y</v>
      </c>
      <c r="K64" s="16" t="s">
        <v>1876</v>
      </c>
      <c r="P64" t="str">
        <f>CONCATENATE(A64,B64,C64,D64,E64,F64,G64,H64,I64,J64,K64)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VALUES(nextval('t_country_visa_type_link_seq'),63502,622,'Full', 'support', current_timestamp, 'support', current_timestamp,81363, current_date, current_date, '2099-01-01 00:00:00.000','Y', 'Y', 'Y', 'Y', 'Y', 'Y', 'Y', 'N', 'N', 'N', NULL, NULL, NULL);</v>
      </c>
    </row>
    <row r="65" spans="1:16">
      <c r="A65" t="s">
        <v>1871</v>
      </c>
      <c r="B65" t="str">
        <f>B63</f>
        <v>63502,</v>
      </c>
      <c r="C65" s="73">
        <f>'CountryvisatypeLink Live Master'!B65</f>
        <v>621</v>
      </c>
      <c r="D65" t="s">
        <v>1872</v>
      </c>
      <c r="E65" s="16" t="s">
        <v>1873</v>
      </c>
      <c r="F65">
        <f>F63</f>
        <v>81363</v>
      </c>
      <c r="G65" t="s">
        <v>1874</v>
      </c>
      <c r="H65" s="73" t="str">
        <f>IF('CountryvisatypeLink Live Master'!D65="Yes", "Y", IF('CountryvisatypeLink Live Master'!D65="No", "N", ""))</f>
        <v>Y</v>
      </c>
      <c r="I65" s="16" t="s">
        <v>1875</v>
      </c>
      <c r="J65" s="73" t="str">
        <f>IF('CountryvisatypeLink Live Master'!E65="Yes", "Y", IF('CountryvisatypeLink Live Master'!E65="No", "N", ""))</f>
        <v>Y</v>
      </c>
      <c r="K65" s="16" t="s">
        <v>1876</v>
      </c>
      <c r="P65" t="str">
        <f>CONCATENATE(A65,B65,C65,D65,E65,F65,G65,H65,I65,J65,K65)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VALUES(nextval('t_country_visa_type_link_seq'),63502,621,'Full', 'support', current_timestamp, 'support', current_timestamp,81363, current_date, current_date, '2099-01-01 00:00:00.000','Y', 'Y', 'Y', 'Y', 'Y', 'Y', 'Y', 'N', 'N', 'N', NULL, NULL, NULL);</v>
      </c>
    </row>
    <row r="66" spans="1:16">
      <c r="A66" t="s">
        <v>1871</v>
      </c>
      <c r="B66" t="str">
        <f>B64</f>
        <v>63502,</v>
      </c>
      <c r="C66" s="73">
        <f>'CountryvisatypeLink Live Master'!B66</f>
        <v>623</v>
      </c>
      <c r="D66" t="s">
        <v>1872</v>
      </c>
      <c r="E66" s="16" t="s">
        <v>1873</v>
      </c>
      <c r="F66">
        <f>F64</f>
        <v>81363</v>
      </c>
      <c r="G66" t="s">
        <v>1874</v>
      </c>
      <c r="H66" s="73" t="str">
        <f>IF('CountryvisatypeLink Live Master'!D66="Yes", "Y", IF('CountryvisatypeLink Live Master'!D66="No", "N", ""))</f>
        <v>Y</v>
      </c>
      <c r="I66" s="16" t="s">
        <v>1875</v>
      </c>
      <c r="J66" s="73" t="str">
        <f>IF('CountryvisatypeLink Live Master'!E66="Yes", "Y", IF('CountryvisatypeLink Live Master'!E66="No", "N", ""))</f>
        <v>Y</v>
      </c>
      <c r="K66" s="16" t="s">
        <v>1876</v>
      </c>
      <c r="P66" t="str">
        <f>CONCATENATE(A66,B66,C66,D66,E66,F66,G66,H66,I66,J66,K66)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VALUES(nextval('t_country_visa_type_link_seq'),63502,623,'Full', 'support', current_timestamp, 'support', current_timestamp,81363, current_date, current_date, '2099-01-01 00:00:00.000','Y', 'Y', 'Y', 'Y', 'Y', 'Y', 'Y', 'N', 'N', 'N', NULL, NULL, NULL);</v>
      </c>
    </row>
    <row r="67" spans="1:16">
      <c r="A67" t="s">
        <v>1871</v>
      </c>
      <c r="B67" t="str">
        <f>B65</f>
        <v>63502,</v>
      </c>
      <c r="C67" s="73">
        <f>'CountryvisatypeLink Live Master'!B67</f>
        <v>37155</v>
      </c>
      <c r="D67" t="s">
        <v>1872</v>
      </c>
      <c r="E67" s="16" t="s">
        <v>1873</v>
      </c>
      <c r="F67">
        <f>F65</f>
        <v>81363</v>
      </c>
      <c r="G67" t="s">
        <v>1874</v>
      </c>
      <c r="H67" s="73" t="str">
        <f>IF('CountryvisatypeLink Live Master'!D67="Yes", "Y", IF('CountryvisatypeLink Live Master'!D67="No", "N", ""))</f>
        <v>Y</v>
      </c>
      <c r="I67" s="16" t="s">
        <v>1875</v>
      </c>
      <c r="J67" s="73" t="str">
        <f>IF('CountryvisatypeLink Live Master'!E67="Yes", "Y", IF('CountryvisatypeLink Live Master'!E67="No", "N", ""))</f>
        <v>Y</v>
      </c>
      <c r="K67" s="16" t="s">
        <v>1876</v>
      </c>
      <c r="P67" t="str">
        <f>CONCATENATE(A67,B67,C67,D67,E67,F67,G67,H67,I67,J67,K67)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VALUES(nextval('t_country_visa_type_link_seq'),63502,37155,'Full', 'support', current_timestamp, 'support', current_timestamp,81363, current_date, current_date, '2099-01-01 00:00:00.000','Y', 'Y', 'Y', 'Y', 'Y', 'Y', 'Y', 'N', 'N', 'N', NULL, NULL, NULL);</v>
      </c>
    </row>
    <row r="68" spans="1:16">
      <c r="A68" t="s">
        <v>1871</v>
      </c>
      <c r="B68" t="str">
        <f>B66</f>
        <v>63502,</v>
      </c>
      <c r="C68" s="73">
        <f>'CountryvisatypeLink Live Master'!B68</f>
        <v>33155</v>
      </c>
      <c r="D68" t="s">
        <v>1872</v>
      </c>
      <c r="E68" s="16" t="s">
        <v>1873</v>
      </c>
      <c r="F68">
        <f>F66</f>
        <v>81363</v>
      </c>
      <c r="G68" t="s">
        <v>1874</v>
      </c>
      <c r="H68" s="73" t="str">
        <f>IF('CountryvisatypeLink Live Master'!D68="Yes", "Y", IF('CountryvisatypeLink Live Master'!D68="No", "N", ""))</f>
        <v>Y</v>
      </c>
      <c r="I68" s="16" t="s">
        <v>1875</v>
      </c>
      <c r="J68" s="73" t="str">
        <f>IF('CountryvisatypeLink Live Master'!E68="Yes", "Y", IF('CountryvisatypeLink Live Master'!E68="No", "N", ""))</f>
        <v>Y</v>
      </c>
      <c r="K68" s="16" t="s">
        <v>1876</v>
      </c>
      <c r="P68" t="str">
        <f>CONCATENATE(A68,B68,C68,D68,E68,F68,G68,H68,I68,J68,K68)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VALUES(nextval('t_country_visa_type_link_seq'),63502,33155,'Full', 'support', current_timestamp, 'support', current_timestamp,81363, current_date, current_date, '2099-01-01 00:00:00.000','Y', 'Y', 'Y', 'Y', 'Y', 'Y', 'Y', 'N', 'N', 'N', NULL, NULL, NULL);</v>
      </c>
    </row>
    <row r="69" spans="1:16">
      <c r="A69" t="s">
        <v>1871</v>
      </c>
      <c r="B69" t="str">
        <f>B67</f>
        <v>63502,</v>
      </c>
      <c r="C69" s="73">
        <f>'CountryvisatypeLink Live Master'!B69</f>
        <v>43501</v>
      </c>
      <c r="D69" t="s">
        <v>1872</v>
      </c>
      <c r="E69" s="16" t="s">
        <v>1873</v>
      </c>
      <c r="F69">
        <f>F67</f>
        <v>81363</v>
      </c>
      <c r="G69" t="s">
        <v>1874</v>
      </c>
      <c r="H69" s="73" t="str">
        <f>IF('CountryvisatypeLink Live Master'!D69="Yes", "Y", IF('CountryvisatypeLink Live Master'!D69="No", "N", ""))</f>
        <v>Y</v>
      </c>
      <c r="I69" s="16" t="s">
        <v>1875</v>
      </c>
      <c r="J69" s="73" t="str">
        <f>IF('CountryvisatypeLink Live Master'!E69="Yes", "Y", IF('CountryvisatypeLink Live Master'!E69="No", "N", ""))</f>
        <v>Y</v>
      </c>
      <c r="K69" s="16" t="s">
        <v>1876</v>
      </c>
      <c r="P69" t="str">
        <f>CONCATENATE(A69,B69,C69,D69,E69,F69,G69,H69,I69,J69,K69)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VALUES(nextval('t_country_visa_type_link_seq'),63502,43501,'Full', 'support', current_timestamp, 'support', current_timestamp,81363, current_date, current_date, '2099-01-01 00:00:00.000','Y', 'Y', 'Y', 'Y', 'Y', 'Y', 'Y', 'N', 'N', 'N', NULL, NULL, NULL);</v>
      </c>
    </row>
    <row r="70" spans="1:16">
      <c r="A70" t="s">
        <v>1871</v>
      </c>
      <c r="B70" t="str">
        <f>B68</f>
        <v>63502,</v>
      </c>
      <c r="C70" s="73">
        <f>'CountryvisatypeLink Live Master'!B70</f>
        <v>34157</v>
      </c>
      <c r="D70" t="s">
        <v>1872</v>
      </c>
      <c r="E70" s="16" t="s">
        <v>1873</v>
      </c>
      <c r="F70">
        <f>F68</f>
        <v>81363</v>
      </c>
      <c r="G70" t="s">
        <v>1874</v>
      </c>
      <c r="H70" s="73" t="str">
        <f>IF('CountryvisatypeLink Live Master'!D70="Yes", "Y", IF('CountryvisatypeLink Live Master'!D70="No", "N", ""))</f>
        <v>Y</v>
      </c>
      <c r="I70" s="16" t="s">
        <v>1875</v>
      </c>
      <c r="J70" s="73" t="str">
        <f>IF('CountryvisatypeLink Live Master'!E70="Yes", "Y", IF('CountryvisatypeLink Live Master'!E70="No", "N", ""))</f>
        <v>Y</v>
      </c>
      <c r="K70" s="16" t="s">
        <v>1876</v>
      </c>
      <c r="P70" t="str">
        <f>CONCATENATE(A70,B70,C70,D70,E70,F70,G70,H70,I70,J70,K70)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VALUES(nextval('t_country_visa_type_link_seq'),63502,34157,'Full', 'support', current_timestamp, 'support', current_timestamp,81363, current_date, current_date, '2099-01-01 00:00:00.000','Y', 'Y', 'Y', 'Y', 'Y', 'Y', 'Y', 'N', 'N', 'N', NULL, NULL, NULL);</v>
      </c>
    </row>
    <row r="71" spans="1:16">
      <c r="A71" t="s">
        <v>1871</v>
      </c>
      <c r="B71" t="str">
        <f>B69</f>
        <v>63502,</v>
      </c>
      <c r="C71" s="73">
        <f>'CountryvisatypeLink Live Master'!B71</f>
        <v>40150</v>
      </c>
      <c r="D71" t="s">
        <v>1872</v>
      </c>
      <c r="E71" s="16" t="s">
        <v>1873</v>
      </c>
      <c r="F71">
        <f>F69</f>
        <v>81363</v>
      </c>
      <c r="G71" t="s">
        <v>1874</v>
      </c>
      <c r="H71" s="73" t="str">
        <f>IF('CountryvisatypeLink Live Master'!D71="Yes", "Y", IF('CountryvisatypeLink Live Master'!D71="No", "N", ""))</f>
        <v>Y</v>
      </c>
      <c r="I71" s="16" t="s">
        <v>1875</v>
      </c>
      <c r="J71" s="73" t="str">
        <f>IF('CountryvisatypeLink Live Master'!E71="Yes", "Y", IF('CountryvisatypeLink Live Master'!E71="No", "N", ""))</f>
        <v>Y</v>
      </c>
      <c r="K71" s="16" t="s">
        <v>1876</v>
      </c>
      <c r="P71" t="str">
        <f>CONCATENATE(A71,B71,C71,D71,E71,F71,G71,H71,I71,J71,K71)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VALUES(nextval('t_country_visa_type_link_seq'),63502,40150,'Full', 'support', current_timestamp, 'support', current_timestamp,81363, current_date, current_date, '2099-01-01 00:00:00.000','Y', 'Y', 'Y', 'Y', 'Y', 'Y', 'Y', 'N', 'N', 'N', NULL, NULL, NULL);</v>
      </c>
    </row>
    <row r="72" spans="1:16">
      <c r="A72" t="s">
        <v>1871</v>
      </c>
      <c r="B72" t="str">
        <f>B70</f>
        <v>63502,</v>
      </c>
      <c r="C72" s="73">
        <f>'CountryvisatypeLink Live Master'!B72</f>
        <v>41150</v>
      </c>
      <c r="D72" t="s">
        <v>1872</v>
      </c>
      <c r="E72" s="16" t="s">
        <v>1873</v>
      </c>
      <c r="F72">
        <f>F70</f>
        <v>81363</v>
      </c>
      <c r="G72" t="s">
        <v>1874</v>
      </c>
      <c r="H72" s="73" t="str">
        <f>IF('CountryvisatypeLink Live Master'!D72="Yes", "Y", IF('CountryvisatypeLink Live Master'!D72="No", "N", ""))</f>
        <v>Y</v>
      </c>
      <c r="I72" s="16" t="s">
        <v>1875</v>
      </c>
      <c r="J72" s="73" t="str">
        <f>IF('CountryvisatypeLink Live Master'!E72="Yes", "Y", IF('CountryvisatypeLink Live Master'!E72="No", "N", ""))</f>
        <v>Y</v>
      </c>
      <c r="K72" s="16" t="s">
        <v>1876</v>
      </c>
      <c r="P72" t="str">
        <f>CONCATENATE(A72,B72,C72,D72,E72,F72,G72,H72,I72,J72,K72)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VALUES(nextval('t_country_visa_type_link_seq'),63502,41150,'Full', 'support', current_timestamp, 'support', current_timestamp,81363, current_date, current_date, '2099-01-01 00:00:00.000','Y', 'Y', 'Y', 'Y', 'Y', 'Y', 'Y', 'N', 'N', 'N', NULL, NULL, NULL);</v>
      </c>
    </row>
    <row r="73" spans="1:16">
      <c r="A73" t="s">
        <v>1871</v>
      </c>
      <c r="B73" t="str">
        <f>B71</f>
        <v>63502,</v>
      </c>
      <c r="C73" s="73">
        <f>'CountryvisatypeLink Live Master'!B73</f>
        <v>41284</v>
      </c>
      <c r="D73" t="s">
        <v>1872</v>
      </c>
      <c r="E73" s="16" t="s">
        <v>1873</v>
      </c>
      <c r="F73">
        <f>F71</f>
        <v>81363</v>
      </c>
      <c r="G73" t="s">
        <v>1874</v>
      </c>
      <c r="H73" s="73" t="str">
        <f>IF('CountryvisatypeLink Live Master'!D73="Yes", "Y", IF('CountryvisatypeLink Live Master'!D73="No", "N", ""))</f>
        <v>Y</v>
      </c>
      <c r="I73" s="16" t="s">
        <v>1875</v>
      </c>
      <c r="J73" s="73" t="str">
        <f>IF('CountryvisatypeLink Live Master'!E73="Yes", "Y", IF('CountryvisatypeLink Live Master'!E73="No", "N", ""))</f>
        <v>Y</v>
      </c>
      <c r="K73" s="16" t="s">
        <v>1876</v>
      </c>
      <c r="P73" t="str">
        <f>CONCATENATE(A73,B73,C73,D73,E73,F73,G73,H73,I73,J73,K73)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VALUES(nextval('t_country_visa_type_link_seq'),63502,41284,'Full', 'support', current_timestamp, 'support', current_timestamp,81363, current_date, current_date, '2099-01-01 00:00:00.000','Y', 'Y', 'Y', 'Y', 'Y', 'Y', 'Y', 'N', 'N', 'N', NULL, NULL, NULL);</v>
      </c>
    </row>
    <row r="74" spans="1:16">
      <c r="A74" t="s">
        <v>1871</v>
      </c>
      <c r="B74" t="str">
        <f>B72</f>
        <v>63502,</v>
      </c>
      <c r="C74" s="73">
        <f>'CountryvisatypeLink Live Master'!B74</f>
        <v>41283</v>
      </c>
      <c r="D74" t="s">
        <v>1872</v>
      </c>
      <c r="E74" s="16" t="s">
        <v>1873</v>
      </c>
      <c r="F74">
        <f>F72</f>
        <v>81363</v>
      </c>
      <c r="G74" t="s">
        <v>1874</v>
      </c>
      <c r="H74" s="73" t="str">
        <f>IF('CountryvisatypeLink Live Master'!D74="Yes", "Y", IF('CountryvisatypeLink Live Master'!D74="No", "N", ""))</f>
        <v>Y</v>
      </c>
      <c r="I74" s="16" t="s">
        <v>1875</v>
      </c>
      <c r="J74" s="73" t="str">
        <f>IF('CountryvisatypeLink Live Master'!E74="Yes", "Y", IF('CountryvisatypeLink Live Master'!E74="No", "N", ""))</f>
        <v>Y</v>
      </c>
      <c r="K74" s="16" t="s">
        <v>1876</v>
      </c>
      <c r="P74" t="str">
        <f>CONCATENATE(A74,B74,C74,D74,E74,F74,G74,H74,I74,J74,K74)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VALUES(nextval('t_country_visa_type_link_seq'),63502,41283,'Full', 'support', current_timestamp, 'support', current_timestamp,81363, current_date, current_date, '2099-01-01 00:00:00.000','Y', 'Y', 'Y', 'Y', 'Y', 'Y', 'Y', 'N', 'N', 'N', NULL, NULL, NULL);</v>
      </c>
    </row>
    <row r="75" spans="1:16">
      <c r="A75" t="s">
        <v>1871</v>
      </c>
      <c r="B75" t="str">
        <f>B73</f>
        <v>63502,</v>
      </c>
      <c r="C75" s="73">
        <f>'CountryvisatypeLink Live Master'!B75</f>
        <v>43502</v>
      </c>
      <c r="D75" t="s">
        <v>1872</v>
      </c>
      <c r="E75" s="16" t="s">
        <v>1873</v>
      </c>
      <c r="F75">
        <f>F73</f>
        <v>81363</v>
      </c>
      <c r="G75" t="s">
        <v>1874</v>
      </c>
      <c r="H75" s="73" t="str">
        <f>IF('CountryvisatypeLink Live Master'!D75="Yes", "Y", IF('CountryvisatypeLink Live Master'!D75="No", "N", ""))</f>
        <v>Y</v>
      </c>
      <c r="I75" s="16" t="s">
        <v>1875</v>
      </c>
      <c r="J75" s="73" t="str">
        <f>IF('CountryvisatypeLink Live Master'!E75="Yes", "Y", IF('CountryvisatypeLink Live Master'!E75="No", "N", ""))</f>
        <v>Y</v>
      </c>
      <c r="K75" s="16" t="s">
        <v>1876</v>
      </c>
      <c r="P75" t="str">
        <f>CONCATENATE(A75,B75,C75,D75,E75,F75,G75,H75,I75,J75,K75)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VALUES(nextval('t_country_visa_type_link_seq'),63502,43502,'Full', 'support', current_timestamp, 'support', current_timestamp,81363, current_date, current_date, '2099-01-01 00:00:00.000','Y', 'Y', 'Y', 'Y', 'Y', 'Y', 'Y', 'N', 'N', 'N', NULL, NULL, NULL);</v>
      </c>
    </row>
    <row r="76" spans="1:16">
      <c r="A76" t="s">
        <v>1871</v>
      </c>
      <c r="B76" t="str">
        <f>B74</f>
        <v>63502,</v>
      </c>
      <c r="C76" s="73">
        <f>'CountryvisatypeLink Live Master'!B76</f>
        <v>41152</v>
      </c>
      <c r="D76" t="s">
        <v>1872</v>
      </c>
      <c r="E76" s="16" t="s">
        <v>1873</v>
      </c>
      <c r="F76">
        <f>F74</f>
        <v>81363</v>
      </c>
      <c r="G76" t="s">
        <v>1874</v>
      </c>
      <c r="H76" s="73" t="str">
        <f>IF('CountryvisatypeLink Live Master'!D76="Yes", "Y", IF('CountryvisatypeLink Live Master'!D76="No", "N", ""))</f>
        <v>Y</v>
      </c>
      <c r="I76" s="16" t="s">
        <v>1875</v>
      </c>
      <c r="J76" s="73" t="str">
        <f>IF('CountryvisatypeLink Live Master'!E76="Yes", "Y", IF('CountryvisatypeLink Live Master'!E76="No", "N", ""))</f>
        <v>Y</v>
      </c>
      <c r="K76" s="16" t="s">
        <v>1876</v>
      </c>
      <c r="P76" t="str">
        <f>CONCATENATE(A76,B76,C76,D76,E76,F76,G76,H76,I76,J76,K76)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VALUES(nextval('t_country_visa_type_link_seq'),63502,41152,'Full', 'support', current_timestamp, 'support', current_timestamp,81363, current_date, current_date, '2099-01-01 00:00:00.000','Y', 'Y', 'Y', 'Y', 'Y', 'Y', 'Y', 'N', 'N', 'N', NULL, NULL, NULL);</v>
      </c>
    </row>
    <row r="77" spans="1:16">
      <c r="A77" t="s">
        <v>1871</v>
      </c>
      <c r="B77" t="str">
        <f>B75</f>
        <v>63502,</v>
      </c>
      <c r="C77" s="73">
        <f>'CountryvisatypeLink Live Master'!B77</f>
        <v>41151</v>
      </c>
      <c r="D77" t="s">
        <v>1872</v>
      </c>
      <c r="E77" s="16" t="s">
        <v>1873</v>
      </c>
      <c r="F77">
        <f>F75</f>
        <v>81363</v>
      </c>
      <c r="G77" t="s">
        <v>1874</v>
      </c>
      <c r="H77" s="73" t="str">
        <f>IF('CountryvisatypeLink Live Master'!D77="Yes", "Y", IF('CountryvisatypeLink Live Master'!D77="No", "N", ""))</f>
        <v>Y</v>
      </c>
      <c r="I77" s="16" t="s">
        <v>1875</v>
      </c>
      <c r="J77" s="73" t="str">
        <f>IF('CountryvisatypeLink Live Master'!E77="Yes", "Y", IF('CountryvisatypeLink Live Master'!E77="No", "N", ""))</f>
        <v>Y</v>
      </c>
      <c r="K77" s="16" t="s">
        <v>1876</v>
      </c>
      <c r="P77" t="str">
        <f>CONCATENATE(A77,B77,C77,D77,E77,F77,G77,H77,I77,J77,K77)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VALUES(nextval('t_country_visa_type_link_seq'),63502,41151,'Full', 'support', current_timestamp, 'support', current_timestamp,81363, current_date, current_date, '2099-01-01 00:00:00.000','Y', 'Y', 'Y', 'Y', 'Y', 'Y', 'Y', 'N', 'N', 'N', NULL, NULL, NULL);</v>
      </c>
    </row>
    <row r="78" spans="1:16">
      <c r="A78" t="s">
        <v>1871</v>
      </c>
      <c r="B78" t="str">
        <f>B76</f>
        <v>63502,</v>
      </c>
      <c r="C78" s="73">
        <f>'CountryvisatypeLink Live Master'!B78</f>
        <v>43503</v>
      </c>
      <c r="D78" t="s">
        <v>1872</v>
      </c>
      <c r="E78" s="16" t="s">
        <v>1873</v>
      </c>
      <c r="F78">
        <f>F76</f>
        <v>81363</v>
      </c>
      <c r="G78" t="s">
        <v>1874</v>
      </c>
      <c r="H78" s="73" t="str">
        <f>IF('CountryvisatypeLink Live Master'!D78="Yes", "Y", IF('CountryvisatypeLink Live Master'!D78="No", "N", ""))</f>
        <v>Y</v>
      </c>
      <c r="I78" s="16" t="s">
        <v>1875</v>
      </c>
      <c r="J78" s="73" t="str">
        <f>IF('CountryvisatypeLink Live Master'!E78="Yes", "Y", IF('CountryvisatypeLink Live Master'!E78="No", "N", ""))</f>
        <v>Y</v>
      </c>
      <c r="K78" s="16" t="s">
        <v>1876</v>
      </c>
      <c r="P78" t="str">
        <f>CONCATENATE(A78,B78,C78,D78,E78,F78,G78,H78,I78,J78,K78)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VALUES(nextval('t_country_visa_type_link_seq'),63502,43503,'Full', 'support', current_timestamp, 'support', current_timestamp,81363, current_date, current_date, '2099-01-01 00:00:00.000','Y', 'Y', 'Y', 'Y', 'Y', 'Y', 'Y', 'N', 'N', 'N', NULL, NULL, NULL);</v>
      </c>
    </row>
    <row r="79" spans="1:16">
      <c r="A79" t="s">
        <v>1871</v>
      </c>
      <c r="B79" t="str">
        <f>B77</f>
        <v>63502,</v>
      </c>
      <c r="C79" s="73">
        <f>'CountryvisatypeLink Live Master'!B79</f>
        <v>41263</v>
      </c>
      <c r="D79" t="s">
        <v>1872</v>
      </c>
      <c r="E79" s="16" t="s">
        <v>1873</v>
      </c>
      <c r="F79">
        <f>F77</f>
        <v>81363</v>
      </c>
      <c r="G79" t="s">
        <v>1874</v>
      </c>
      <c r="H79" s="73" t="str">
        <f>IF('CountryvisatypeLink Live Master'!D79="Yes", "Y", IF('CountryvisatypeLink Live Master'!D79="No", "N", ""))</f>
        <v>Y</v>
      </c>
      <c r="I79" s="16" t="s">
        <v>1875</v>
      </c>
      <c r="J79" s="73" t="str">
        <f>IF('CountryvisatypeLink Live Master'!E79="Yes", "Y", IF('CountryvisatypeLink Live Master'!E79="No", "N", ""))</f>
        <v>Y</v>
      </c>
      <c r="K79" s="16" t="s">
        <v>1876</v>
      </c>
      <c r="P79" t="str">
        <f>CONCATENATE(A79,B79,C79,D79,E79,F79,G79,H79,I79,J79,K79)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VALUES(nextval('t_country_visa_type_link_seq'),63502,41263,'Full', 'support', current_timestamp, 'support', current_timestamp,81363, current_date, current_date, '2099-01-01 00:00:00.000','Y', 'Y', 'Y', 'Y', 'Y', 'Y', 'Y', 'N', 'N', 'N', NULL, NULL, NULL);</v>
      </c>
    </row>
    <row r="80" spans="1:16">
      <c r="A80" t="s">
        <v>1871</v>
      </c>
      <c r="B80" t="str">
        <f>B78</f>
        <v>63502,</v>
      </c>
      <c r="C80" s="73">
        <f>'CountryvisatypeLink Live Master'!B80</f>
        <v>41153</v>
      </c>
      <c r="D80" t="s">
        <v>1872</v>
      </c>
      <c r="E80" s="16" t="s">
        <v>1873</v>
      </c>
      <c r="F80">
        <f>F78</f>
        <v>81363</v>
      </c>
      <c r="G80" t="s">
        <v>1874</v>
      </c>
      <c r="H80" s="73" t="str">
        <f>IF('CountryvisatypeLink Live Master'!D80="Yes", "Y", IF('CountryvisatypeLink Live Master'!D80="No", "N", ""))</f>
        <v>Y</v>
      </c>
      <c r="I80" s="16" t="s">
        <v>1875</v>
      </c>
      <c r="J80" s="73" t="str">
        <f>IF('CountryvisatypeLink Live Master'!E80="Yes", "Y", IF('CountryvisatypeLink Live Master'!E80="No", "N", ""))</f>
        <v>Y</v>
      </c>
      <c r="K80" s="16" t="s">
        <v>1876</v>
      </c>
      <c r="P80" t="str">
        <f>CONCATENATE(A80,B80,C80,D80,E80,F80,G80,H80,I80,J80,K80)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VALUES(nextval('t_country_visa_type_link_seq'),63502,41153,'Full', 'support', current_timestamp, 'support', current_timestamp,81363, current_date, current_date, '2099-01-01 00:00:00.000','Y', 'Y', 'Y', 'Y', 'Y', 'Y', 'Y', 'N', 'N', 'N', NULL, NULL, NULL);</v>
      </c>
    </row>
    <row r="81" spans="1:16">
      <c r="A81" t="s">
        <v>1871</v>
      </c>
      <c r="B81" t="str">
        <f>B79</f>
        <v>63502,</v>
      </c>
      <c r="C81" s="73">
        <f>'CountryvisatypeLink Live Master'!B81</f>
        <v>42163</v>
      </c>
      <c r="D81" t="s">
        <v>1872</v>
      </c>
      <c r="E81" s="16" t="s">
        <v>1873</v>
      </c>
      <c r="F81">
        <f>F79</f>
        <v>81363</v>
      </c>
      <c r="G81" t="s">
        <v>1874</v>
      </c>
      <c r="H81" s="73" t="str">
        <f>IF('CountryvisatypeLink Live Master'!D81="Yes", "Y", IF('CountryvisatypeLink Live Master'!D81="No", "N", ""))</f>
        <v>Y</v>
      </c>
      <c r="I81" s="16" t="s">
        <v>1875</v>
      </c>
      <c r="J81" s="73" t="str">
        <f>IF('CountryvisatypeLink Live Master'!E81="Yes", "Y", IF('CountryvisatypeLink Live Master'!E81="No", "N", ""))</f>
        <v>Y</v>
      </c>
      <c r="K81" s="16" t="s">
        <v>1876</v>
      </c>
      <c r="P81" t="str">
        <f>CONCATENATE(A81,B81,C81,D81,E81,F81,G81,H81,I81,J81,K81)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VALUES(nextval('t_country_visa_type_link_seq'),63502,42163,'Full', 'support', current_timestamp, 'support', current_timestamp,81363, current_date, current_date, '2099-01-01 00:00:00.000','Y', 'Y', 'Y', 'Y', 'Y', 'Y', 'Y', 'N', 'N', 'N', NULL, NULL, NULL);</v>
      </c>
    </row>
    <row r="82" spans="1:16">
      <c r="A82" t="s">
        <v>1871</v>
      </c>
      <c r="B82" t="str">
        <f>B80</f>
        <v>63502,</v>
      </c>
      <c r="C82" s="73">
        <f>'CountryvisatypeLink Live Master'!B82</f>
        <v>42103</v>
      </c>
      <c r="D82" t="s">
        <v>1872</v>
      </c>
      <c r="E82" s="16" t="s">
        <v>1873</v>
      </c>
      <c r="F82">
        <f>F80</f>
        <v>81363</v>
      </c>
      <c r="G82" t="s">
        <v>1874</v>
      </c>
      <c r="H82" s="73" t="str">
        <f>IF('CountryvisatypeLink Live Master'!D82="Yes", "Y", IF('CountryvisatypeLink Live Master'!D82="No", "N", ""))</f>
        <v>Y</v>
      </c>
      <c r="I82" s="16" t="s">
        <v>1875</v>
      </c>
      <c r="J82" s="73" t="str">
        <f>IF('CountryvisatypeLink Live Master'!E82="Yes", "Y", IF('CountryvisatypeLink Live Master'!E82="No", "N", ""))</f>
        <v>Y</v>
      </c>
      <c r="K82" s="16" t="s">
        <v>1876</v>
      </c>
      <c r="P82" t="str">
        <f>CONCATENATE(A82,B82,C82,D82,E82,F82,G82,H82,I82,J82,K82)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VALUES(nextval('t_country_visa_type_link_seq'),63502,42103,'Full', 'support', current_timestamp, 'support', current_timestamp,81363, current_date, current_date, '2099-01-01 00:00:00.000','Y', 'Y', 'Y', 'Y', 'Y', 'Y', 'Y', 'N', 'N', 'N', NULL, NULL, NULL);</v>
      </c>
    </row>
    <row r="83" spans="1:16">
      <c r="A83" t="s">
        <v>1871</v>
      </c>
      <c r="B83" t="str">
        <f>B81</f>
        <v>63502,</v>
      </c>
      <c r="C83" s="73">
        <f>'CountryvisatypeLink Live Master'!B83</f>
        <v>42123</v>
      </c>
      <c r="D83" t="s">
        <v>1872</v>
      </c>
      <c r="E83" s="16" t="s">
        <v>1873</v>
      </c>
      <c r="F83">
        <f>F81</f>
        <v>81363</v>
      </c>
      <c r="G83" t="s">
        <v>1874</v>
      </c>
      <c r="H83" s="73" t="str">
        <f>IF('CountryvisatypeLink Live Master'!D83="Yes", "Y", IF('CountryvisatypeLink Live Master'!D83="No", "N", ""))</f>
        <v>Y</v>
      </c>
      <c r="I83" s="16" t="s">
        <v>1875</v>
      </c>
      <c r="J83" s="73" t="str">
        <f>IF('CountryvisatypeLink Live Master'!E83="Yes", "Y", IF('CountryvisatypeLink Live Master'!E83="No", "N", ""))</f>
        <v>Y</v>
      </c>
      <c r="K83" s="16" t="s">
        <v>1876</v>
      </c>
      <c r="P83" t="str">
        <f>CONCATENATE(A83,B83,C83,D83,E83,F83,G83,H83,I83,J83,K83)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VALUES(nextval('t_country_visa_type_link_seq'),63502,42123,'Full', 'support', current_timestamp, 'support', current_timestamp,81363, current_date, current_date, '2099-01-01 00:00:00.000','Y', 'Y', 'Y', 'Y', 'Y', 'Y', 'Y', 'N', 'N', 'N', NULL, NULL, NULL);</v>
      </c>
    </row>
    <row r="84" spans="1:16">
      <c r="A84" t="s">
        <v>1871</v>
      </c>
      <c r="B84" t="str">
        <f>B82</f>
        <v>63502,</v>
      </c>
      <c r="C84" s="73">
        <f>'CountryvisatypeLink Live Master'!B84</f>
        <v>22056</v>
      </c>
      <c r="D84" t="s">
        <v>1872</v>
      </c>
      <c r="E84" s="16" t="s">
        <v>1873</v>
      </c>
      <c r="F84">
        <f>F82</f>
        <v>81363</v>
      </c>
      <c r="G84" t="s">
        <v>1874</v>
      </c>
      <c r="H84" s="73" t="str">
        <f>IF('CountryvisatypeLink Live Master'!D84="Yes", "Y", IF('CountryvisatypeLink Live Master'!D84="No", "N", ""))</f>
        <v>Y</v>
      </c>
      <c r="I84" s="16" t="s">
        <v>1875</v>
      </c>
      <c r="J84" s="73" t="str">
        <f>IF('CountryvisatypeLink Live Master'!E84="Yes", "Y", IF('CountryvisatypeLink Live Master'!E84="No", "N", ""))</f>
        <v>Y</v>
      </c>
      <c r="K84" s="16" t="s">
        <v>1876</v>
      </c>
      <c r="P84" t="str">
        <f>CONCATENATE(A84,B84,C84,D84,E84,F84,G84,H84,I84,J84,K84)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VALUES(nextval('t_country_visa_type_link_seq'),63502,22056,'Full', 'support', current_timestamp, 'support', current_timestamp,81363, current_date, current_date, '2099-01-01 00:00:00.000','Y', 'Y', 'Y', 'Y', 'Y', 'Y', 'Y', 'N', 'N', 'N', NULL, NULL, NULL);</v>
      </c>
    </row>
    <row r="85" spans="1:16">
      <c r="A85" t="s">
        <v>1871</v>
      </c>
      <c r="B85" t="str">
        <f>B83</f>
        <v>63502,</v>
      </c>
      <c r="C85" s="73">
        <f>'CountryvisatypeLink Live Master'!B85</f>
        <v>38150</v>
      </c>
      <c r="D85" t="s">
        <v>1872</v>
      </c>
      <c r="E85" s="16" t="s">
        <v>1873</v>
      </c>
      <c r="F85">
        <f>F83</f>
        <v>81363</v>
      </c>
      <c r="G85" t="s">
        <v>1874</v>
      </c>
      <c r="H85" s="73" t="str">
        <f>IF('CountryvisatypeLink Live Master'!D85="Yes", "Y", IF('CountryvisatypeLink Live Master'!D85="No", "N", ""))</f>
        <v>Y</v>
      </c>
      <c r="I85" s="16" t="s">
        <v>1875</v>
      </c>
      <c r="J85" s="73" t="str">
        <f>IF('CountryvisatypeLink Live Master'!E85="Yes", "Y", IF('CountryvisatypeLink Live Master'!E85="No", "N", ""))</f>
        <v>Y</v>
      </c>
      <c r="K85" s="16" t="s">
        <v>1876</v>
      </c>
      <c r="P85" t="str">
        <f>CONCATENATE(A85,B85,C85,D85,E85,F85,G85,H85,I85,J85,K85)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VALUES(nextval('t_country_visa_type_link_seq'),63502,38150,'Full', 'support', current_timestamp, 'support', current_timestamp,81363, current_date, current_date, '2099-01-01 00:00:00.000','Y', 'Y', 'Y', 'Y', 'Y', 'Y', 'Y', 'N', 'N', 'N', NULL, NULL, NULL);</v>
      </c>
    </row>
    <row r="86" spans="1:16">
      <c r="A86" t="s">
        <v>1871</v>
      </c>
      <c r="B86" t="str">
        <f>B84</f>
        <v>63502,</v>
      </c>
      <c r="C86" s="73">
        <f>'CountryvisatypeLink Live Master'!B86</f>
        <v>38151</v>
      </c>
      <c r="D86" t="s">
        <v>1872</v>
      </c>
      <c r="E86" s="16" t="s">
        <v>1873</v>
      </c>
      <c r="F86">
        <f>F84</f>
        <v>81363</v>
      </c>
      <c r="G86" t="s">
        <v>1874</v>
      </c>
      <c r="H86" s="73" t="str">
        <f>IF('CountryvisatypeLink Live Master'!D86="Yes", "Y", IF('CountryvisatypeLink Live Master'!D86="No", "N", ""))</f>
        <v>Y</v>
      </c>
      <c r="I86" s="16" t="s">
        <v>1875</v>
      </c>
      <c r="J86" s="73" t="str">
        <f>IF('CountryvisatypeLink Live Master'!E86="Yes", "Y", IF('CountryvisatypeLink Live Master'!E86="No", "N", ""))</f>
        <v>Y</v>
      </c>
      <c r="K86" s="16" t="s">
        <v>1876</v>
      </c>
      <c r="P86" t="str">
        <f>CONCATENATE(A86,B86,C86,D86,E86,F86,G86,H86,I86,J86,K86)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VALUES(nextval('t_country_visa_type_link_seq'),63502,38151,'Full', 'support', current_timestamp, 'support', current_timestamp,81363, current_date, current_date, '2099-01-01 00:00:00.000','Y', 'Y', 'Y', 'Y', 'Y', 'Y', 'Y', 'N', 'N', 'N', NULL, NULL, NULL);</v>
      </c>
    </row>
    <row r="87" spans="1:16">
      <c r="A87" t="s">
        <v>1871</v>
      </c>
      <c r="B87" t="str">
        <f>B85</f>
        <v>63502,</v>
      </c>
      <c r="C87" s="73">
        <f>'CountryvisatypeLink Live Master'!B87</f>
        <v>38152</v>
      </c>
      <c r="D87" t="s">
        <v>1872</v>
      </c>
      <c r="E87" s="16" t="s">
        <v>1873</v>
      </c>
      <c r="F87">
        <f>F85</f>
        <v>81363</v>
      </c>
      <c r="G87" t="s">
        <v>1874</v>
      </c>
      <c r="H87" s="73" t="str">
        <f>IF('CountryvisatypeLink Live Master'!D87="Yes", "Y", IF('CountryvisatypeLink Live Master'!D87="No", "N", ""))</f>
        <v>Y</v>
      </c>
      <c r="I87" s="16" t="s">
        <v>1875</v>
      </c>
      <c r="J87" s="73" t="str">
        <f>IF('CountryvisatypeLink Live Master'!E87="Yes", "Y", IF('CountryvisatypeLink Live Master'!E87="No", "N", ""))</f>
        <v>Y</v>
      </c>
      <c r="K87" s="16" t="s">
        <v>1876</v>
      </c>
      <c r="P87" t="str">
        <f>CONCATENATE(A87,B87,C87,D87,E87,F87,G87,H87,I87,J87,K87)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VALUES(nextval('t_country_visa_type_link_seq'),63502,38152,'Full', 'support', current_timestamp, 'support', current_timestamp,81363, current_date, current_date, '2099-01-01 00:00:00.000','Y', 'Y', 'Y', 'Y', 'Y', 'Y', 'Y', 'N', 'N', 'N', NULL, NULL, NULL);</v>
      </c>
    </row>
    <row r="88" spans="1:16">
      <c r="A88" t="s">
        <v>1871</v>
      </c>
      <c r="B88" t="str">
        <f>B86</f>
        <v>63502,</v>
      </c>
      <c r="C88" s="73">
        <f>'CountryvisatypeLink Live Master'!B88</f>
        <v>38153</v>
      </c>
      <c r="D88" t="s">
        <v>1872</v>
      </c>
      <c r="E88" s="16" t="s">
        <v>1873</v>
      </c>
      <c r="F88">
        <f>F86</f>
        <v>81363</v>
      </c>
      <c r="G88" t="s">
        <v>1874</v>
      </c>
      <c r="H88" s="73" t="str">
        <f>IF('CountryvisatypeLink Live Master'!D88="Yes", "Y", IF('CountryvisatypeLink Live Master'!D88="No", "N", ""))</f>
        <v>Y</v>
      </c>
      <c r="I88" s="16" t="s">
        <v>1875</v>
      </c>
      <c r="J88" s="73" t="str">
        <f>IF('CountryvisatypeLink Live Master'!E88="Yes", "Y", IF('CountryvisatypeLink Live Master'!E88="No", "N", ""))</f>
        <v>Y</v>
      </c>
      <c r="K88" s="16" t="s">
        <v>1876</v>
      </c>
      <c r="P88" t="str">
        <f>CONCATENATE(A88,B88,C88,D88,E88,F88,G88,H88,I88,J88,K88)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VALUES(nextval('t_country_visa_type_link_seq'),63502,38153,'Full', 'support', current_timestamp, 'support', current_timestamp,81363, current_date, current_date, '2099-01-01 00:00:00.000','Y', 'Y', 'Y', 'Y', 'Y', 'Y', 'Y', 'N', 'N', 'N', NULL, NULL, NULL);</v>
      </c>
    </row>
    <row r="89" spans="1:16">
      <c r="A89" t="s">
        <v>1871</v>
      </c>
      <c r="B89" t="str">
        <f>B87</f>
        <v>63502,</v>
      </c>
      <c r="C89" s="73">
        <f>'CountryvisatypeLink Live Master'!B89</f>
        <v>38154</v>
      </c>
      <c r="D89" t="s">
        <v>1872</v>
      </c>
      <c r="E89" s="16" t="s">
        <v>1873</v>
      </c>
      <c r="F89">
        <f>F87</f>
        <v>81363</v>
      </c>
      <c r="G89" t="s">
        <v>1874</v>
      </c>
      <c r="H89" s="73" t="str">
        <f>IF('CountryvisatypeLink Live Master'!D89="Yes", "Y", IF('CountryvisatypeLink Live Master'!D89="No", "N", ""))</f>
        <v>Y</v>
      </c>
      <c r="I89" s="16" t="s">
        <v>1875</v>
      </c>
      <c r="J89" s="73" t="str">
        <f>IF('CountryvisatypeLink Live Master'!E89="Yes", "Y", IF('CountryvisatypeLink Live Master'!E89="No", "N", ""))</f>
        <v>Y</v>
      </c>
      <c r="K89" s="16" t="s">
        <v>1876</v>
      </c>
      <c r="P89" t="str">
        <f>CONCATENATE(A89,B89,C89,D89,E89,F89,G89,H89,I89,J89,K89)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VALUES(nextval('t_country_visa_type_link_seq'),63502,38154,'Full', 'support', current_timestamp, 'support', current_timestamp,81363, current_date, current_date, '2099-01-01 00:00:00.000','Y', 'Y', 'Y', 'Y', 'Y', 'Y', 'Y', 'N', 'N', 'N', NULL, NULL, NULL);</v>
      </c>
    </row>
    <row r="90" spans="1:16">
      <c r="A90" t="s">
        <v>1871</v>
      </c>
      <c r="B90" t="str">
        <f>B88</f>
        <v>63502,</v>
      </c>
      <c r="C90" s="73">
        <f>'CountryvisatypeLink Live Master'!B90</f>
        <v>38155</v>
      </c>
      <c r="D90" t="s">
        <v>1872</v>
      </c>
      <c r="E90" s="16" t="s">
        <v>1873</v>
      </c>
      <c r="F90">
        <f>F88</f>
        <v>81363</v>
      </c>
      <c r="G90" t="s">
        <v>1874</v>
      </c>
      <c r="H90" s="73" t="str">
        <f>IF('CountryvisatypeLink Live Master'!D90="Yes", "Y", IF('CountryvisatypeLink Live Master'!D90="No", "N", ""))</f>
        <v>Y</v>
      </c>
      <c r="I90" s="16" t="s">
        <v>1875</v>
      </c>
      <c r="J90" s="73" t="str">
        <f>IF('CountryvisatypeLink Live Master'!E90="Yes", "Y", IF('CountryvisatypeLink Live Master'!E90="No", "N", ""))</f>
        <v>Y</v>
      </c>
      <c r="K90" s="16" t="s">
        <v>1876</v>
      </c>
      <c r="P90" t="str">
        <f>CONCATENATE(A90,B90,C90,D90,E90,F90,G90,H90,I90,J90,K90)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VALUES(nextval('t_country_visa_type_link_seq'),63502,38155,'Full', 'support', current_timestamp, 'support', current_timestamp,81363, current_date, current_date, '2099-01-01 00:00:00.000','Y', 'Y', 'Y', 'Y', 'Y', 'Y', 'Y', 'N', 'N', 'N', NULL, NULL, NULL);</v>
      </c>
    </row>
    <row r="91" spans="1:16">
      <c r="A91" t="s">
        <v>1871</v>
      </c>
      <c r="B91" t="str">
        <f>B89</f>
        <v>63502,</v>
      </c>
      <c r="C91" s="73">
        <f>'CountryvisatypeLink Live Master'!B91</f>
        <v>38156</v>
      </c>
      <c r="D91" t="s">
        <v>1872</v>
      </c>
      <c r="E91" s="16" t="s">
        <v>1873</v>
      </c>
      <c r="F91">
        <f>F89</f>
        <v>81363</v>
      </c>
      <c r="G91" t="s">
        <v>1874</v>
      </c>
      <c r="H91" s="73" t="str">
        <f>IF('CountryvisatypeLink Live Master'!D91="Yes", "Y", IF('CountryvisatypeLink Live Master'!D91="No", "N", ""))</f>
        <v>Y</v>
      </c>
      <c r="I91" s="16" t="s">
        <v>1875</v>
      </c>
      <c r="J91" s="73" t="str">
        <f>IF('CountryvisatypeLink Live Master'!E91="Yes", "Y", IF('CountryvisatypeLink Live Master'!E91="No", "N", ""))</f>
        <v>Y</v>
      </c>
      <c r="K91" s="16" t="s">
        <v>1876</v>
      </c>
      <c r="P91" t="str">
        <f>CONCATENATE(A91,B91,C91,D91,E91,F91,G91,H91,I91,J91,K91)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VALUES(nextval('t_country_visa_type_link_seq'),63502,38156,'Full', 'support', current_timestamp, 'support', current_timestamp,81363, current_date, current_date, '2099-01-01 00:00:00.000','Y', 'Y', 'Y', 'Y', 'Y', 'Y', 'Y', 'N', 'N', 'N', NULL, NULL, NULL);</v>
      </c>
    </row>
    <row r="92" spans="1:16">
      <c r="A92" t="s">
        <v>1871</v>
      </c>
      <c r="B92" t="str">
        <f>B90</f>
        <v>63502,</v>
      </c>
      <c r="C92" s="73">
        <f>'CountryvisatypeLink Live Master'!B92</f>
        <v>38157</v>
      </c>
      <c r="D92" t="s">
        <v>1872</v>
      </c>
      <c r="E92" s="16" t="s">
        <v>1873</v>
      </c>
      <c r="F92">
        <f>F90</f>
        <v>81363</v>
      </c>
      <c r="G92" t="s">
        <v>1874</v>
      </c>
      <c r="H92" s="73" t="str">
        <f>IF('CountryvisatypeLink Live Master'!D92="Yes", "Y", IF('CountryvisatypeLink Live Master'!D92="No", "N", ""))</f>
        <v>Y</v>
      </c>
      <c r="I92" s="16" t="s">
        <v>1875</v>
      </c>
      <c r="J92" s="73" t="str">
        <f>IF('CountryvisatypeLink Live Master'!E92="Yes", "Y", IF('CountryvisatypeLink Live Master'!E92="No", "N", ""))</f>
        <v>Y</v>
      </c>
      <c r="K92" s="16" t="s">
        <v>1876</v>
      </c>
      <c r="P92" t="str">
        <f>CONCATENATE(A92,B92,C92,D92,E92,F92,G92,H92,I92,J92,K92)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VALUES(nextval('t_country_visa_type_link_seq'),63502,38157,'Full', 'support', current_timestamp, 'support', current_timestamp,81363, current_date, current_date, '2099-01-01 00:00:00.000','Y', 'Y', 'Y', 'Y', 'Y', 'Y', 'Y', 'N', 'N', 'N', NULL, NULL, NULL);</v>
      </c>
    </row>
    <row r="93" spans="1:16">
      <c r="A93" t="s">
        <v>1871</v>
      </c>
      <c r="B93" t="str">
        <f>B91</f>
        <v>63502,</v>
      </c>
      <c r="C93" s="73">
        <f>'CountryvisatypeLink Live Master'!B93</f>
        <v>38158</v>
      </c>
      <c r="D93" t="s">
        <v>1872</v>
      </c>
      <c r="E93" s="16" t="s">
        <v>1873</v>
      </c>
      <c r="F93">
        <f>F91</f>
        <v>81363</v>
      </c>
      <c r="G93" t="s">
        <v>1874</v>
      </c>
      <c r="H93" s="73" t="str">
        <f>IF('CountryvisatypeLink Live Master'!D93="Yes", "Y", IF('CountryvisatypeLink Live Master'!D93="No", "N", ""))</f>
        <v>Y</v>
      </c>
      <c r="I93" s="16" t="s">
        <v>1875</v>
      </c>
      <c r="J93" s="73" t="str">
        <f>IF('CountryvisatypeLink Live Master'!E93="Yes", "Y", IF('CountryvisatypeLink Live Master'!E93="No", "N", ""))</f>
        <v>Y</v>
      </c>
      <c r="K93" s="16" t="s">
        <v>1876</v>
      </c>
      <c r="P93" t="str">
        <f>CONCATENATE(A93,B93,C93,D93,E93,F93,G93,H93,I93,J93,K93)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VALUES(nextval('t_country_visa_type_link_seq'),63502,38158,'Full', 'support', current_timestamp, 'support', current_timestamp,81363, current_date, current_date, '2099-01-01 00:00:00.000','Y', 'Y', 'Y', 'Y', 'Y', 'Y', 'Y', 'N', 'N', 'N', NULL, NULL, NULL);</v>
      </c>
    </row>
    <row r="94" spans="1:16">
      <c r="A94" t="s">
        <v>1871</v>
      </c>
      <c r="B94" t="str">
        <f>B92</f>
        <v>63502,</v>
      </c>
      <c r="C94" s="73">
        <f>'CountryvisatypeLink Live Master'!B94</f>
        <v>38159</v>
      </c>
      <c r="D94" t="s">
        <v>1872</v>
      </c>
      <c r="E94" s="16" t="s">
        <v>1873</v>
      </c>
      <c r="F94">
        <f>F92</f>
        <v>81363</v>
      </c>
      <c r="G94" t="s">
        <v>1874</v>
      </c>
      <c r="H94" s="73" t="str">
        <f>IF('CountryvisatypeLink Live Master'!D94="Yes", "Y", IF('CountryvisatypeLink Live Master'!D94="No", "N", ""))</f>
        <v>Y</v>
      </c>
      <c r="I94" s="16" t="s">
        <v>1875</v>
      </c>
      <c r="J94" s="73" t="str">
        <f>IF('CountryvisatypeLink Live Master'!E94="Yes", "Y", IF('CountryvisatypeLink Live Master'!E94="No", "N", ""))</f>
        <v>Y</v>
      </c>
      <c r="K94" s="16" t="s">
        <v>1876</v>
      </c>
      <c r="P94" t="str">
        <f>CONCATENATE(A94,B94,C94,D94,E94,F94,G94,H94,I94,J94,K94)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VALUES(nextval('t_country_visa_type_link_seq'),63502,38159,'Full', 'support', current_timestamp, 'support', current_timestamp,81363, current_date, current_date, '2099-01-01 00:00:00.000','Y', 'Y', 'Y', 'Y', 'Y', 'Y', 'Y', 'N', 'N', 'N', NULL, NULL, NULL);</v>
      </c>
    </row>
    <row r="95" spans="1:16">
      <c r="A95" t="s">
        <v>1871</v>
      </c>
      <c r="B95" t="str">
        <f>B93</f>
        <v>63502,</v>
      </c>
      <c r="C95" s="73">
        <f>'CountryvisatypeLink Live Master'!B95</f>
        <v>38160</v>
      </c>
      <c r="D95" t="s">
        <v>1872</v>
      </c>
      <c r="E95" s="16" t="s">
        <v>1873</v>
      </c>
      <c r="F95">
        <f>F93</f>
        <v>81363</v>
      </c>
      <c r="G95" t="s">
        <v>1874</v>
      </c>
      <c r="H95" s="73" t="str">
        <f>IF('CountryvisatypeLink Live Master'!D95="Yes", "Y", IF('CountryvisatypeLink Live Master'!D95="No", "N", ""))</f>
        <v>Y</v>
      </c>
      <c r="I95" s="16" t="s">
        <v>1875</v>
      </c>
      <c r="J95" s="73" t="str">
        <f>IF('CountryvisatypeLink Live Master'!E95="Yes", "Y", IF('CountryvisatypeLink Live Master'!E95="No", "N", ""))</f>
        <v>Y</v>
      </c>
      <c r="K95" s="16" t="s">
        <v>1876</v>
      </c>
      <c r="P95" t="str">
        <f>CONCATENATE(A95,B95,C95,D95,E95,F95,G95,H95,I95,J95,K95)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VALUES(nextval('t_country_visa_type_link_seq'),63502,38160,'Full', 'support', current_timestamp, 'support', current_timestamp,81363, current_date, current_date, '2099-01-01 00:00:00.000','Y', 'Y', 'Y', 'Y', 'Y', 'Y', 'Y', 'N', 'N', 'N', NULL, NULL, NULL);</v>
      </c>
    </row>
    <row r="96" spans="1:16">
      <c r="A96" t="s">
        <v>1871</v>
      </c>
      <c r="B96" t="str">
        <f>B94</f>
        <v>63502,</v>
      </c>
      <c r="C96" s="73">
        <f>'CountryvisatypeLink Live Master'!B96</f>
        <v>38161</v>
      </c>
      <c r="D96" t="s">
        <v>1872</v>
      </c>
      <c r="E96" s="16" t="s">
        <v>1873</v>
      </c>
      <c r="F96">
        <f>F94</f>
        <v>81363</v>
      </c>
      <c r="G96" t="s">
        <v>1874</v>
      </c>
      <c r="H96" s="73" t="str">
        <f>IF('CountryvisatypeLink Live Master'!D96="Yes", "Y", IF('CountryvisatypeLink Live Master'!D96="No", "N", ""))</f>
        <v>Y</v>
      </c>
      <c r="I96" s="16" t="s">
        <v>1875</v>
      </c>
      <c r="J96" s="73" t="str">
        <f>IF('CountryvisatypeLink Live Master'!E96="Yes", "Y", IF('CountryvisatypeLink Live Master'!E96="No", "N", ""))</f>
        <v>Y</v>
      </c>
      <c r="K96" s="16" t="s">
        <v>1876</v>
      </c>
      <c r="P96" t="str">
        <f>CONCATENATE(A96,B96,C96,D96,E96,F96,G96,H96,I96,J96,K96)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VALUES(nextval('t_country_visa_type_link_seq'),63502,38161,'Full', 'support', current_timestamp, 'support', current_timestamp,81363, current_date, current_date, '2099-01-01 00:00:00.000','Y', 'Y', 'Y', 'Y', 'Y', 'Y', 'Y', 'N', 'N', 'N', NULL, NULL, NULL);</v>
      </c>
    </row>
    <row r="97" spans="1:16">
      <c r="A97" t="s">
        <v>1871</v>
      </c>
      <c r="B97" t="str">
        <f>B95</f>
        <v>63502,</v>
      </c>
      <c r="C97" s="73">
        <f>'CountryvisatypeLink Live Master'!B97</f>
        <v>41343</v>
      </c>
      <c r="D97" t="s">
        <v>1872</v>
      </c>
      <c r="E97" s="16" t="s">
        <v>1873</v>
      </c>
      <c r="F97">
        <f>F95</f>
        <v>81363</v>
      </c>
      <c r="G97" t="s">
        <v>1874</v>
      </c>
      <c r="H97" s="73" t="str">
        <f>IF('CountryvisatypeLink Live Master'!D97="Yes", "Y", IF('CountryvisatypeLink Live Master'!D97="No", "N", ""))</f>
        <v>Y</v>
      </c>
      <c r="I97" s="16" t="s">
        <v>1875</v>
      </c>
      <c r="J97" s="73" t="str">
        <f>IF('CountryvisatypeLink Live Master'!E97="Yes", "Y", IF('CountryvisatypeLink Live Master'!E97="No", "N", ""))</f>
        <v>Y</v>
      </c>
      <c r="K97" s="16" t="s">
        <v>1876</v>
      </c>
      <c r="P97" t="str">
        <f>CONCATENATE(A97,B97,C97,D97,E97,F97,G97,H97,I97,J97,K97)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VALUES(nextval('t_country_visa_type_link_seq'),63502,41343,'Full', 'support', current_timestamp, 'support', current_timestamp,81363, current_date, current_date, '2099-01-01 00:00:00.000','Y', 'Y', 'Y', 'Y', 'Y', 'Y', 'Y', 'N', 'N', 'N', NULL, NULL, NULL);</v>
      </c>
    </row>
    <row r="98" spans="1:16">
      <c r="A98" t="s">
        <v>1871</v>
      </c>
      <c r="B98" t="str">
        <f>B96</f>
        <v>63502,</v>
      </c>
      <c r="C98" s="73">
        <f>'CountryvisatypeLink Live Master'!B98</f>
        <v>41344</v>
      </c>
      <c r="D98" t="s">
        <v>1872</v>
      </c>
      <c r="E98" s="16" t="s">
        <v>1873</v>
      </c>
      <c r="F98">
        <f>F96</f>
        <v>81363</v>
      </c>
      <c r="G98" t="s">
        <v>1874</v>
      </c>
      <c r="H98" s="73" t="str">
        <f>IF('CountryvisatypeLink Live Master'!D98="Yes", "Y", IF('CountryvisatypeLink Live Master'!D98="No", "N", ""))</f>
        <v>Y</v>
      </c>
      <c r="I98" s="16" t="s">
        <v>1875</v>
      </c>
      <c r="J98" s="73" t="str">
        <f>IF('CountryvisatypeLink Live Master'!E98="Yes", "Y", IF('CountryvisatypeLink Live Master'!E98="No", "N", ""))</f>
        <v>Y</v>
      </c>
      <c r="K98" s="16" t="s">
        <v>1876</v>
      </c>
      <c r="P98" t="str">
        <f>CONCATENATE(A98,B98,C98,D98,E98,F98,G98,H98,I98,J98,K98)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VALUES(nextval('t_country_visa_type_link_seq'),63502,41344,'Full', 'support', current_timestamp, 'support', current_timestamp,81363, current_date, current_date, '2099-01-01 00:00:00.000','Y', 'Y', 'Y', 'Y', 'Y', 'Y', 'Y', 'N', 'N', 'N', NULL, NULL, NULL);</v>
      </c>
    </row>
    <row r="99" spans="1:16">
      <c r="A99" t="s">
        <v>1871</v>
      </c>
      <c r="B99" t="str">
        <f>B97</f>
        <v>63502,</v>
      </c>
      <c r="C99" s="73">
        <f>'CountryvisatypeLink Live Master'!B99</f>
        <v>41345</v>
      </c>
      <c r="D99" t="s">
        <v>1872</v>
      </c>
      <c r="E99" s="16" t="s">
        <v>1873</v>
      </c>
      <c r="F99">
        <f>F97</f>
        <v>81363</v>
      </c>
      <c r="G99" t="s">
        <v>1874</v>
      </c>
      <c r="H99" s="73" t="str">
        <f>IF('CountryvisatypeLink Live Master'!D99="Yes", "Y", IF('CountryvisatypeLink Live Master'!D99="No", "N", ""))</f>
        <v>Y</v>
      </c>
      <c r="I99" s="16" t="s">
        <v>1875</v>
      </c>
      <c r="J99" s="73" t="str">
        <f>IF('CountryvisatypeLink Live Master'!E99="Yes", "Y", IF('CountryvisatypeLink Live Master'!E99="No", "N", ""))</f>
        <v>Y</v>
      </c>
      <c r="K99" s="16" t="s">
        <v>1876</v>
      </c>
      <c r="P99" t="str">
        <f>CONCATENATE(A99,B99,C99,D99,E99,F99,G99,H99,I99,J99,K99)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VALUES(nextval('t_country_visa_type_link_seq'),63502,41345,'Full', 'support', current_timestamp, 'support', current_timestamp,81363, current_date, current_date, '2099-01-01 00:00:00.000','Y', 'Y', 'Y', 'Y', 'Y', 'Y', 'Y', 'N', 'N', 'N', NULL, NULL, NULL);</v>
      </c>
    </row>
    <row r="100" spans="1:16">
      <c r="A100" t="s">
        <v>1871</v>
      </c>
      <c r="B100" t="str">
        <f>B98</f>
        <v>63502,</v>
      </c>
      <c r="C100" s="73">
        <f>'CountryvisatypeLink Live Master'!B100</f>
        <v>41346</v>
      </c>
      <c r="D100" t="s">
        <v>1872</v>
      </c>
      <c r="E100" s="16" t="s">
        <v>1873</v>
      </c>
      <c r="F100">
        <f>F98</f>
        <v>81363</v>
      </c>
      <c r="G100" t="s">
        <v>1874</v>
      </c>
      <c r="H100" s="73" t="str">
        <f>IF('CountryvisatypeLink Live Master'!D100="Yes", "Y", IF('CountryvisatypeLink Live Master'!D100="No", "N", ""))</f>
        <v>Y</v>
      </c>
      <c r="I100" s="16" t="s">
        <v>1875</v>
      </c>
      <c r="J100" s="73" t="str">
        <f>IF('CountryvisatypeLink Live Master'!E100="Yes", "Y", IF('CountryvisatypeLink Live Master'!E100="No", "N", ""))</f>
        <v>Y</v>
      </c>
      <c r="K100" s="16" t="s">
        <v>1876</v>
      </c>
      <c r="P100" t="str">
        <f>CONCATENATE(A100,B100,C100,D100,E100,F100,G100,H100,I100,J100,K100)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VALUES(nextval('t_country_visa_type_link_seq'),63502,41346,'Full', 'support', current_timestamp, 'support', current_timestamp,81363, current_date, current_date, '2099-01-01 00:00:00.000','Y', 'Y', 'Y', 'Y', 'Y', 'Y', 'Y', 'N', 'N', 'N', NULL, NULL, NULL);</v>
      </c>
    </row>
    <row r="101" spans="1:16">
      <c r="A101" t="s">
        <v>1871</v>
      </c>
      <c r="B101" t="str">
        <f>B99</f>
        <v>63502,</v>
      </c>
      <c r="C101" s="73">
        <f>'CountryvisatypeLink Live Master'!B101</f>
        <v>41347</v>
      </c>
      <c r="D101" t="s">
        <v>1872</v>
      </c>
      <c r="E101" s="16" t="s">
        <v>1873</v>
      </c>
      <c r="F101">
        <f>F99</f>
        <v>81363</v>
      </c>
      <c r="G101" t="s">
        <v>1874</v>
      </c>
      <c r="H101" s="73" t="str">
        <f>IF('CountryvisatypeLink Live Master'!D101="Yes", "Y", IF('CountryvisatypeLink Live Master'!D101="No", "N", ""))</f>
        <v>Y</v>
      </c>
      <c r="I101" s="16" t="s">
        <v>1875</v>
      </c>
      <c r="J101" s="73" t="str">
        <f>IF('CountryvisatypeLink Live Master'!E101="Yes", "Y", IF('CountryvisatypeLink Live Master'!E101="No", "N", ""))</f>
        <v>Y</v>
      </c>
      <c r="K101" s="16" t="s">
        <v>1876</v>
      </c>
      <c r="P101" t="str">
        <f>CONCATENATE(A101,B101,C101,D101,E101,F101,G101,H101,I101,J101,K101)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VALUES(nextval('t_country_visa_type_link_seq'),63502,41347,'Full', 'support', current_timestamp, 'support', current_timestamp,81363, current_date, current_date, '2099-01-01 00:00:00.000','Y', 'Y', 'Y', 'Y', 'Y', 'Y', 'Y', 'N', 'N', 'N', NULL, NULL, NULL);</v>
      </c>
    </row>
    <row r="102" spans="1:16">
      <c r="A102" t="s">
        <v>1871</v>
      </c>
      <c r="B102" t="str">
        <f>B100</f>
        <v>63502,</v>
      </c>
      <c r="C102" s="73">
        <f>'CountryvisatypeLink Live Master'!B102</f>
        <v>41348</v>
      </c>
      <c r="D102" t="s">
        <v>1872</v>
      </c>
      <c r="E102" s="16" t="s">
        <v>1873</v>
      </c>
      <c r="F102">
        <f>F100</f>
        <v>81363</v>
      </c>
      <c r="G102" t="s">
        <v>1874</v>
      </c>
      <c r="H102" s="73" t="str">
        <f>IF('CountryvisatypeLink Live Master'!D102="Yes", "Y", IF('CountryvisatypeLink Live Master'!D102="No", "N", ""))</f>
        <v>Y</v>
      </c>
      <c r="I102" s="16" t="s">
        <v>1875</v>
      </c>
      <c r="J102" s="73" t="str">
        <f>IF('CountryvisatypeLink Live Master'!E102="Yes", "Y", IF('CountryvisatypeLink Live Master'!E102="No", "N", ""))</f>
        <v>Y</v>
      </c>
      <c r="K102" s="16" t="s">
        <v>1876</v>
      </c>
      <c r="P102" t="str">
        <f>CONCATENATE(A102,B102,C102,D102,E102,F102,G102,H102,I102,J102,K102)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VALUES(nextval('t_country_visa_type_link_seq'),63502,41348,'Full', 'support', current_timestamp, 'support', current_timestamp,81363, current_date, current_date, '2099-01-01 00:00:00.000','Y', 'Y', 'Y', 'Y', 'Y', 'Y', 'Y', 'N', 'N', 'N', NULL, NULL, NULL);</v>
      </c>
    </row>
    <row r="103" spans="1:16">
      <c r="A103" t="s">
        <v>1871</v>
      </c>
      <c r="B103" t="str">
        <f>B101</f>
        <v>63502,</v>
      </c>
      <c r="C103" s="73">
        <f>'CountryvisatypeLink Live Master'!B103</f>
        <v>41383</v>
      </c>
      <c r="D103" t="s">
        <v>1872</v>
      </c>
      <c r="E103" s="16" t="s">
        <v>1873</v>
      </c>
      <c r="F103">
        <f>F101</f>
        <v>81363</v>
      </c>
      <c r="G103" t="s">
        <v>1874</v>
      </c>
      <c r="H103" s="73" t="str">
        <f>IF('CountryvisatypeLink Live Master'!D103="Yes", "Y", IF('CountryvisatypeLink Live Master'!D103="No", "N", ""))</f>
        <v>Y</v>
      </c>
      <c r="I103" s="16" t="s">
        <v>1875</v>
      </c>
      <c r="J103" s="73" t="str">
        <f>IF('CountryvisatypeLink Live Master'!E103="Yes", "Y", IF('CountryvisatypeLink Live Master'!E103="No", "N", ""))</f>
        <v>Y</v>
      </c>
      <c r="K103" s="16" t="s">
        <v>1876</v>
      </c>
      <c r="P103" t="str">
        <f>CONCATENATE(A103,B103,C103,D103,E103,F103,G103,H103,I103,J103,K103)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VALUES(nextval('t_country_visa_type_link_seq'),63502,41383,'Full', 'support', current_timestamp, 'support', current_timestamp,81363, current_date, current_date, '2099-01-01 00:00:00.000','Y', 'Y', 'Y', 'Y', 'Y', 'Y', 'Y', 'N', 'N', 'N', NULL, NULL, NULL);</v>
      </c>
    </row>
    <row r="104" spans="1:16">
      <c r="A104" t="s">
        <v>1871</v>
      </c>
      <c r="B104" t="str">
        <f>B102</f>
        <v>63502,</v>
      </c>
      <c r="C104" s="73">
        <f>'CountryvisatypeLink Live Master'!B104</f>
        <v>41403</v>
      </c>
      <c r="D104" t="s">
        <v>1872</v>
      </c>
      <c r="E104" s="16" t="s">
        <v>1873</v>
      </c>
      <c r="F104">
        <f>F102</f>
        <v>81363</v>
      </c>
      <c r="G104" t="s">
        <v>1874</v>
      </c>
      <c r="H104" s="73" t="str">
        <f>IF('CountryvisatypeLink Live Master'!D104="Yes", "Y", IF('CountryvisatypeLink Live Master'!D104="No", "N", ""))</f>
        <v>Y</v>
      </c>
      <c r="I104" s="16" t="s">
        <v>1875</v>
      </c>
      <c r="J104" s="73" t="str">
        <f>IF('CountryvisatypeLink Live Master'!E104="Yes", "Y", IF('CountryvisatypeLink Live Master'!E104="No", "N", ""))</f>
        <v>Y</v>
      </c>
      <c r="K104" s="16" t="s">
        <v>1876</v>
      </c>
      <c r="P104" t="str">
        <f>CONCATENATE(A104,B104,C104,D104,E104,F104,G104,H104,I104,J104,K104)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VALUES(nextval('t_country_visa_type_link_seq'),63502,41403,'Full', 'support', current_timestamp, 'support', current_timestamp,81363, current_date, current_date, '2099-01-01 00:00:00.000','Y', 'Y', 'Y', 'Y', 'Y', 'Y', 'Y', 'N', 'N', 'N', NULL, NULL, NULL);</v>
      </c>
    </row>
    <row r="105" spans="1:16">
      <c r="A105" t="s">
        <v>1871</v>
      </c>
      <c r="B105" t="str">
        <f>B103</f>
        <v>63502,</v>
      </c>
      <c r="C105" s="73">
        <f>'CountryvisatypeLink Live Master'!B105</f>
        <v>41404</v>
      </c>
      <c r="D105" t="s">
        <v>1872</v>
      </c>
      <c r="E105" s="16" t="s">
        <v>1873</v>
      </c>
      <c r="F105">
        <f>F103</f>
        <v>81363</v>
      </c>
      <c r="G105" t="s">
        <v>1874</v>
      </c>
      <c r="H105" s="73" t="str">
        <f>IF('CountryvisatypeLink Live Master'!D105="Yes", "Y", IF('CountryvisatypeLink Live Master'!D105="No", "N", ""))</f>
        <v>Y</v>
      </c>
      <c r="I105" s="16" t="s">
        <v>1875</v>
      </c>
      <c r="J105" s="73" t="str">
        <f>IF('CountryvisatypeLink Live Master'!E105="Yes", "Y", IF('CountryvisatypeLink Live Master'!E105="No", "N", ""))</f>
        <v>Y</v>
      </c>
      <c r="K105" s="16" t="s">
        <v>1876</v>
      </c>
      <c r="P105" t="str">
        <f>CONCATENATE(A105,B105,C105,D105,E105,F105,G105,H105,I105,J105,K105)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VALUES(nextval('t_country_visa_type_link_seq'),63502,41404,'Full', 'support', current_timestamp, 'support', current_timestamp,81363, current_date, current_date, '2099-01-01 00:00:00.000','Y', 'Y', 'Y', 'Y', 'Y', 'Y', 'Y', 'N', 'N', 'N', NULL, NULL, NULL);</v>
      </c>
    </row>
    <row r="106" spans="1:16">
      <c r="A106" t="s">
        <v>1871</v>
      </c>
      <c r="B106" t="str">
        <f>B104</f>
        <v>63502,</v>
      </c>
      <c r="C106" s="73">
        <f>'CountryvisatypeLink Live Master'!B106</f>
        <v>41423</v>
      </c>
      <c r="D106" t="s">
        <v>1872</v>
      </c>
      <c r="E106" s="16" t="s">
        <v>1873</v>
      </c>
      <c r="F106">
        <f>F104</f>
        <v>81363</v>
      </c>
      <c r="G106" t="s">
        <v>1874</v>
      </c>
      <c r="H106" s="73" t="str">
        <f>IF('CountryvisatypeLink Live Master'!D106="Yes", "Y", IF('CountryvisatypeLink Live Master'!D106="No", "N", ""))</f>
        <v>Y</v>
      </c>
      <c r="I106" s="16" t="s">
        <v>1875</v>
      </c>
      <c r="J106" s="73" t="str">
        <f>IF('CountryvisatypeLink Live Master'!E106="Yes", "Y", IF('CountryvisatypeLink Live Master'!E106="No", "N", ""))</f>
        <v>Y</v>
      </c>
      <c r="K106" s="16" t="s">
        <v>1876</v>
      </c>
      <c r="P106" t="str">
        <f>CONCATENATE(A106,B106,C106,D106,E106,F106,G106,H106,I106,J106,K106)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VALUES(nextval('t_country_visa_type_link_seq'),63502,41423,'Full', 'support', current_timestamp, 'support', current_timestamp,81363, current_date, current_date, '2099-01-01 00:00:00.000','Y', 'Y', 'Y', 'Y', 'Y', 'Y', 'Y', 'N', 'N', 'N', NULL, NULL, NULL);</v>
      </c>
    </row>
    <row r="107" spans="1:16">
      <c r="A107" t="s">
        <v>1871</v>
      </c>
      <c r="B107" t="str">
        <f>B105</f>
        <v>63502,</v>
      </c>
      <c r="C107" s="73">
        <f>'CountryvisatypeLink Live Master'!B107</f>
        <v>41405</v>
      </c>
      <c r="D107" t="s">
        <v>1872</v>
      </c>
      <c r="E107" s="16" t="s">
        <v>1873</v>
      </c>
      <c r="F107">
        <f>F105</f>
        <v>81363</v>
      </c>
      <c r="G107" t="s">
        <v>1874</v>
      </c>
      <c r="H107" s="73" t="str">
        <f>IF('CountryvisatypeLink Live Master'!D107="Yes", "Y", IF('CountryvisatypeLink Live Master'!D107="No", "N", ""))</f>
        <v>Y</v>
      </c>
      <c r="I107" s="16" t="s">
        <v>1875</v>
      </c>
      <c r="J107" s="73" t="str">
        <f>IF('CountryvisatypeLink Live Master'!E107="Yes", "Y", IF('CountryvisatypeLink Live Master'!E107="No", "N", ""))</f>
        <v>Y</v>
      </c>
      <c r="K107" s="16" t="s">
        <v>1876</v>
      </c>
      <c r="P107" t="str">
        <f>CONCATENATE(A107,B107,C107,D107,E107,F107,G107,H107,I107,J107,K107)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VALUES(nextval('t_country_visa_type_link_seq'),63502,41405,'Full', 'support', current_timestamp, 'support', current_timestamp,81363, current_date, current_date, '2099-01-01 00:00:00.000','Y', 'Y', 'Y', 'Y', 'Y', 'Y', 'Y', 'N', 'N', 'N', NULL, NULL, NULL);</v>
      </c>
    </row>
    <row r="108" spans="1:16">
      <c r="A108" t="s">
        <v>1871</v>
      </c>
      <c r="B108" t="str">
        <f>B106</f>
        <v>63502,</v>
      </c>
      <c r="C108" s="73">
        <f>'CountryvisatypeLink Live Master'!B108</f>
        <v>41515</v>
      </c>
      <c r="D108" t="s">
        <v>1872</v>
      </c>
      <c r="E108" s="16" t="s">
        <v>1873</v>
      </c>
      <c r="F108">
        <f>F106</f>
        <v>81363</v>
      </c>
      <c r="G108" t="s">
        <v>1874</v>
      </c>
      <c r="H108" s="73" t="str">
        <f>IF('CountryvisatypeLink Live Master'!D108="Yes", "Y", IF('CountryvisatypeLink Live Master'!D108="No", "N", ""))</f>
        <v>Y</v>
      </c>
      <c r="I108" s="16" t="s">
        <v>1875</v>
      </c>
      <c r="J108" s="73" t="str">
        <f>IF('CountryvisatypeLink Live Master'!E108="Yes", "Y", IF('CountryvisatypeLink Live Master'!E108="No", "N", ""))</f>
        <v>Y</v>
      </c>
      <c r="K108" s="16" t="s">
        <v>1876</v>
      </c>
      <c r="P108" t="str">
        <f>CONCATENATE(A108,B108,C108,D108,E108,F108,G108,H108,I108,J108,K108)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VALUES(nextval('t_country_visa_type_link_seq'),63502,41515,'Full', 'support', current_timestamp, 'support', current_timestamp,81363, current_date, current_date, '2099-01-01 00:00:00.000','Y', 'Y', 'Y', 'Y', 'Y', 'Y', 'Y', 'N', 'N', 'N', NULL, NULL, NULL);</v>
      </c>
    </row>
    <row r="109" spans="1:16">
      <c r="A109" t="s">
        <v>1871</v>
      </c>
      <c r="B109" t="str">
        <f>B107</f>
        <v>63502,</v>
      </c>
      <c r="C109" s="73">
        <f>'CountryvisatypeLink Live Master'!B109</f>
        <v>41535</v>
      </c>
      <c r="D109" t="s">
        <v>1872</v>
      </c>
      <c r="E109" s="16" t="s">
        <v>1873</v>
      </c>
      <c r="F109">
        <f>F107</f>
        <v>81363</v>
      </c>
      <c r="G109" t="s">
        <v>1874</v>
      </c>
      <c r="H109" s="73" t="str">
        <f>IF('CountryvisatypeLink Live Master'!D109="Yes", "Y", IF('CountryvisatypeLink Live Master'!D109="No", "N", ""))</f>
        <v>Y</v>
      </c>
      <c r="I109" s="16" t="s">
        <v>1875</v>
      </c>
      <c r="J109" s="73" t="str">
        <f>IF('CountryvisatypeLink Live Master'!E109="Yes", "Y", IF('CountryvisatypeLink Live Master'!E109="No", "N", ""))</f>
        <v>Y</v>
      </c>
      <c r="K109" s="16" t="s">
        <v>1876</v>
      </c>
      <c r="P109" t="str">
        <f>CONCATENATE(A109,B109,C109,D109,E109,F109,G109,H109,I109,J109,K109)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VALUES(nextval('t_country_visa_type_link_seq'),63502,41535,'Full', 'support', current_timestamp, 'support', current_timestamp,81363, current_date, current_date, '2099-01-01 00:00:00.000','Y', 'Y', 'Y', 'Y', 'Y', 'Y', 'Y', 'N', 'N', 'N', NULL, NULL, NULL);</v>
      </c>
    </row>
    <row r="110" spans="1:16">
      <c r="A110" t="s">
        <v>1871</v>
      </c>
      <c r="B110" t="str">
        <f>B108</f>
        <v>63502,</v>
      </c>
      <c r="C110" s="73">
        <f>'CountryvisatypeLink Live Master'!B110</f>
        <v>41555</v>
      </c>
      <c r="D110" t="s">
        <v>1872</v>
      </c>
      <c r="E110" s="16" t="s">
        <v>1873</v>
      </c>
      <c r="F110">
        <f>F108</f>
        <v>81363</v>
      </c>
      <c r="G110" t="s">
        <v>1874</v>
      </c>
      <c r="H110" s="73" t="str">
        <f>IF('CountryvisatypeLink Live Master'!D110="Yes", "Y", IF('CountryvisatypeLink Live Master'!D110="No", "N", ""))</f>
        <v>Y</v>
      </c>
      <c r="I110" s="16" t="s">
        <v>1875</v>
      </c>
      <c r="J110" s="73" t="str">
        <f>IF('CountryvisatypeLink Live Master'!E110="Yes", "Y", IF('CountryvisatypeLink Live Master'!E110="No", "N", ""))</f>
        <v>Y</v>
      </c>
      <c r="K110" s="16" t="s">
        <v>1876</v>
      </c>
      <c r="P110" t="str">
        <f>CONCATENATE(A110,B110,C110,D110,E110,F110,G110,H110,I110,J110,K110)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VALUES(nextval('t_country_visa_type_link_seq'),63502,41555,'Full', 'support', current_timestamp, 'support', current_timestamp,81363, current_date, current_date, '2099-01-01 00:00:00.000','Y', 'Y', 'Y', 'Y', 'Y', 'Y', 'Y', 'N', 'N', 'N', NULL, NULL, NULL);</v>
      </c>
    </row>
    <row r="111" spans="1:16">
      <c r="A111" t="s">
        <v>1871</v>
      </c>
      <c r="B111" t="str">
        <f>B109</f>
        <v>63502,</v>
      </c>
      <c r="C111" s="73">
        <f>'CountryvisatypeLink Live Master'!B111</f>
        <v>41575</v>
      </c>
      <c r="D111" t="s">
        <v>1872</v>
      </c>
      <c r="E111" s="16" t="s">
        <v>1873</v>
      </c>
      <c r="F111">
        <f>F109</f>
        <v>81363</v>
      </c>
      <c r="G111" t="s">
        <v>1874</v>
      </c>
      <c r="H111" s="73" t="str">
        <f>IF('CountryvisatypeLink Live Master'!D111="Yes", "Y", IF('CountryvisatypeLink Live Master'!D111="No", "N", ""))</f>
        <v>Y</v>
      </c>
      <c r="I111" s="16" t="s">
        <v>1875</v>
      </c>
      <c r="J111" s="73" t="str">
        <f>IF('CountryvisatypeLink Live Master'!E111="Yes", "Y", IF('CountryvisatypeLink Live Master'!E111="No", "N", ""))</f>
        <v>Y</v>
      </c>
      <c r="K111" s="16" t="s">
        <v>1876</v>
      </c>
      <c r="P111" t="str">
        <f>CONCATENATE(A111,B111,C111,D111,E111,F111,G111,H111,I111,J111,K111)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VALUES(nextval('t_country_visa_type_link_seq'),63502,41575,'Full', 'support', current_timestamp, 'support', current_timestamp,81363, current_date, current_date, '2099-01-01 00:00:00.000','Y', 'Y', 'Y', 'Y', 'Y', 'Y', 'Y', 'N', 'N', 'N', NULL, NULL, NULL);</v>
      </c>
    </row>
    <row r="112" spans="1:16">
      <c r="A112" t="s">
        <v>1871</v>
      </c>
      <c r="B112" t="str">
        <f>B110</f>
        <v>63502,</v>
      </c>
      <c r="C112" s="73">
        <f>'CountryvisatypeLink Live Master'!B112</f>
        <v>41576</v>
      </c>
      <c r="D112" t="s">
        <v>1872</v>
      </c>
      <c r="E112" s="16" t="s">
        <v>1873</v>
      </c>
      <c r="F112">
        <f>F110</f>
        <v>81363</v>
      </c>
      <c r="G112" t="s">
        <v>1874</v>
      </c>
      <c r="H112" s="73" t="str">
        <f>IF('CountryvisatypeLink Live Master'!D112="Yes", "Y", IF('CountryvisatypeLink Live Master'!D112="No", "N", ""))</f>
        <v>Y</v>
      </c>
      <c r="I112" s="16" t="s">
        <v>1875</v>
      </c>
      <c r="J112" s="73" t="str">
        <f>IF('CountryvisatypeLink Live Master'!E112="Yes", "Y", IF('CountryvisatypeLink Live Master'!E112="No", "N", ""))</f>
        <v>Y</v>
      </c>
      <c r="K112" s="16" t="s">
        <v>1876</v>
      </c>
      <c r="P112" t="str">
        <f>CONCATENATE(A112,B112,C112,D112,E112,F112,G112,H112,I112,J112,K112)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VALUES(nextval('t_country_visa_type_link_seq'),63502,41576,'Full', 'support', current_timestamp, 'support', current_timestamp,81363, current_date, current_date, '2099-01-01 00:00:00.000','Y', 'Y', 'Y', 'Y', 'Y', 'Y', 'Y', 'N', 'N', 'N', NULL, NULL, NULL);</v>
      </c>
    </row>
    <row r="113" spans="1:16">
      <c r="A113" t="s">
        <v>1871</v>
      </c>
      <c r="B113" t="str">
        <f>B111</f>
        <v>63502,</v>
      </c>
      <c r="C113" s="73">
        <f>'CountryvisatypeLink Live Master'!B113</f>
        <v>41667</v>
      </c>
      <c r="D113" t="s">
        <v>1872</v>
      </c>
      <c r="E113" s="16" t="s">
        <v>1873</v>
      </c>
      <c r="F113">
        <f>F111</f>
        <v>81363</v>
      </c>
      <c r="G113" t="s">
        <v>1874</v>
      </c>
      <c r="H113" s="73" t="str">
        <f>IF('CountryvisatypeLink Live Master'!D113="Yes", "Y", IF('CountryvisatypeLink Live Master'!D113="No", "N", ""))</f>
        <v>Y</v>
      </c>
      <c r="I113" s="16" t="s">
        <v>1875</v>
      </c>
      <c r="J113" s="73" t="str">
        <f>IF('CountryvisatypeLink Live Master'!E113="Yes", "Y", IF('CountryvisatypeLink Live Master'!E113="No", "N", ""))</f>
        <v>Y</v>
      </c>
      <c r="K113" s="16" t="s">
        <v>1876</v>
      </c>
      <c r="P113" t="str">
        <f>CONCATENATE(A113,B113,C113,D113,E113,F113,G113,H113,I113,J113,K113)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VALUES(nextval('t_country_visa_type_link_seq'),63502,41667,'Full', 'support', current_timestamp, 'support', current_timestamp,81363, current_date, current_date, '2099-01-01 00:00:00.000','Y', 'Y', 'Y', 'Y', 'Y', 'Y', 'Y', 'N', 'N', 'N', NULL, NULL, NULL);</v>
      </c>
    </row>
    <row r="114" spans="1:16">
      <c r="A114" t="s">
        <v>1871</v>
      </c>
      <c r="B114" t="str">
        <f>B112</f>
        <v>63502,</v>
      </c>
      <c r="C114" s="73">
        <f>'CountryvisatypeLink Live Master'!B114</f>
        <v>41687</v>
      </c>
      <c r="D114" t="s">
        <v>1872</v>
      </c>
      <c r="E114" s="16" t="s">
        <v>1873</v>
      </c>
      <c r="F114">
        <f>F112</f>
        <v>81363</v>
      </c>
      <c r="G114" t="s">
        <v>1874</v>
      </c>
      <c r="H114" s="73" t="str">
        <f>IF('CountryvisatypeLink Live Master'!D114="Yes", "Y", IF('CountryvisatypeLink Live Master'!D114="No", "N", ""))</f>
        <v>Y</v>
      </c>
      <c r="I114" s="16" t="s">
        <v>1875</v>
      </c>
      <c r="J114" s="73" t="str">
        <f>IF('CountryvisatypeLink Live Master'!E114="Yes", "Y", IF('CountryvisatypeLink Live Master'!E114="No", "N", ""))</f>
        <v>Y</v>
      </c>
      <c r="K114" s="16" t="s">
        <v>1876</v>
      </c>
      <c r="P114" t="str">
        <f>CONCATENATE(A114,B114,C114,D114,E114,F114,G114,H114,I114,J114,K114)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VALUES(nextval('t_country_visa_type_link_seq'),63502,41687,'Full', 'support', current_timestamp, 'support', current_timestamp,81363, current_date, current_date, '2099-01-01 00:00:00.000','Y', 'Y', 'Y', 'Y', 'Y', 'Y', 'Y', 'N', 'N', 'N', NULL, NULL, NULL);</v>
      </c>
    </row>
    <row r="115" spans="1:16">
      <c r="A115" t="s">
        <v>1871</v>
      </c>
      <c r="B115" t="str">
        <f>B113</f>
        <v>63502,</v>
      </c>
      <c r="C115" s="73">
        <f>'CountryvisatypeLink Live Master'!B115</f>
        <v>41707</v>
      </c>
      <c r="D115" t="s">
        <v>1872</v>
      </c>
      <c r="E115" s="16" t="s">
        <v>1873</v>
      </c>
      <c r="F115">
        <f>F113</f>
        <v>81363</v>
      </c>
      <c r="G115" t="s">
        <v>1874</v>
      </c>
      <c r="H115" s="73" t="str">
        <f>IF('CountryvisatypeLink Live Master'!D115="Yes", "Y", IF('CountryvisatypeLink Live Master'!D115="No", "N", ""))</f>
        <v>Y</v>
      </c>
      <c r="I115" s="16" t="s">
        <v>1875</v>
      </c>
      <c r="J115" s="73" t="str">
        <f>IF('CountryvisatypeLink Live Master'!E115="Yes", "Y", IF('CountryvisatypeLink Live Master'!E115="No", "N", ""))</f>
        <v>Y</v>
      </c>
      <c r="K115" s="16" t="s">
        <v>1876</v>
      </c>
      <c r="P115" t="str">
        <f>CONCATENATE(A115,B115,C115,D115,E115,F115,G115,H115,I115,J115,K115)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VALUES(nextval('t_country_visa_type_link_seq'),63502,41707,'Full', 'support', current_timestamp, 'support', current_timestamp,81363, current_date, current_date, '2099-01-01 00:00:00.000','Y', 'Y', 'Y', 'Y', 'Y', 'Y', 'Y', 'N', 'N', 'N', NULL, NULL, NULL);</v>
      </c>
    </row>
    <row r="116" spans="1:16">
      <c r="A116" t="s">
        <v>1871</v>
      </c>
      <c r="B116" t="str">
        <f>B114</f>
        <v>63502,</v>
      </c>
      <c r="C116" s="73">
        <f>'CountryvisatypeLink Live Master'!B116</f>
        <v>41727</v>
      </c>
      <c r="D116" t="s">
        <v>1872</v>
      </c>
      <c r="E116" s="16" t="s">
        <v>1873</v>
      </c>
      <c r="F116">
        <f>F114</f>
        <v>81363</v>
      </c>
      <c r="G116" t="s">
        <v>1874</v>
      </c>
      <c r="H116" s="73" t="str">
        <f>IF('CountryvisatypeLink Live Master'!D116="Yes", "Y", IF('CountryvisatypeLink Live Master'!D116="No", "N", ""))</f>
        <v>Y</v>
      </c>
      <c r="I116" s="16" t="s">
        <v>1875</v>
      </c>
      <c r="J116" s="73" t="str">
        <f>IF('CountryvisatypeLink Live Master'!E116="Yes", "Y", IF('CountryvisatypeLink Live Master'!E116="No", "N", ""))</f>
        <v>Y</v>
      </c>
      <c r="K116" s="16" t="s">
        <v>1876</v>
      </c>
      <c r="P116" t="str">
        <f>CONCATENATE(A116,B116,C116,D116,E116,F116,G116,H116,I116,J116,K116)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VALUES(nextval('t_country_visa_type_link_seq'),63502,41727,'Full', 'support', current_timestamp, 'support', current_timestamp,81363, current_date, current_date, '2099-01-01 00:00:00.000','Y', 'Y', 'Y', 'Y', 'Y', 'Y', 'Y', 'N', 'N', 'N', NULL, NULL, NULL);</v>
      </c>
    </row>
    <row r="117" spans="1:16">
      <c r="A117" t="s">
        <v>1871</v>
      </c>
      <c r="B117" t="str">
        <f>B115</f>
        <v>63502,</v>
      </c>
      <c r="C117" s="73">
        <f>'CountryvisatypeLink Live Master'!B117</f>
        <v>41747</v>
      </c>
      <c r="D117" t="s">
        <v>1872</v>
      </c>
      <c r="E117" s="16" t="s">
        <v>1873</v>
      </c>
      <c r="F117">
        <f>F115</f>
        <v>81363</v>
      </c>
      <c r="G117" t="s">
        <v>1874</v>
      </c>
      <c r="H117" s="73" t="str">
        <f>IF('CountryvisatypeLink Live Master'!D117="Yes", "Y", IF('CountryvisatypeLink Live Master'!D117="No", "N", ""))</f>
        <v>Y</v>
      </c>
      <c r="I117" s="16" t="s">
        <v>1875</v>
      </c>
      <c r="J117" s="73" t="str">
        <f>IF('CountryvisatypeLink Live Master'!E117="Yes", "Y", IF('CountryvisatypeLink Live Master'!E117="No", "N", ""))</f>
        <v>Y</v>
      </c>
      <c r="K117" s="16" t="s">
        <v>1876</v>
      </c>
      <c r="P117" t="str">
        <f>CONCATENATE(A117,B117,C117,D117,E117,F117,G117,H117,I117,J117,K117)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VALUES(nextval('t_country_visa_type_link_seq'),63502,41747,'Full', 'support', current_timestamp, 'support', current_timestamp,81363, current_date, current_date, '2099-01-01 00:00:00.000','Y', 'Y', 'Y', 'Y', 'Y', 'Y', 'Y', 'N', 'N', 'N', NULL, NULL, NULL);</v>
      </c>
    </row>
    <row r="118" spans="1:16">
      <c r="A118" t="s">
        <v>1871</v>
      </c>
      <c r="B118" t="str">
        <f>B116</f>
        <v>63502,</v>
      </c>
      <c r="C118" s="73">
        <f>'CountryvisatypeLink Live Master'!B118</f>
        <v>41728</v>
      </c>
      <c r="D118" t="s">
        <v>1872</v>
      </c>
      <c r="E118" s="16" t="s">
        <v>1873</v>
      </c>
      <c r="F118">
        <f>F116</f>
        <v>81363</v>
      </c>
      <c r="G118" t="s">
        <v>1874</v>
      </c>
      <c r="H118" s="73" t="str">
        <f>IF('CountryvisatypeLink Live Master'!D118="Yes", "Y", IF('CountryvisatypeLink Live Master'!D118="No", "N", ""))</f>
        <v>Y</v>
      </c>
      <c r="I118" s="16" t="s">
        <v>1875</v>
      </c>
      <c r="J118" s="73" t="str">
        <f>IF('CountryvisatypeLink Live Master'!E118="Yes", "Y", IF('CountryvisatypeLink Live Master'!E118="No", "N", ""))</f>
        <v>Y</v>
      </c>
      <c r="K118" s="16" t="s">
        <v>1876</v>
      </c>
      <c r="P118" t="str">
        <f>CONCATENATE(A118,B118,C118,D118,E118,F118,G118,H118,I118,J118,K118)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VALUES(nextval('t_country_visa_type_link_seq'),63502,41728,'Full', 'support', current_timestamp, 'support', current_timestamp,81363, current_date, current_date, '2099-01-01 00:00:00.000','Y', 'Y', 'Y', 'Y', 'Y', 'Y', 'Y', 'N', 'N', 'N', NULL, NULL, NULL);</v>
      </c>
    </row>
    <row r="119" spans="1:16">
      <c r="A119" t="s">
        <v>1871</v>
      </c>
      <c r="B119" t="str">
        <f>B117</f>
        <v>63502,</v>
      </c>
      <c r="C119" s="73">
        <f>'CountryvisatypeLink Live Master'!B119</f>
        <v>41688</v>
      </c>
      <c r="D119" t="s">
        <v>1872</v>
      </c>
      <c r="E119" s="16" t="s">
        <v>1873</v>
      </c>
      <c r="F119">
        <f>F117</f>
        <v>81363</v>
      </c>
      <c r="G119" t="s">
        <v>1874</v>
      </c>
      <c r="H119" s="73" t="str">
        <f>IF('CountryvisatypeLink Live Master'!D119="Yes", "Y", IF('CountryvisatypeLink Live Master'!D119="No", "N", ""))</f>
        <v>Y</v>
      </c>
      <c r="I119" s="16" t="s">
        <v>1875</v>
      </c>
      <c r="J119" s="73" t="str">
        <f>IF('CountryvisatypeLink Live Master'!E119="Yes", "Y", IF('CountryvisatypeLink Live Master'!E119="No", "N", ""))</f>
        <v>Y</v>
      </c>
      <c r="K119" s="16" t="s">
        <v>1876</v>
      </c>
      <c r="P119" t="str">
        <f>CONCATENATE(A119,B119,C119,D119,E119,F119,G119,H119,I119,J119,K119)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VALUES(nextval('t_country_visa_type_link_seq'),63502,41688,'Full', 'support', current_timestamp, 'support', current_timestamp,81363, current_date, current_date, '2099-01-01 00:00:00.000','Y', 'Y', 'Y', 'Y', 'Y', 'Y', 'Y', 'N', 'N', 'N', NULL, NULL, NULL);</v>
      </c>
    </row>
    <row r="120" spans="1:16">
      <c r="A120" t="s">
        <v>1871</v>
      </c>
      <c r="B120" t="str">
        <f>B118</f>
        <v>63502,</v>
      </c>
      <c r="C120" s="73">
        <f>'CountryvisatypeLink Live Master'!B120</f>
        <v>41689</v>
      </c>
      <c r="D120" t="s">
        <v>1872</v>
      </c>
      <c r="E120" s="16" t="s">
        <v>1873</v>
      </c>
      <c r="F120">
        <f>F118</f>
        <v>81363</v>
      </c>
      <c r="G120" t="s">
        <v>1874</v>
      </c>
      <c r="H120" s="73" t="str">
        <f>IF('CountryvisatypeLink Live Master'!D120="Yes", "Y", IF('CountryvisatypeLink Live Master'!D120="No", "N", ""))</f>
        <v>Y</v>
      </c>
      <c r="I120" s="16" t="s">
        <v>1875</v>
      </c>
      <c r="J120" s="73" t="str">
        <f>IF('CountryvisatypeLink Live Master'!E120="Yes", "Y", IF('CountryvisatypeLink Live Master'!E120="No", "N", ""))</f>
        <v>Y</v>
      </c>
      <c r="K120" s="16" t="s">
        <v>1876</v>
      </c>
      <c r="P120" t="str">
        <f>CONCATENATE(A120,B120,C120,D120,E120,F120,G120,H120,I120,J120,K120)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VALUES(nextval('t_country_visa_type_link_seq'),63502,41689,'Full', 'support', current_timestamp, 'support', current_timestamp,81363, current_date, current_date, '2099-01-01 00:00:00.000','Y', 'Y', 'Y', 'Y', 'Y', 'Y', 'Y', 'N', 'N', 'N', NULL, NULL, NULL);</v>
      </c>
    </row>
    <row r="121" spans="1:16">
      <c r="A121" t="s">
        <v>1871</v>
      </c>
      <c r="B121" t="str">
        <f>B119</f>
        <v>63502,</v>
      </c>
      <c r="C121" s="73">
        <f>'CountryvisatypeLink Live Master'!B121</f>
        <v>41690</v>
      </c>
      <c r="D121" t="s">
        <v>1872</v>
      </c>
      <c r="E121" s="16" t="s">
        <v>1873</v>
      </c>
      <c r="F121">
        <f>F119</f>
        <v>81363</v>
      </c>
      <c r="G121" t="s">
        <v>1874</v>
      </c>
      <c r="H121" s="73" t="str">
        <f>IF('CountryvisatypeLink Live Master'!D121="Yes", "Y", IF('CountryvisatypeLink Live Master'!D121="No", "N", ""))</f>
        <v>Y</v>
      </c>
      <c r="I121" s="16" t="s">
        <v>1875</v>
      </c>
      <c r="J121" s="73" t="str">
        <f>IF('CountryvisatypeLink Live Master'!E121="Yes", "Y", IF('CountryvisatypeLink Live Master'!E121="No", "N", ""))</f>
        <v>Y</v>
      </c>
      <c r="K121" s="16" t="s">
        <v>1876</v>
      </c>
      <c r="P121" t="str">
        <f>CONCATENATE(A121,B121,C121,D121,E121,F121,G121,H121,I121,J121,K121)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VALUES(nextval('t_country_visa_type_link_seq'),63502,41690,'Full', 'support', current_timestamp, 'support', current_timestamp,81363, current_date, current_date, '2099-01-01 00:00:00.000','Y', 'Y', 'Y', 'Y', 'Y', 'Y', 'Y', 'N', 'N', 'N', NULL, NULL, NULL);</v>
      </c>
    </row>
    <row r="122" spans="1:16">
      <c r="A122" t="s">
        <v>1871</v>
      </c>
      <c r="B122" t="str">
        <f>B120</f>
        <v>63502,</v>
      </c>
      <c r="C122" s="73">
        <f>'CountryvisatypeLink Live Master'!B122</f>
        <v>41799</v>
      </c>
      <c r="D122" t="s">
        <v>1872</v>
      </c>
      <c r="E122" s="16" t="s">
        <v>1873</v>
      </c>
      <c r="F122">
        <f>F120</f>
        <v>81363</v>
      </c>
      <c r="G122" t="s">
        <v>1874</v>
      </c>
      <c r="H122" s="73" t="str">
        <f>IF('CountryvisatypeLink Live Master'!D122="Yes", "Y", IF('CountryvisatypeLink Live Master'!D122="No", "N", ""))</f>
        <v>Y</v>
      </c>
      <c r="I122" s="16" t="s">
        <v>1875</v>
      </c>
      <c r="J122" s="73" t="str">
        <f>IF('CountryvisatypeLink Live Master'!E122="Yes", "Y", IF('CountryvisatypeLink Live Master'!E122="No", "N", ""))</f>
        <v>Y</v>
      </c>
      <c r="K122" s="16" t="s">
        <v>1876</v>
      </c>
      <c r="P122" t="str">
        <f>CONCATENATE(A122,B122,C122,D122,E122,F122,G122,H122,I122,J122,K122)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VALUES(nextval('t_country_visa_type_link_seq'),63502,41799,'Full', 'support', current_timestamp, 'support', current_timestamp,81363, current_date, current_date, '2099-01-01 00:00:00.000','Y', 'Y', 'Y', 'Y', 'Y', 'Y', 'Y', 'N', 'N', 'N', NULL, NULL, NULL);</v>
      </c>
    </row>
    <row r="123" spans="1:16">
      <c r="A123" t="s">
        <v>1871</v>
      </c>
      <c r="B123" t="str">
        <f>B121</f>
        <v>63502,</v>
      </c>
      <c r="C123" s="73">
        <f>'CountryvisatypeLink Live Master'!B123</f>
        <v>41819</v>
      </c>
      <c r="D123" t="s">
        <v>1872</v>
      </c>
      <c r="E123" s="16" t="s">
        <v>1873</v>
      </c>
      <c r="F123">
        <f>F121</f>
        <v>81363</v>
      </c>
      <c r="G123" t="s">
        <v>1874</v>
      </c>
      <c r="H123" s="73" t="str">
        <f>IF('CountryvisatypeLink Live Master'!D123="Yes", "Y", IF('CountryvisatypeLink Live Master'!D123="No", "N", ""))</f>
        <v>Y</v>
      </c>
      <c r="I123" s="16" t="s">
        <v>1875</v>
      </c>
      <c r="J123" s="73" t="str">
        <f>IF('CountryvisatypeLink Live Master'!E123="Yes", "Y", IF('CountryvisatypeLink Live Master'!E123="No", "N", ""))</f>
        <v>Y</v>
      </c>
      <c r="K123" s="16" t="s">
        <v>1876</v>
      </c>
      <c r="P123" t="str">
        <f>CONCATENATE(A123,B123,C123,D123,E123,F123,G123,H123,I123,J123,K123)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VALUES(nextval('t_country_visa_type_link_seq'),63502,41819,'Full', 'support', current_timestamp, 'support', current_timestamp,81363, current_date, current_date, '2099-01-01 00:00:00.000','Y', 'Y', 'Y', 'Y', 'Y', 'Y', 'Y', 'N', 'N', 'N', NULL, NULL, NULL);</v>
      </c>
    </row>
    <row r="124" spans="1:16">
      <c r="A124" t="s">
        <v>1871</v>
      </c>
      <c r="B124" t="str">
        <f>B122</f>
        <v>63502,</v>
      </c>
      <c r="C124" s="73">
        <f>'CountryvisatypeLink Live Master'!B124</f>
        <v>41820</v>
      </c>
      <c r="D124" t="s">
        <v>1872</v>
      </c>
      <c r="E124" s="16" t="s">
        <v>1873</v>
      </c>
      <c r="F124">
        <f>F122</f>
        <v>81363</v>
      </c>
      <c r="G124" t="s">
        <v>1874</v>
      </c>
      <c r="H124" s="73" t="str">
        <f>IF('CountryvisatypeLink Live Master'!D124="Yes", "Y", IF('CountryvisatypeLink Live Master'!D124="No", "N", ""))</f>
        <v>Y</v>
      </c>
      <c r="I124" s="16" t="s">
        <v>1875</v>
      </c>
      <c r="J124" s="73" t="str">
        <f>IF('CountryvisatypeLink Live Master'!E124="Yes", "Y", IF('CountryvisatypeLink Live Master'!E124="No", "N", ""))</f>
        <v>Y</v>
      </c>
      <c r="K124" s="16" t="s">
        <v>1876</v>
      </c>
      <c r="P124" t="str">
        <f>CONCATENATE(A124,B124,C124,D124,E124,F124,G124,H124,I124,J124,K124)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VALUES(nextval('t_country_visa_type_link_seq'),63502,41820,'Full', 'support', current_timestamp, 'support', current_timestamp,81363, current_date, current_date, '2099-01-01 00:00:00.000','Y', 'Y', 'Y', 'Y', 'Y', 'Y', 'Y', 'N', 'N', 'N', NULL, NULL, NULL);</v>
      </c>
    </row>
    <row r="125" spans="1:16">
      <c r="A125" t="s">
        <v>1871</v>
      </c>
      <c r="B125" t="str">
        <f>B123</f>
        <v>63502,</v>
      </c>
      <c r="C125" s="73">
        <f>'CountryvisatypeLink Live Master'!B125</f>
        <v>41821</v>
      </c>
      <c r="D125" t="s">
        <v>1872</v>
      </c>
      <c r="E125" s="16" t="s">
        <v>1873</v>
      </c>
      <c r="F125">
        <f>F123</f>
        <v>81363</v>
      </c>
      <c r="G125" t="s">
        <v>1874</v>
      </c>
      <c r="H125" s="73" t="str">
        <f>IF('CountryvisatypeLink Live Master'!D125="Yes", "Y", IF('CountryvisatypeLink Live Master'!D125="No", "N", ""))</f>
        <v>Y</v>
      </c>
      <c r="I125" s="16" t="s">
        <v>1875</v>
      </c>
      <c r="J125" s="73" t="str">
        <f>IF('CountryvisatypeLink Live Master'!E125="Yes", "Y", IF('CountryvisatypeLink Live Master'!E125="No", "N", ""))</f>
        <v>Y</v>
      </c>
      <c r="K125" s="16" t="s">
        <v>1876</v>
      </c>
      <c r="P125" t="str">
        <f>CONCATENATE(A125,B125,C125,D125,E125,F125,G125,H125,I125,J125,K125)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VALUES(nextval('t_country_visa_type_link_seq'),63502,41821,'Full', 'support', current_timestamp, 'support', current_timestamp,81363, current_date, current_date, '2099-01-01 00:00:00.000','Y', 'Y', 'Y', 'Y', 'Y', 'Y', 'Y', 'N', 'N', 'N', NULL, NULL, NULL);</v>
      </c>
    </row>
    <row r="126" spans="1:16">
      <c r="A126" t="s">
        <v>1871</v>
      </c>
      <c r="B126" t="str">
        <f>B124</f>
        <v>63502,</v>
      </c>
      <c r="C126" s="73">
        <f>'CountryvisatypeLink Live Master'!B126</f>
        <v>41822</v>
      </c>
      <c r="D126" t="s">
        <v>1872</v>
      </c>
      <c r="E126" s="16" t="s">
        <v>1873</v>
      </c>
      <c r="F126">
        <f>F124</f>
        <v>81363</v>
      </c>
      <c r="G126" t="s">
        <v>1874</v>
      </c>
      <c r="H126" s="73" t="str">
        <f>IF('CountryvisatypeLink Live Master'!D126="Yes", "Y", IF('CountryvisatypeLink Live Master'!D126="No", "N", ""))</f>
        <v>Y</v>
      </c>
      <c r="I126" s="16" t="s">
        <v>1875</v>
      </c>
      <c r="J126" s="73" t="str">
        <f>IF('CountryvisatypeLink Live Master'!E126="Yes", "Y", IF('CountryvisatypeLink Live Master'!E126="No", "N", ""))</f>
        <v>Y</v>
      </c>
      <c r="K126" s="16" t="s">
        <v>1876</v>
      </c>
      <c r="P126" t="str">
        <f>CONCATENATE(A126,B126,C126,D126,E126,F126,G126,H126,I126,J126,K126)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VALUES(nextval('t_country_visa_type_link_seq'),63502,41822,'Full', 'support', current_timestamp, 'support', current_timestamp,81363, current_date, current_date, '2099-01-01 00:00:00.000','Y', 'Y', 'Y', 'Y', 'Y', 'Y', 'Y', 'N', 'N', 'N', NULL, NULL, NULL);</v>
      </c>
    </row>
    <row r="127" spans="1:16">
      <c r="A127" t="s">
        <v>1871</v>
      </c>
      <c r="B127" t="str">
        <f>B125</f>
        <v>63502,</v>
      </c>
      <c r="C127" s="73">
        <f>'CountryvisatypeLink Live Master'!B127</f>
        <v>41363</v>
      </c>
      <c r="D127" t="s">
        <v>1872</v>
      </c>
      <c r="E127" s="16" t="s">
        <v>1873</v>
      </c>
      <c r="F127">
        <f>F125</f>
        <v>81363</v>
      </c>
      <c r="G127" t="s">
        <v>1874</v>
      </c>
      <c r="H127" s="73" t="str">
        <f>IF('CountryvisatypeLink Live Master'!D127="Yes", "Y", IF('CountryvisatypeLink Live Master'!D127="No", "N", ""))</f>
        <v>Y</v>
      </c>
      <c r="I127" s="16" t="s">
        <v>1875</v>
      </c>
      <c r="J127" s="73" t="str">
        <f>IF('CountryvisatypeLink Live Master'!E127="Yes", "Y", IF('CountryvisatypeLink Live Master'!E127="No", "N", ""))</f>
        <v>Y</v>
      </c>
      <c r="K127" s="16" t="s">
        <v>1876</v>
      </c>
      <c r="P127" t="str">
        <f>CONCATENATE(A127,B127,C127,D127,E127,F127,G127,H127,I127,J127,K127)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VALUES(nextval('t_country_visa_type_link_seq'),63502,41363,'Full', 'support', current_timestamp, 'support', current_timestamp,81363, current_date, current_date, '2099-01-01 00:00:00.000','Y', 'Y', 'Y', 'Y', 'Y', 'Y', 'Y', 'N', 'N', 'N', NULL, NULL, NULL);</v>
      </c>
    </row>
    <row r="128" spans="1:16">
      <c r="A128" t="s">
        <v>1871</v>
      </c>
      <c r="B128" t="str">
        <f>B126</f>
        <v>63502,</v>
      </c>
      <c r="C128" s="73">
        <f>'CountryvisatypeLink Live Master'!B128</f>
        <v>41823</v>
      </c>
      <c r="D128" t="s">
        <v>1872</v>
      </c>
      <c r="E128" s="16" t="s">
        <v>1873</v>
      </c>
      <c r="F128">
        <f>F126</f>
        <v>81363</v>
      </c>
      <c r="G128" t="s">
        <v>1874</v>
      </c>
      <c r="H128" s="73" t="str">
        <f>IF('CountryvisatypeLink Live Master'!D128="Yes", "Y", IF('CountryvisatypeLink Live Master'!D128="No", "N", ""))</f>
        <v>Y</v>
      </c>
      <c r="I128" s="16" t="s">
        <v>1875</v>
      </c>
      <c r="J128" s="73" t="str">
        <f>IF('CountryvisatypeLink Live Master'!E128="Yes", "Y", IF('CountryvisatypeLink Live Master'!E128="No", "N", ""))</f>
        <v>Y</v>
      </c>
      <c r="K128" s="16" t="s">
        <v>1876</v>
      </c>
      <c r="P128" t="str">
        <f>CONCATENATE(A128,B128,C128,D128,E128,F128,G128,H128,I128,J128,K128)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VALUES(nextval('t_country_visa_type_link_seq'),63502,41823,'Full', 'support', current_timestamp, 'support', current_timestamp,81363, current_date, current_date, '2099-01-01 00:00:00.000','Y', 'Y', 'Y', 'Y', 'Y', 'Y', 'Y', 'N', 'N', 'N', NULL, NULL, NULL);</v>
      </c>
    </row>
    <row r="129" spans="1:16">
      <c r="A129" t="s">
        <v>1871</v>
      </c>
      <c r="B129" t="str">
        <f>B127</f>
        <v>63502,</v>
      </c>
      <c r="C129" s="73">
        <f>'CountryvisatypeLink Live Master'!B129</f>
        <v>41824</v>
      </c>
      <c r="D129" t="s">
        <v>1872</v>
      </c>
      <c r="E129" s="16" t="s">
        <v>1873</v>
      </c>
      <c r="F129">
        <f>F127</f>
        <v>81363</v>
      </c>
      <c r="G129" t="s">
        <v>1874</v>
      </c>
      <c r="H129" s="73" t="str">
        <f>IF('CountryvisatypeLink Live Master'!D129="Yes", "Y", IF('CountryvisatypeLink Live Master'!D129="No", "N", ""))</f>
        <v>Y</v>
      </c>
      <c r="I129" s="16" t="s">
        <v>1875</v>
      </c>
      <c r="J129" s="73" t="str">
        <f>IF('CountryvisatypeLink Live Master'!E129="Yes", "Y", IF('CountryvisatypeLink Live Master'!E129="No", "N", ""))</f>
        <v>Y</v>
      </c>
      <c r="K129" s="16" t="s">
        <v>1876</v>
      </c>
      <c r="P129" t="str">
        <f>CONCATENATE(A129,B129,C129,D129,E129,F129,G129,H129,I129,J129,K129)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VALUES(nextval('t_country_visa_type_link_seq'),63502,41824,'Full', 'support', current_timestamp, 'support', current_timestamp,81363, current_date, current_date, '2099-01-01 00:00:00.000','Y', 'Y', 'Y', 'Y', 'Y', 'Y', 'Y', 'N', 'N', 'N', NULL, NULL, NULL);</v>
      </c>
    </row>
    <row r="130" spans="1:16">
      <c r="A130" t="s">
        <v>1871</v>
      </c>
      <c r="B130" t="str">
        <f>B128</f>
        <v>63502,</v>
      </c>
      <c r="C130" s="73">
        <f>'CountryvisatypeLink Live Master'!B130</f>
        <v>41825</v>
      </c>
      <c r="D130" t="s">
        <v>1872</v>
      </c>
      <c r="E130" s="16" t="s">
        <v>1873</v>
      </c>
      <c r="F130">
        <f>F128</f>
        <v>81363</v>
      </c>
      <c r="G130" t="s">
        <v>1874</v>
      </c>
      <c r="H130" s="73" t="str">
        <f>IF('CountryvisatypeLink Live Master'!D130="Yes", "Y", IF('CountryvisatypeLink Live Master'!D130="No", "N", ""))</f>
        <v>Y</v>
      </c>
      <c r="I130" s="16" t="s">
        <v>1875</v>
      </c>
      <c r="J130" s="73" t="str">
        <f>IF('CountryvisatypeLink Live Master'!E130="Yes", "Y", IF('CountryvisatypeLink Live Master'!E130="No", "N", ""))</f>
        <v>Y</v>
      </c>
      <c r="K130" s="16" t="s">
        <v>1876</v>
      </c>
      <c r="P130" t="str">
        <f>CONCATENATE(A130,B130,C130,D130,E130,F130,G130,H130,I130,J130,K130)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VALUES(nextval('t_country_visa_type_link_seq'),63502,41825,'Full', 'support', current_timestamp, 'support', current_timestamp,81363, current_date, current_date, '2099-01-01 00:00:00.000','Y', 'Y', 'Y', 'Y', 'Y', 'Y', 'Y', 'N', 'N', 'N', NULL, NULL, NULL);</v>
      </c>
    </row>
    <row r="131" spans="1:16">
      <c r="A131" t="s">
        <v>1871</v>
      </c>
      <c r="B131" t="str">
        <f>B129</f>
        <v>63502,</v>
      </c>
      <c r="C131" s="73">
        <f>'CountryvisatypeLink Live Master'!B131</f>
        <v>41826</v>
      </c>
      <c r="D131" t="s">
        <v>1872</v>
      </c>
      <c r="E131" s="16" t="s">
        <v>1873</v>
      </c>
      <c r="F131">
        <f>F129</f>
        <v>81363</v>
      </c>
      <c r="G131" t="s">
        <v>1874</v>
      </c>
      <c r="H131" s="73" t="str">
        <f>IF('CountryvisatypeLink Live Master'!D131="Yes", "Y", IF('CountryvisatypeLink Live Master'!D131="No", "N", ""))</f>
        <v>Y</v>
      </c>
      <c r="I131" s="16" t="s">
        <v>1875</v>
      </c>
      <c r="J131" s="73" t="str">
        <f>IF('CountryvisatypeLink Live Master'!E131="Yes", "Y", IF('CountryvisatypeLink Live Master'!E131="No", "N", ""))</f>
        <v>Y</v>
      </c>
      <c r="K131" s="16" t="s">
        <v>1876</v>
      </c>
      <c r="P131" t="str">
        <f>CONCATENATE(A131,B131,C131,D131,E131,F131,G131,H131,I131,J131,K131)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VALUES(nextval('t_country_visa_type_link_seq'),63502,41826,'Full', 'support', current_timestamp, 'support', current_timestamp,81363, current_date, current_date, '2099-01-01 00:00:00.000','Y', 'Y', 'Y', 'Y', 'Y', 'Y', 'Y', 'N', 'N', 'N', NULL, NULL, NULL);</v>
      </c>
    </row>
    <row r="132" spans="1:16">
      <c r="A132" t="s">
        <v>1871</v>
      </c>
      <c r="B132" t="str">
        <f>B130</f>
        <v>63502,</v>
      </c>
      <c r="C132" s="73">
        <f>'CountryvisatypeLink Live Master'!B132</f>
        <v>41827</v>
      </c>
      <c r="D132" t="s">
        <v>1872</v>
      </c>
      <c r="E132" s="16" t="s">
        <v>1873</v>
      </c>
      <c r="F132">
        <f>F130</f>
        <v>81363</v>
      </c>
      <c r="G132" t="s">
        <v>1874</v>
      </c>
      <c r="H132" s="73" t="str">
        <f>IF('CountryvisatypeLink Live Master'!D132="Yes", "Y", IF('CountryvisatypeLink Live Master'!D132="No", "N", ""))</f>
        <v>Y</v>
      </c>
      <c r="I132" s="16" t="s">
        <v>1875</v>
      </c>
      <c r="J132" s="73" t="str">
        <f>IF('CountryvisatypeLink Live Master'!E132="Yes", "Y", IF('CountryvisatypeLink Live Master'!E132="No", "N", ""))</f>
        <v>Y</v>
      </c>
      <c r="K132" s="16" t="s">
        <v>1876</v>
      </c>
      <c r="P132" t="str">
        <f>CONCATENATE(A132,B132,C132,D132,E132,F132,G132,H132,I132,J132,K132)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VALUES(nextval('t_country_visa_type_link_seq'),63502,41827,'Full', 'support', current_timestamp, 'support', current_timestamp,81363, current_date, current_date, '2099-01-01 00:00:00.000','Y', 'Y', 'Y', 'Y', 'Y', 'Y', 'Y', 'N', 'N', 'N', NULL, NULL, NULL);</v>
      </c>
    </row>
    <row r="133" spans="1:16">
      <c r="A133" t="s">
        <v>1871</v>
      </c>
      <c r="B133" t="str">
        <f>B131</f>
        <v>63502,</v>
      </c>
      <c r="C133" s="73">
        <f>'CountryvisatypeLink Live Master'!B133</f>
        <v>41839</v>
      </c>
      <c r="D133" t="s">
        <v>1872</v>
      </c>
      <c r="E133" s="16" t="s">
        <v>1873</v>
      </c>
      <c r="F133">
        <f>F131</f>
        <v>81363</v>
      </c>
      <c r="G133" t="s">
        <v>1874</v>
      </c>
      <c r="H133" s="73" t="str">
        <f>IF('CountryvisatypeLink Live Master'!D133="Yes", "Y", IF('CountryvisatypeLink Live Master'!D133="No", "N", ""))</f>
        <v>Y</v>
      </c>
      <c r="I133" s="16" t="s">
        <v>1875</v>
      </c>
      <c r="J133" s="73" t="str">
        <f>IF('CountryvisatypeLink Live Master'!E133="Yes", "Y", IF('CountryvisatypeLink Live Master'!E133="No", "N", ""))</f>
        <v>Y</v>
      </c>
      <c r="K133" s="16" t="s">
        <v>1876</v>
      </c>
      <c r="P133" t="str">
        <f>CONCATENATE(A133,B133,C133,D133,E133,F133,G133,H133,I133,J133,K133)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VALUES(nextval('t_country_visa_type_link_seq'),63502,41839,'Full', 'support', current_timestamp, 'support', current_timestamp,81363, current_date, current_date, '2099-01-01 00:00:00.000','Y', 'Y', 'Y', 'Y', 'Y', 'Y', 'Y', 'N', 'N', 'N', NULL, NULL, NULL);</v>
      </c>
    </row>
    <row r="134" spans="1:16">
      <c r="A134" t="s">
        <v>1871</v>
      </c>
      <c r="B134" t="str">
        <f>B132</f>
        <v>63502,</v>
      </c>
      <c r="C134" s="73">
        <f>'CountryvisatypeLink Live Master'!B134</f>
        <v>41859</v>
      </c>
      <c r="D134" t="s">
        <v>1872</v>
      </c>
      <c r="E134" s="16" t="s">
        <v>1873</v>
      </c>
      <c r="F134">
        <f>F132</f>
        <v>81363</v>
      </c>
      <c r="G134" t="s">
        <v>1874</v>
      </c>
      <c r="H134" s="73" t="str">
        <f>IF('CountryvisatypeLink Live Master'!D134="Yes", "Y", IF('CountryvisatypeLink Live Master'!D134="No", "N", ""))</f>
        <v>Y</v>
      </c>
      <c r="I134" s="16" t="s">
        <v>1875</v>
      </c>
      <c r="J134" s="73" t="str">
        <f>IF('CountryvisatypeLink Live Master'!E134="Yes", "Y", IF('CountryvisatypeLink Live Master'!E134="No", "N", ""))</f>
        <v>Y</v>
      </c>
      <c r="K134" s="16" t="s">
        <v>1876</v>
      </c>
      <c r="P134" t="str">
        <f>CONCATENATE(A134,B134,C134,D134,E134,F134,G134,H134,I134,J134,K134)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VALUES(nextval('t_country_visa_type_link_seq'),63502,41859,'Full', 'support', current_timestamp, 'support', current_timestamp,81363, current_date, current_date, '2099-01-01 00:00:00.000','Y', 'Y', 'Y', 'Y', 'Y', 'Y', 'Y', 'N', 'N', 'N', NULL, NULL, NULL);</v>
      </c>
    </row>
    <row r="135" spans="1:16">
      <c r="A135" t="s">
        <v>1871</v>
      </c>
      <c r="B135" t="str">
        <f>B133</f>
        <v>63502,</v>
      </c>
      <c r="C135" s="73">
        <f>'CountryvisatypeLink Live Master'!B135</f>
        <v>41828</v>
      </c>
      <c r="D135" t="s">
        <v>1872</v>
      </c>
      <c r="E135" s="16" t="s">
        <v>1873</v>
      </c>
      <c r="F135">
        <f>F133</f>
        <v>81363</v>
      </c>
      <c r="G135" t="s">
        <v>1874</v>
      </c>
      <c r="H135" s="73" t="str">
        <f>IF('CountryvisatypeLink Live Master'!D135="Yes", "Y", IF('CountryvisatypeLink Live Master'!D135="No", "N", ""))</f>
        <v>Y</v>
      </c>
      <c r="I135" s="16" t="s">
        <v>1875</v>
      </c>
      <c r="J135" s="73" t="str">
        <f>IF('CountryvisatypeLink Live Master'!E135="Yes", "Y", IF('CountryvisatypeLink Live Master'!E135="No", "N", ""))</f>
        <v>Y</v>
      </c>
      <c r="K135" s="16" t="s">
        <v>1876</v>
      </c>
      <c r="P135" t="str">
        <f>CONCATENATE(A135,B135,C135,D135,E135,F135,G135,H135,I135,J135,K135)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VALUES(nextval('t_country_visa_type_link_seq'),63502,41828,'Full', 'support', current_timestamp, 'support', current_timestamp,81363, current_date, current_date, '2099-01-01 00:00:00.000','Y', 'Y', 'Y', 'Y', 'Y', 'Y', 'Y', 'N', 'N', 'N', NULL, NULL, NULL);</v>
      </c>
    </row>
    <row r="136" spans="1:16">
      <c r="A136" t="s">
        <v>1871</v>
      </c>
      <c r="B136" t="str">
        <f>B134</f>
        <v>63502,</v>
      </c>
      <c r="C136" s="73">
        <f>'CountryvisatypeLink Live Master'!B136</f>
        <v>41829</v>
      </c>
      <c r="D136" t="s">
        <v>1872</v>
      </c>
      <c r="E136" s="16" t="s">
        <v>1873</v>
      </c>
      <c r="F136">
        <f>F134</f>
        <v>81363</v>
      </c>
      <c r="G136" t="s">
        <v>1874</v>
      </c>
      <c r="H136" s="73" t="str">
        <f>IF('CountryvisatypeLink Live Master'!D136="Yes", "Y", IF('CountryvisatypeLink Live Master'!D136="No", "N", ""))</f>
        <v>Y</v>
      </c>
      <c r="I136" s="16" t="s">
        <v>1875</v>
      </c>
      <c r="J136" s="73" t="str">
        <f>IF('CountryvisatypeLink Live Master'!E136="Yes", "Y", IF('CountryvisatypeLink Live Master'!E136="No", "N", ""))</f>
        <v>Y</v>
      </c>
      <c r="K136" s="16" t="s">
        <v>1876</v>
      </c>
      <c r="P136" t="str">
        <f>CONCATENATE(A136,B136,C136,D136,E136,F136,G136,H136,I136,J136,K136)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VALUES(nextval('t_country_visa_type_link_seq'),63502,41829,'Full', 'support', current_timestamp, 'support', current_timestamp,81363, current_date, current_date, '2099-01-01 00:00:00.000','Y', 'Y', 'Y', 'Y', 'Y', 'Y', 'Y', 'N', 'N', 'N', NULL, NULL, NULL);</v>
      </c>
    </row>
    <row r="137" spans="1:16">
      <c r="A137" t="s">
        <v>1871</v>
      </c>
      <c r="B137" t="str">
        <f>B135</f>
        <v>63502,</v>
      </c>
      <c r="C137" s="73">
        <f>'CountryvisatypeLink Live Master'!B137</f>
        <v>41879</v>
      </c>
      <c r="D137" t="s">
        <v>1872</v>
      </c>
      <c r="E137" s="16" t="s">
        <v>1873</v>
      </c>
      <c r="F137">
        <f>F135</f>
        <v>81363</v>
      </c>
      <c r="G137" t="s">
        <v>1874</v>
      </c>
      <c r="H137" s="73" t="str">
        <f>IF('CountryvisatypeLink Live Master'!D137="Yes", "Y", IF('CountryvisatypeLink Live Master'!D137="No", "N", ""))</f>
        <v>Y</v>
      </c>
      <c r="I137" s="16" t="s">
        <v>1875</v>
      </c>
      <c r="J137" s="73" t="str">
        <f>IF('CountryvisatypeLink Live Master'!E137="Yes", "Y", IF('CountryvisatypeLink Live Master'!E137="No", "N", ""))</f>
        <v>Y</v>
      </c>
      <c r="K137" s="16" t="s">
        <v>1876</v>
      </c>
      <c r="P137" t="str">
        <f>CONCATENATE(A137,B137,C137,D137,E137,F137,G137,H137,I137,J137,K137)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VALUES(nextval('t_country_visa_type_link_seq'),63502,41879,'Full', 'support', current_timestamp, 'support', current_timestamp,81363, current_date, current_date, '2099-01-01 00:00:00.000','Y', 'Y', 'Y', 'Y', 'Y', 'Y', 'Y', 'N', 'N', 'N', NULL, NULL, NULL);</v>
      </c>
    </row>
    <row r="138" spans="1:16">
      <c r="A138" t="s">
        <v>1871</v>
      </c>
      <c r="B138" t="str">
        <f>B136</f>
        <v>63502,</v>
      </c>
      <c r="C138" s="73">
        <f>'CountryvisatypeLink Live Master'!B138</f>
        <v>41840</v>
      </c>
      <c r="D138" t="s">
        <v>1872</v>
      </c>
      <c r="E138" s="16" t="s">
        <v>1873</v>
      </c>
      <c r="F138">
        <f>F136</f>
        <v>81363</v>
      </c>
      <c r="G138" t="s">
        <v>1874</v>
      </c>
      <c r="H138" s="73" t="str">
        <f>IF('CountryvisatypeLink Live Master'!D138="Yes", "Y", IF('CountryvisatypeLink Live Master'!D138="No", "N", ""))</f>
        <v>Y</v>
      </c>
      <c r="I138" s="16" t="s">
        <v>1875</v>
      </c>
      <c r="J138" s="73" t="str">
        <f>IF('CountryvisatypeLink Live Master'!E138="Yes", "Y", IF('CountryvisatypeLink Live Master'!E138="No", "N", ""))</f>
        <v>Y</v>
      </c>
      <c r="K138" s="16" t="s">
        <v>1876</v>
      </c>
      <c r="P138" t="str">
        <f>CONCATENATE(A138,B138,C138,D138,E138,F138,G138,H138,I138,J138,K138)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VALUES(nextval('t_country_visa_type_link_seq'),63502,41840,'Full', 'support', current_timestamp, 'support', current_timestamp,81363, current_date, current_date, '2099-01-01 00:00:00.000','Y', 'Y', 'Y', 'Y', 'Y', 'Y', 'Y', 'N', 'N', 'N', NULL, NULL, NULL);</v>
      </c>
    </row>
    <row r="139" spans="1:16">
      <c r="A139" t="s">
        <v>1871</v>
      </c>
      <c r="B139" t="str">
        <f>B137</f>
        <v>63502,</v>
      </c>
      <c r="C139" s="73">
        <f>'CountryvisatypeLink Live Master'!B139</f>
        <v>41841</v>
      </c>
      <c r="D139" t="s">
        <v>1872</v>
      </c>
      <c r="E139" s="16" t="s">
        <v>1873</v>
      </c>
      <c r="F139">
        <f>F137</f>
        <v>81363</v>
      </c>
      <c r="G139" t="s">
        <v>1874</v>
      </c>
      <c r="H139" s="73" t="str">
        <f>IF('CountryvisatypeLink Live Master'!D139="Yes", "Y", IF('CountryvisatypeLink Live Master'!D139="No", "N", ""))</f>
        <v>Y</v>
      </c>
      <c r="I139" s="16" t="s">
        <v>1875</v>
      </c>
      <c r="J139" s="73" t="str">
        <f>IF('CountryvisatypeLink Live Master'!E139="Yes", "Y", IF('CountryvisatypeLink Live Master'!E139="No", "N", ""))</f>
        <v>Y</v>
      </c>
      <c r="K139" s="16" t="s">
        <v>1876</v>
      </c>
      <c r="P139" t="str">
        <f>CONCATENATE(A139,B139,C139,D139,E139,F139,G139,H139,I139,J139,K139)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VALUES(nextval('t_country_visa_type_link_seq'),63502,41841,'Full', 'support', current_timestamp, 'support', current_timestamp,81363, current_date, current_date, '2099-01-01 00:00:00.000','Y', 'Y', 'Y', 'Y', 'Y', 'Y', 'Y', 'N', 'N', 'N', NULL, NULL, NULL);</v>
      </c>
    </row>
    <row r="140" spans="1:16">
      <c r="A140" t="s">
        <v>1871</v>
      </c>
      <c r="B140" t="str">
        <f>B138</f>
        <v>63502,</v>
      </c>
      <c r="C140" s="73">
        <f>'CountryvisatypeLink Live Master'!B140</f>
        <v>41880</v>
      </c>
      <c r="D140" t="s">
        <v>1872</v>
      </c>
      <c r="E140" s="16" t="s">
        <v>1873</v>
      </c>
      <c r="F140">
        <f>F138</f>
        <v>81363</v>
      </c>
      <c r="G140" t="s">
        <v>1874</v>
      </c>
      <c r="H140" s="73" t="str">
        <f>IF('CountryvisatypeLink Live Master'!D140="Yes", "Y", IF('CountryvisatypeLink Live Master'!D140="No", "N", ""))</f>
        <v>Y</v>
      </c>
      <c r="I140" s="16" t="s">
        <v>1875</v>
      </c>
      <c r="J140" s="73" t="str">
        <f>IF('CountryvisatypeLink Live Master'!E140="Yes", "Y", IF('CountryvisatypeLink Live Master'!E140="No", "N", ""))</f>
        <v>Y</v>
      </c>
      <c r="K140" s="16" t="s">
        <v>1876</v>
      </c>
      <c r="P140" t="str">
        <f>CONCATENATE(A140,B140,C140,D140,E140,F140,G140,H140,I140,J140,K140)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VALUES(nextval('t_country_visa_type_link_seq'),63502,41880,'Full', 'support', current_timestamp, 'support', current_timestamp,81363, current_date, current_date, '2099-01-01 00:00:00.000','Y', 'Y', 'Y', 'Y', 'Y', 'Y', 'Y', 'N', 'N', 'N', NULL, NULL, NULL);</v>
      </c>
    </row>
    <row r="141" spans="1:16">
      <c r="A141" t="s">
        <v>1871</v>
      </c>
      <c r="B141" t="str">
        <f>B139</f>
        <v>63502,</v>
      </c>
      <c r="C141" s="73">
        <f>'CountryvisatypeLink Live Master'!B141</f>
        <v>41881</v>
      </c>
      <c r="D141" t="s">
        <v>1872</v>
      </c>
      <c r="E141" s="16" t="s">
        <v>1873</v>
      </c>
      <c r="F141">
        <f>F139</f>
        <v>81363</v>
      </c>
      <c r="G141" t="s">
        <v>1874</v>
      </c>
      <c r="H141" s="73" t="str">
        <f>IF('CountryvisatypeLink Live Master'!D141="Yes", "Y", IF('CountryvisatypeLink Live Master'!D141="No", "N", ""))</f>
        <v>Y</v>
      </c>
      <c r="I141" s="16" t="s">
        <v>1875</v>
      </c>
      <c r="J141" s="73" t="str">
        <f>IF('CountryvisatypeLink Live Master'!E141="Yes", "Y", IF('CountryvisatypeLink Live Master'!E141="No", "N", ""))</f>
        <v>Y</v>
      </c>
      <c r="K141" s="16" t="s">
        <v>1876</v>
      </c>
      <c r="P141" t="str">
        <f>CONCATENATE(A141,B141,C141,D141,E141,F141,G141,H141,I141,J141,K141)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VALUES(nextval('t_country_visa_type_link_seq'),63502,41881,'Full', 'support', current_timestamp, 'support', current_timestamp,81363, current_date, current_date, '2099-01-01 00:00:00.000','Y', 'Y', 'Y', 'Y', 'Y', 'Y', 'Y', 'N', 'N', 'N', NULL, NULL, NULL);</v>
      </c>
    </row>
    <row r="142" spans="1:16">
      <c r="A142" t="s">
        <v>1871</v>
      </c>
      <c r="B142" t="str">
        <f>B140</f>
        <v>63502,</v>
      </c>
      <c r="C142" s="73">
        <f>'CountryvisatypeLink Live Master'!B142</f>
        <v>41882</v>
      </c>
      <c r="D142" t="s">
        <v>1872</v>
      </c>
      <c r="E142" s="16" t="s">
        <v>1873</v>
      </c>
      <c r="F142">
        <f>F140</f>
        <v>81363</v>
      </c>
      <c r="G142" t="s">
        <v>1874</v>
      </c>
      <c r="H142" s="73" t="str">
        <f>IF('CountryvisatypeLink Live Master'!D142="Yes", "Y", IF('CountryvisatypeLink Live Master'!D142="No", "N", ""))</f>
        <v>Y</v>
      </c>
      <c r="I142" s="16" t="s">
        <v>1875</v>
      </c>
      <c r="J142" s="73" t="str">
        <f>IF('CountryvisatypeLink Live Master'!E142="Yes", "Y", IF('CountryvisatypeLink Live Master'!E142="No", "N", ""))</f>
        <v>Y</v>
      </c>
      <c r="K142" s="16" t="s">
        <v>1876</v>
      </c>
      <c r="P142" t="str">
        <f>CONCATENATE(A142,B142,C142,D142,E142,F142,G142,H142,I142,J142,K142)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VALUES(nextval('t_country_visa_type_link_seq'),63502,41882,'Full', 'support', current_timestamp, 'support', current_timestamp,81363, current_date, current_date, '2099-01-01 00:00:00.000','Y', 'Y', 'Y', 'Y', 'Y', 'Y', 'Y', 'N', 'N', 'N', NULL, NULL, NULL);</v>
      </c>
    </row>
    <row r="143" spans="1:16">
      <c r="A143" t="s">
        <v>1871</v>
      </c>
      <c r="B143" t="str">
        <f>B141</f>
        <v>63502,</v>
      </c>
      <c r="C143" s="73">
        <f>'CountryvisatypeLink Live Master'!B143</f>
        <v>36161</v>
      </c>
      <c r="D143" t="s">
        <v>1872</v>
      </c>
      <c r="E143" s="16" t="s">
        <v>1873</v>
      </c>
      <c r="F143">
        <f>F141</f>
        <v>81363</v>
      </c>
      <c r="G143" t="s">
        <v>1874</v>
      </c>
      <c r="H143" s="73" t="str">
        <f>IF('CountryvisatypeLink Live Master'!D143="Yes", "Y", IF('CountryvisatypeLink Live Master'!D143="No", "N", ""))</f>
        <v>Y</v>
      </c>
      <c r="I143" s="16" t="s">
        <v>1875</v>
      </c>
      <c r="J143" s="73" t="str">
        <f>IF('CountryvisatypeLink Live Master'!E143="Yes", "Y", IF('CountryvisatypeLink Live Master'!E143="No", "N", ""))</f>
        <v>Y</v>
      </c>
      <c r="K143" s="16" t="s">
        <v>1876</v>
      </c>
      <c r="P143" t="str">
        <f>CONCATENATE(A143,B143,C143,D143,E143,F143,G143,H143,I143,J143,K143)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VALUES(nextval('t_country_visa_type_link_seq'),63502,36161,'Full', 'support', current_timestamp, 'support', current_timestamp,81363, current_date, current_date, '2099-01-01 00:00:00.000','Y', 'Y', 'Y', 'Y', 'Y', 'Y', 'Y', 'N', 'N', 'N', NULL, NULL, NULL);</v>
      </c>
    </row>
    <row r="144" spans="1:16">
      <c r="A144" t="s">
        <v>1871</v>
      </c>
      <c r="B144" t="str">
        <f>B142</f>
        <v>63502,</v>
      </c>
      <c r="C144" s="73">
        <f>'CountryvisatypeLink Live Master'!B144</f>
        <v>36164</v>
      </c>
      <c r="D144" t="s">
        <v>1872</v>
      </c>
      <c r="E144" s="16" t="s">
        <v>1873</v>
      </c>
      <c r="F144">
        <f>F142</f>
        <v>81363</v>
      </c>
      <c r="G144" t="s">
        <v>1874</v>
      </c>
      <c r="H144" s="73" t="str">
        <f>IF('CountryvisatypeLink Live Master'!D144="Yes", "Y", IF('CountryvisatypeLink Live Master'!D144="No", "N", ""))</f>
        <v>Y</v>
      </c>
      <c r="I144" s="16" t="s">
        <v>1875</v>
      </c>
      <c r="J144" s="73" t="str">
        <f>IF('CountryvisatypeLink Live Master'!E144="Yes", "Y", IF('CountryvisatypeLink Live Master'!E144="No", "N", ""))</f>
        <v>Y</v>
      </c>
      <c r="K144" s="16" t="s">
        <v>1876</v>
      </c>
      <c r="P144" t="str">
        <f>CONCATENATE(A144,B144,C144,D144,E144,F144,G144,H144,I144,J144,K144)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VALUES(nextval('t_country_visa_type_link_seq'),63502,36164,'Full', 'support', current_timestamp, 'support', current_timestamp,81363, current_date, current_date, '2099-01-01 00:00:00.000','Y', 'Y', 'Y', 'Y', 'Y', 'Y', 'Y', 'N', 'N', 'N', NULL, NULL, NULL);</v>
      </c>
    </row>
    <row r="145" spans="1:16">
      <c r="A145" t="s">
        <v>1871</v>
      </c>
      <c r="B145" t="str">
        <f>B143</f>
        <v>63502,</v>
      </c>
      <c r="C145" s="73">
        <f>'CountryvisatypeLink Live Master'!B145</f>
        <v>36158</v>
      </c>
      <c r="D145" t="s">
        <v>1872</v>
      </c>
      <c r="E145" s="16" t="s">
        <v>1873</v>
      </c>
      <c r="F145">
        <f>F143</f>
        <v>81363</v>
      </c>
      <c r="G145" t="s">
        <v>1874</v>
      </c>
      <c r="H145" s="73" t="str">
        <f>IF('CountryvisatypeLink Live Master'!D145="Yes", "Y", IF('CountryvisatypeLink Live Master'!D145="No", "N", ""))</f>
        <v>Y</v>
      </c>
      <c r="I145" s="16" t="s">
        <v>1875</v>
      </c>
      <c r="J145" s="73" t="str">
        <f>IF('CountryvisatypeLink Live Master'!E145="Yes", "Y", IF('CountryvisatypeLink Live Master'!E145="No", "N", ""))</f>
        <v>Y</v>
      </c>
      <c r="K145" s="16" t="s">
        <v>1876</v>
      </c>
      <c r="P145" t="str">
        <f>CONCATENATE(A145,B145,C145,D145,E145,F145,G145,H145,I145,J145,K145)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VALUES(nextval('t_country_visa_type_link_seq'),63502,36158,'Full', 'support', current_timestamp, 'support', current_timestamp,81363, current_date, current_date, '2099-01-01 00:00:00.000','Y', 'Y', 'Y', 'Y', 'Y', 'Y', 'Y', 'N', 'N', 'N', NULL, NULL, NULL);</v>
      </c>
    </row>
    <row r="146" spans="1:16">
      <c r="A146" t="s">
        <v>1871</v>
      </c>
      <c r="B146" t="str">
        <f>B144</f>
        <v>63502,</v>
      </c>
      <c r="C146" s="73">
        <f>'CountryvisatypeLink Live Master'!B146</f>
        <v>36157</v>
      </c>
      <c r="D146" t="s">
        <v>1872</v>
      </c>
      <c r="E146" s="16" t="s">
        <v>1873</v>
      </c>
      <c r="F146">
        <f>F144</f>
        <v>81363</v>
      </c>
      <c r="G146" t="s">
        <v>1874</v>
      </c>
      <c r="H146" s="73" t="str">
        <f>IF('CountryvisatypeLink Live Master'!D146="Yes", "Y", IF('CountryvisatypeLink Live Master'!D146="No", "N", ""))</f>
        <v>Y</v>
      </c>
      <c r="I146" s="16" t="s">
        <v>1875</v>
      </c>
      <c r="J146" s="73" t="str">
        <f>IF('CountryvisatypeLink Live Master'!E146="Yes", "Y", IF('CountryvisatypeLink Live Master'!E146="No", "N", ""))</f>
        <v>Y</v>
      </c>
      <c r="K146" s="16" t="s">
        <v>1876</v>
      </c>
      <c r="P146" t="str">
        <f>CONCATENATE(A146,B146,C146,D146,E146,F146,G146,H146,I146,J146,K146)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VALUES(nextval('t_country_visa_type_link_seq'),63502,36157,'Full', 'support', current_timestamp, 'support', current_timestamp,81363, current_date, current_date, '2099-01-01 00:00:00.000','Y', 'Y', 'Y', 'Y', 'Y', 'Y', 'Y', 'N', 'N', 'N', NULL, NULL, NULL);</v>
      </c>
    </row>
    <row r="147" spans="1:16">
      <c r="A147" t="s">
        <v>1871</v>
      </c>
      <c r="B147" t="str">
        <f>B145</f>
        <v>63502,</v>
      </c>
      <c r="C147" s="73">
        <f>'CountryvisatypeLink Live Master'!B147</f>
        <v>36166</v>
      </c>
      <c r="D147" t="s">
        <v>1872</v>
      </c>
      <c r="E147" s="16" t="s">
        <v>1873</v>
      </c>
      <c r="F147">
        <f>F145</f>
        <v>81363</v>
      </c>
      <c r="G147" t="s">
        <v>1874</v>
      </c>
      <c r="H147" s="73" t="str">
        <f>IF('CountryvisatypeLink Live Master'!D147="Yes", "Y", IF('CountryvisatypeLink Live Master'!D147="No", "N", ""))</f>
        <v>Y</v>
      </c>
      <c r="I147" s="16" t="s">
        <v>1875</v>
      </c>
      <c r="J147" s="73" t="str">
        <f>IF('CountryvisatypeLink Live Master'!E147="Yes", "Y", IF('CountryvisatypeLink Live Master'!E147="No", "N", ""))</f>
        <v>Y</v>
      </c>
      <c r="K147" s="16" t="s">
        <v>1876</v>
      </c>
      <c r="P147" t="str">
        <f>CONCATENATE(A147,B147,C147,D147,E147,F147,G147,H147,I147,J147,K147)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VALUES(nextval('t_country_visa_type_link_seq'),63502,36166,'Full', 'support', current_timestamp, 'support', current_timestamp,81363, current_date, current_date, '2099-01-01 00:00:00.000','Y', 'Y', 'Y', 'Y', 'Y', 'Y', 'Y', 'N', 'N', 'N', NULL, NULL, NULL);</v>
      </c>
    </row>
    <row r="148" spans="1:16">
      <c r="A148" t="s">
        <v>1871</v>
      </c>
      <c r="B148" t="str">
        <f>B146</f>
        <v>63502,</v>
      </c>
      <c r="C148" s="73">
        <f>'CountryvisatypeLink Live Master'!B148</f>
        <v>38162</v>
      </c>
      <c r="D148" t="s">
        <v>1872</v>
      </c>
      <c r="E148" s="16" t="s">
        <v>1873</v>
      </c>
      <c r="F148">
        <f>F146</f>
        <v>81363</v>
      </c>
      <c r="G148" t="s">
        <v>1874</v>
      </c>
      <c r="H148" s="73" t="str">
        <f>IF('CountryvisatypeLink Live Master'!D148="Yes", "Y", IF('CountryvisatypeLink Live Master'!D148="No", "N", ""))</f>
        <v>Y</v>
      </c>
      <c r="I148" s="16" t="s">
        <v>1875</v>
      </c>
      <c r="J148" s="73" t="str">
        <f>IF('CountryvisatypeLink Live Master'!E148="Yes", "Y", IF('CountryvisatypeLink Live Master'!E148="No", "N", ""))</f>
        <v>Y</v>
      </c>
      <c r="K148" s="16" t="s">
        <v>1876</v>
      </c>
      <c r="P148" t="str">
        <f>CONCATENATE(A148,B148,C148,D148,E148,F148,G148,H148,I148,J148,K148)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VALUES(nextval('t_country_visa_type_link_seq'),63502,38162,'Full', 'support', current_timestamp, 'support', current_timestamp,81363, current_date, current_date, '2099-01-01 00:00:00.000','Y', 'Y', 'Y', 'Y', 'Y', 'Y', 'Y', 'N', 'N', 'N', NULL, NULL, NULL);</v>
      </c>
    </row>
    <row r="149" spans="1:16">
      <c r="A149" t="s">
        <v>1871</v>
      </c>
      <c r="B149" t="str">
        <f>B147</f>
        <v>63502,</v>
      </c>
      <c r="C149" s="73">
        <f>'CountryvisatypeLink Live Master'!B149</f>
        <v>38163</v>
      </c>
      <c r="D149" t="s">
        <v>1872</v>
      </c>
      <c r="E149" s="16" t="s">
        <v>1873</v>
      </c>
      <c r="F149">
        <f>F147</f>
        <v>81363</v>
      </c>
      <c r="G149" t="s">
        <v>1874</v>
      </c>
      <c r="H149" s="73" t="str">
        <f>IF('CountryvisatypeLink Live Master'!D149="Yes", "Y", IF('CountryvisatypeLink Live Master'!D149="No", "N", ""))</f>
        <v>Y</v>
      </c>
      <c r="I149" s="16" t="s">
        <v>1875</v>
      </c>
      <c r="J149" s="73" t="str">
        <f>IF('CountryvisatypeLink Live Master'!E149="Yes", "Y", IF('CountryvisatypeLink Live Master'!E149="No", "N", ""))</f>
        <v>Y</v>
      </c>
      <c r="K149" s="16" t="s">
        <v>1876</v>
      </c>
      <c r="P149" t="str">
        <f>CONCATENATE(A149,B149,C149,D149,E149,F149,G149,H149,I149,J149,K149)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VALUES(nextval('t_country_visa_type_link_seq'),63502,38163,'Full', 'support', current_timestamp, 'support', current_timestamp,81363, current_date, current_date, '2099-01-01 00:00:00.000','Y', 'Y', 'Y', 'Y', 'Y', 'Y', 'Y', 'N', 'N', 'N', NULL, NULL, NULL);</v>
      </c>
    </row>
    <row r="150" spans="1:16">
      <c r="A150" t="s">
        <v>1871</v>
      </c>
      <c r="B150" t="str">
        <f>B148</f>
        <v>63502,</v>
      </c>
      <c r="C150" s="73">
        <f>'CountryvisatypeLink Live Master'!B150</f>
        <v>38164</v>
      </c>
      <c r="D150" t="s">
        <v>1872</v>
      </c>
      <c r="E150" s="16" t="s">
        <v>1873</v>
      </c>
      <c r="F150">
        <f>F148</f>
        <v>81363</v>
      </c>
      <c r="G150" t="s">
        <v>1874</v>
      </c>
      <c r="H150" s="73" t="str">
        <f>IF('CountryvisatypeLink Live Master'!D150="Yes", "Y", IF('CountryvisatypeLink Live Master'!D150="No", "N", ""))</f>
        <v>Y</v>
      </c>
      <c r="I150" s="16" t="s">
        <v>1875</v>
      </c>
      <c r="J150" s="73" t="str">
        <f>IF('CountryvisatypeLink Live Master'!E150="Yes", "Y", IF('CountryvisatypeLink Live Master'!E150="No", "N", ""))</f>
        <v>Y</v>
      </c>
      <c r="K150" s="16" t="s">
        <v>1876</v>
      </c>
      <c r="P150" t="str">
        <f>CONCATENATE(A150,B150,C150,D150,E150,F150,G150,H150,I150,J150,K150)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VALUES(nextval('t_country_visa_type_link_seq'),63502,38164,'Full', 'support', current_timestamp, 'support', current_timestamp,81363, current_date, current_date, '2099-01-01 00:00:00.000','Y', 'Y', 'Y', 'Y', 'Y', 'Y', 'Y', 'N', 'N', 'N', NULL, NULL, NULL);</v>
      </c>
    </row>
    <row r="151" spans="1:16">
      <c r="A151" t="s">
        <v>1871</v>
      </c>
      <c r="B151" t="str">
        <f>B149</f>
        <v>63502,</v>
      </c>
      <c r="C151" s="73">
        <f>'CountryvisatypeLink Live Master'!B151</f>
        <v>38165</v>
      </c>
      <c r="D151" t="s">
        <v>1872</v>
      </c>
      <c r="E151" s="16" t="s">
        <v>1873</v>
      </c>
      <c r="F151">
        <f>F149</f>
        <v>81363</v>
      </c>
      <c r="G151" t="s">
        <v>1874</v>
      </c>
      <c r="H151" s="73" t="str">
        <f>IF('CountryvisatypeLink Live Master'!D151="Yes", "Y", IF('CountryvisatypeLink Live Master'!D151="No", "N", ""))</f>
        <v>Y</v>
      </c>
      <c r="I151" s="16" t="s">
        <v>1875</v>
      </c>
      <c r="J151" s="73" t="str">
        <f>IF('CountryvisatypeLink Live Master'!E151="Yes", "Y", IF('CountryvisatypeLink Live Master'!E151="No", "N", ""))</f>
        <v>Y</v>
      </c>
      <c r="K151" s="16" t="s">
        <v>1876</v>
      </c>
      <c r="P151" t="str">
        <f>CONCATENATE(A151,B151,C151,D151,E151,F151,G151,H151,I151,J151,K151)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VALUES(nextval('t_country_visa_type_link_seq'),63502,38165,'Full', 'support', current_timestamp, 'support', current_timestamp,81363, current_date, current_date, '2099-01-01 00:00:00.000','Y', 'Y', 'Y', 'Y', 'Y', 'Y', 'Y', 'N', 'N', 'N', NULL, NULL, NULL);</v>
      </c>
    </row>
    <row r="152" spans="1:16">
      <c r="A152" t="s">
        <v>1871</v>
      </c>
      <c r="B152" t="str">
        <f>B150</f>
        <v>63502,</v>
      </c>
      <c r="C152" s="73">
        <f>'CountryvisatypeLink Live Master'!B152</f>
        <v>38166</v>
      </c>
      <c r="D152" t="s">
        <v>1872</v>
      </c>
      <c r="E152" s="16" t="s">
        <v>1873</v>
      </c>
      <c r="F152">
        <f>F150</f>
        <v>81363</v>
      </c>
      <c r="G152" t="s">
        <v>1874</v>
      </c>
      <c r="H152" s="73" t="str">
        <f>IF('CountryvisatypeLink Live Master'!D152="Yes", "Y", IF('CountryvisatypeLink Live Master'!D152="No", "N", ""))</f>
        <v>Y</v>
      </c>
      <c r="I152" s="16" t="s">
        <v>1875</v>
      </c>
      <c r="J152" s="73" t="str">
        <f>IF('CountryvisatypeLink Live Master'!E152="Yes", "Y", IF('CountryvisatypeLink Live Master'!E152="No", "N", ""))</f>
        <v>Y</v>
      </c>
      <c r="K152" s="16" t="s">
        <v>1876</v>
      </c>
      <c r="P152" t="str">
        <f>CONCATENATE(A152,B152,C152,D152,E152,F152,G152,H152,I152,J152,K152)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VALUES(nextval('t_country_visa_type_link_seq'),63502,38166,'Full', 'support', current_timestamp, 'support', current_timestamp,81363, current_date, current_date, '2099-01-01 00:00:00.000','Y', 'Y', 'Y', 'Y', 'Y', 'Y', 'Y', 'N', 'N', 'N', NULL, NULL, NULL);</v>
      </c>
    </row>
    <row r="153" spans="1:16">
      <c r="A153" t="s">
        <v>1871</v>
      </c>
      <c r="B153" t="str">
        <f>B151</f>
        <v>63502,</v>
      </c>
      <c r="C153" s="73">
        <f>'CountryvisatypeLink Live Master'!B153</f>
        <v>38167</v>
      </c>
      <c r="D153" t="s">
        <v>1872</v>
      </c>
      <c r="E153" s="16" t="s">
        <v>1873</v>
      </c>
      <c r="F153">
        <f>F151</f>
        <v>81363</v>
      </c>
      <c r="G153" t="s">
        <v>1874</v>
      </c>
      <c r="H153" s="73" t="str">
        <f>IF('CountryvisatypeLink Live Master'!D153="Yes", "Y", IF('CountryvisatypeLink Live Master'!D153="No", "N", ""))</f>
        <v>Y</v>
      </c>
      <c r="I153" s="16" t="s">
        <v>1875</v>
      </c>
      <c r="J153" s="73" t="str">
        <f>IF('CountryvisatypeLink Live Master'!E153="Yes", "Y", IF('CountryvisatypeLink Live Master'!E153="No", "N", ""))</f>
        <v>Y</v>
      </c>
      <c r="K153" s="16" t="s">
        <v>1876</v>
      </c>
      <c r="P153" t="str">
        <f>CONCATENATE(A153,B153,C153,D153,E153,F153,G153,H153,I153,J153,K153)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VALUES(nextval('t_country_visa_type_link_seq'),63502,38167,'Full', 'support', current_timestamp, 'support', current_timestamp,81363, current_date, current_date, '2099-01-01 00:00:00.000','Y', 'Y', 'Y', 'Y', 'Y', 'Y', 'Y', 'N', 'N', 'N', NULL, NULL, NULL);</v>
      </c>
    </row>
    <row r="154" spans="1:16">
      <c r="A154" t="s">
        <v>1871</v>
      </c>
      <c r="B154" t="str">
        <f>B152</f>
        <v>63502,</v>
      </c>
      <c r="C154" s="73">
        <f>'CountryvisatypeLink Live Master'!B154</f>
        <v>38168</v>
      </c>
      <c r="D154" t="s">
        <v>1872</v>
      </c>
      <c r="E154" s="16" t="s">
        <v>1873</v>
      </c>
      <c r="F154">
        <f>F152</f>
        <v>81363</v>
      </c>
      <c r="G154" t="s">
        <v>1874</v>
      </c>
      <c r="H154" s="73" t="str">
        <f>IF('CountryvisatypeLink Live Master'!D154="Yes", "Y", IF('CountryvisatypeLink Live Master'!D154="No", "N", ""))</f>
        <v>Y</v>
      </c>
      <c r="I154" s="16" t="s">
        <v>1875</v>
      </c>
      <c r="J154" s="73" t="str">
        <f>IF('CountryvisatypeLink Live Master'!E154="Yes", "Y", IF('CountryvisatypeLink Live Master'!E154="No", "N", ""))</f>
        <v>Y</v>
      </c>
      <c r="K154" s="16" t="s">
        <v>1876</v>
      </c>
      <c r="P154" t="str">
        <f>CONCATENATE(A154,B154,C154,D154,E154,F154,G154,H154,I154,J154,K154)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VALUES(nextval('t_country_visa_type_link_seq'),63502,38168,'Full', 'support', current_timestamp, 'support', current_timestamp,81363, current_date, current_date, '2099-01-01 00:00:00.000','Y', 'Y', 'Y', 'Y', 'Y', 'Y', 'Y', 'N', 'N', 'N', NULL, NULL, NULL);</v>
      </c>
    </row>
    <row r="155" spans="1:16">
      <c r="A155" t="s">
        <v>1871</v>
      </c>
      <c r="B155" t="str">
        <f>B153</f>
        <v>63502,</v>
      </c>
      <c r="C155" s="73">
        <f>'CountryvisatypeLink Live Master'!B155</f>
        <v>38169</v>
      </c>
      <c r="D155" t="s">
        <v>1872</v>
      </c>
      <c r="E155" s="16" t="s">
        <v>1873</v>
      </c>
      <c r="F155">
        <f>F153</f>
        <v>81363</v>
      </c>
      <c r="G155" t="s">
        <v>1874</v>
      </c>
      <c r="H155" s="73" t="str">
        <f>IF('CountryvisatypeLink Live Master'!D155="Yes", "Y", IF('CountryvisatypeLink Live Master'!D155="No", "N", ""))</f>
        <v>Y</v>
      </c>
      <c r="I155" s="16" t="s">
        <v>1875</v>
      </c>
      <c r="J155" s="73" t="str">
        <f>IF('CountryvisatypeLink Live Master'!E155="Yes", "Y", IF('CountryvisatypeLink Live Master'!E155="No", "N", ""))</f>
        <v>Y</v>
      </c>
      <c r="K155" s="16" t="s">
        <v>1876</v>
      </c>
      <c r="P155" t="str">
        <f>CONCATENATE(A155,B155,C155,D155,E155,F155,G155,H155,I155,J155,K155)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VALUES(nextval('t_country_visa_type_link_seq'),63502,38169,'Full', 'support', current_timestamp, 'support', current_timestamp,81363, current_date, current_date, '2099-01-01 00:00:00.000','Y', 'Y', 'Y', 'Y', 'Y', 'Y', 'Y', 'N', 'N', 'N', NULL, NULL, NULL);</v>
      </c>
    </row>
    <row r="156" spans="1:16">
      <c r="A156" t="s">
        <v>1871</v>
      </c>
      <c r="B156" t="str">
        <f>B154</f>
        <v>63502,</v>
      </c>
      <c r="C156" s="73">
        <f>'CountryvisatypeLink Live Master'!B156</f>
        <v>38170</v>
      </c>
      <c r="D156" t="s">
        <v>1872</v>
      </c>
      <c r="E156" s="16" t="s">
        <v>1873</v>
      </c>
      <c r="F156">
        <f>F154</f>
        <v>81363</v>
      </c>
      <c r="G156" t="s">
        <v>1874</v>
      </c>
      <c r="H156" s="73" t="str">
        <f>IF('CountryvisatypeLink Live Master'!D156="Yes", "Y", IF('CountryvisatypeLink Live Master'!D156="No", "N", ""))</f>
        <v>Y</v>
      </c>
      <c r="I156" s="16" t="s">
        <v>1875</v>
      </c>
      <c r="J156" s="73" t="str">
        <f>IF('CountryvisatypeLink Live Master'!E156="Yes", "Y", IF('CountryvisatypeLink Live Master'!E156="No", "N", ""))</f>
        <v>Y</v>
      </c>
      <c r="K156" s="16" t="s">
        <v>1876</v>
      </c>
      <c r="P156" t="str">
        <f>CONCATENATE(A156,B156,C156,D156,E156,F156,G156,H156,I156,J156,K156)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VALUES(nextval('t_country_visa_type_link_seq'),63502,38170,'Full', 'support', current_timestamp, 'support', current_timestamp,81363, current_date, current_date, '2099-01-01 00:00:00.000','Y', 'Y', 'Y', 'Y', 'Y', 'Y', 'Y', 'N', 'N', 'N', NULL, NULL, NULL);</v>
      </c>
    </row>
    <row r="157" spans="1:16">
      <c r="A157" t="s">
        <v>1871</v>
      </c>
      <c r="B157" t="str">
        <f>B155</f>
        <v>63502,</v>
      </c>
      <c r="C157" s="73">
        <f>'CountryvisatypeLink Live Master'!B157</f>
        <v>38171</v>
      </c>
      <c r="D157" t="s">
        <v>1872</v>
      </c>
      <c r="E157" s="16" t="s">
        <v>1873</v>
      </c>
      <c r="F157">
        <f>F155</f>
        <v>81363</v>
      </c>
      <c r="G157" t="s">
        <v>1874</v>
      </c>
      <c r="H157" s="73" t="str">
        <f>IF('CountryvisatypeLink Live Master'!D157="Yes", "Y", IF('CountryvisatypeLink Live Master'!D157="No", "N", ""))</f>
        <v>Y</v>
      </c>
      <c r="I157" s="16" t="s">
        <v>1875</v>
      </c>
      <c r="J157" s="73" t="str">
        <f>IF('CountryvisatypeLink Live Master'!E157="Yes", "Y", IF('CountryvisatypeLink Live Master'!E157="No", "N", ""))</f>
        <v>Y</v>
      </c>
      <c r="K157" s="16" t="s">
        <v>1876</v>
      </c>
      <c r="P157" t="str">
        <f>CONCATENATE(A157,B157,C157,D157,E157,F157,G157,H157,I157,J157,K157)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VALUES(nextval('t_country_visa_type_link_seq'),63502,38171,'Full', 'support', current_timestamp, 'support', current_timestamp,81363, current_date, current_date, '2099-01-01 00:00:00.000','Y', 'Y', 'Y', 'Y', 'Y', 'Y', 'Y', 'N', 'N', 'N', NULL, NULL, NULL);</v>
      </c>
    </row>
    <row r="158" spans="1:16">
      <c r="A158" t="s">
        <v>1871</v>
      </c>
      <c r="B158" t="str">
        <f>B156</f>
        <v>63502,</v>
      </c>
      <c r="C158" s="73">
        <f>'CountryvisatypeLink Live Master'!B158</f>
        <v>38172</v>
      </c>
      <c r="D158" t="s">
        <v>1872</v>
      </c>
      <c r="E158" s="16" t="s">
        <v>1873</v>
      </c>
      <c r="F158">
        <f>F156</f>
        <v>81363</v>
      </c>
      <c r="G158" t="s">
        <v>1874</v>
      </c>
      <c r="H158" s="73" t="str">
        <f>IF('CountryvisatypeLink Live Master'!D158="Yes", "Y", IF('CountryvisatypeLink Live Master'!D158="No", "N", ""))</f>
        <v>Y</v>
      </c>
      <c r="I158" s="16" t="s">
        <v>1875</v>
      </c>
      <c r="J158" s="73" t="str">
        <f>IF('CountryvisatypeLink Live Master'!E158="Yes", "Y", IF('CountryvisatypeLink Live Master'!E158="No", "N", ""))</f>
        <v>Y</v>
      </c>
      <c r="K158" s="16" t="s">
        <v>1876</v>
      </c>
      <c r="P158" t="str">
        <f>CONCATENATE(A158,B158,C158,D158,E158,F158,G158,H158,I158,J158,K158)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VALUES(nextval('t_country_visa_type_link_seq'),63502,38172,'Full', 'support', current_timestamp, 'support', current_timestamp,81363, current_date, current_date, '2099-01-01 00:00:00.000','Y', 'Y', 'Y', 'Y', 'Y', 'Y', 'Y', 'N', 'N', 'N', NULL, NULL, NULL);</v>
      </c>
    </row>
    <row r="159" spans="1:16">
      <c r="A159" t="s">
        <v>1871</v>
      </c>
      <c r="B159" t="str">
        <f>B157</f>
        <v>63502,</v>
      </c>
      <c r="C159" s="73">
        <f>'CountryvisatypeLink Live Master'!B159</f>
        <v>38173</v>
      </c>
      <c r="D159" t="s">
        <v>1872</v>
      </c>
      <c r="E159" s="16" t="s">
        <v>1873</v>
      </c>
      <c r="F159">
        <f>F157</f>
        <v>81363</v>
      </c>
      <c r="G159" t="s">
        <v>1874</v>
      </c>
      <c r="H159" s="73" t="str">
        <f>IF('CountryvisatypeLink Live Master'!D159="Yes", "Y", IF('CountryvisatypeLink Live Master'!D159="No", "N", ""))</f>
        <v>Y</v>
      </c>
      <c r="I159" s="16" t="s">
        <v>1875</v>
      </c>
      <c r="J159" s="73" t="str">
        <f>IF('CountryvisatypeLink Live Master'!E159="Yes", "Y", IF('CountryvisatypeLink Live Master'!E159="No", "N", ""))</f>
        <v>Y</v>
      </c>
      <c r="K159" s="16" t="s">
        <v>1876</v>
      </c>
      <c r="P159" t="str">
        <f>CONCATENATE(A159,B159,C159,D159,E159,F159,G159,H159,I159,J159,K159)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VALUES(nextval('t_country_visa_type_link_seq'),63502,38173,'Full', 'support', current_timestamp, 'support', current_timestamp,81363, current_date, current_date, '2099-01-01 00:00:00.000','Y', 'Y', 'Y', 'Y', 'Y', 'Y', 'Y', 'N', 'N', 'N', NULL, NULL, NULL);</v>
      </c>
    </row>
    <row r="160" spans="1:16">
      <c r="A160" t="s">
        <v>1871</v>
      </c>
      <c r="B160" t="str">
        <f>B158</f>
        <v>63502,</v>
      </c>
      <c r="C160" s="73">
        <f>'CountryvisatypeLink Live Master'!B160</f>
        <v>41349</v>
      </c>
      <c r="D160" t="s">
        <v>1872</v>
      </c>
      <c r="E160" s="16" t="s">
        <v>1873</v>
      </c>
      <c r="F160">
        <f>F158</f>
        <v>81363</v>
      </c>
      <c r="G160" t="s">
        <v>1874</v>
      </c>
      <c r="H160" s="73" t="str">
        <f>IF('CountryvisatypeLink Live Master'!D160="Yes", "Y", IF('CountryvisatypeLink Live Master'!D160="No", "N", ""))</f>
        <v>Y</v>
      </c>
      <c r="I160" s="16" t="s">
        <v>1875</v>
      </c>
      <c r="J160" s="73" t="str">
        <f>IF('CountryvisatypeLink Live Master'!E160="Yes", "Y", IF('CountryvisatypeLink Live Master'!E160="No", "N", ""))</f>
        <v>Y</v>
      </c>
      <c r="K160" s="16" t="s">
        <v>1876</v>
      </c>
      <c r="P160" t="str">
        <f>CONCATENATE(A160,B160,C160,D160,E160,F160,G160,H160,I160,J160,K160)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VALUES(nextval('t_country_visa_type_link_seq'),63502,41349,'Full', 'support', current_timestamp, 'support', current_timestamp,81363, current_date, current_date, '2099-01-01 00:00:00.000','Y', 'Y', 'Y', 'Y', 'Y', 'Y', 'Y', 'N', 'N', 'N', NULL, NULL, NULL);</v>
      </c>
    </row>
    <row r="161" spans="1:16">
      <c r="A161" t="s">
        <v>1871</v>
      </c>
      <c r="B161" t="str">
        <f>B159</f>
        <v>63502,</v>
      </c>
      <c r="C161" s="73">
        <f>'CountryvisatypeLink Live Master'!B161</f>
        <v>41350</v>
      </c>
      <c r="D161" t="s">
        <v>1872</v>
      </c>
      <c r="E161" s="16" t="s">
        <v>1873</v>
      </c>
      <c r="F161">
        <f>F159</f>
        <v>81363</v>
      </c>
      <c r="G161" t="s">
        <v>1874</v>
      </c>
      <c r="H161" s="73" t="str">
        <f>IF('CountryvisatypeLink Live Master'!D161="Yes", "Y", IF('CountryvisatypeLink Live Master'!D161="No", "N", ""))</f>
        <v>Y</v>
      </c>
      <c r="I161" s="16" t="s">
        <v>1875</v>
      </c>
      <c r="J161" s="73" t="str">
        <f>IF('CountryvisatypeLink Live Master'!E161="Yes", "Y", IF('CountryvisatypeLink Live Master'!E161="No", "N", ""))</f>
        <v>Y</v>
      </c>
      <c r="K161" s="16" t="s">
        <v>1876</v>
      </c>
      <c r="P161" t="str">
        <f>CONCATENATE(A161,B161,C161,D161,E161,F161,G161,H161,I161,J161,K161)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VALUES(nextval('t_country_visa_type_link_seq'),63502,41350,'Full', 'support', current_timestamp, 'support', current_timestamp,81363, current_date, current_date, '2099-01-01 00:00:00.000','Y', 'Y', 'Y', 'Y', 'Y', 'Y', 'Y', 'N', 'N', 'N', NULL, NULL, NULL);</v>
      </c>
    </row>
    <row r="162" spans="1:16">
      <c r="A162" t="s">
        <v>1871</v>
      </c>
      <c r="B162" t="str">
        <f>B160</f>
        <v>63502,</v>
      </c>
      <c r="C162" s="73">
        <f>'CountryvisatypeLink Live Master'!B162</f>
        <v>41351</v>
      </c>
      <c r="D162" t="s">
        <v>1872</v>
      </c>
      <c r="E162" s="16" t="s">
        <v>1873</v>
      </c>
      <c r="F162">
        <f>F160</f>
        <v>81363</v>
      </c>
      <c r="G162" t="s">
        <v>1874</v>
      </c>
      <c r="H162" s="73" t="str">
        <f>IF('CountryvisatypeLink Live Master'!D162="Yes", "Y", IF('CountryvisatypeLink Live Master'!D162="No", "N", ""))</f>
        <v>Y</v>
      </c>
      <c r="I162" s="16" t="s">
        <v>1875</v>
      </c>
      <c r="J162" s="73" t="str">
        <f>IF('CountryvisatypeLink Live Master'!E162="Yes", "Y", IF('CountryvisatypeLink Live Master'!E162="No", "N", ""))</f>
        <v>Y</v>
      </c>
      <c r="K162" s="16" t="s">
        <v>1876</v>
      </c>
      <c r="P162" t="str">
        <f>CONCATENATE(A162,B162,C162,D162,E162,F162,G162,H162,I162,J162,K162)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VALUES(nextval('t_country_visa_type_link_seq'),63502,41351,'Full', 'support', current_timestamp, 'support', current_timestamp,81363, current_date, current_date, '2099-01-01 00:00:00.000','Y', 'Y', 'Y', 'Y', 'Y', 'Y', 'Y', 'N', 'N', 'N', NULL, NULL, NULL);</v>
      </c>
    </row>
    <row r="163" spans="1:16">
      <c r="A163" t="s">
        <v>1871</v>
      </c>
      <c r="B163" t="str">
        <f>B161</f>
        <v>63502,</v>
      </c>
      <c r="C163" s="73">
        <f>'CountryvisatypeLink Live Master'!B163</f>
        <v>41352</v>
      </c>
      <c r="D163" t="s">
        <v>1872</v>
      </c>
      <c r="E163" s="16" t="s">
        <v>1873</v>
      </c>
      <c r="F163">
        <f>F161</f>
        <v>81363</v>
      </c>
      <c r="G163" t="s">
        <v>1874</v>
      </c>
      <c r="H163" s="73" t="str">
        <f>IF('CountryvisatypeLink Live Master'!D163="Yes", "Y", IF('CountryvisatypeLink Live Master'!D163="No", "N", ""))</f>
        <v>Y</v>
      </c>
      <c r="I163" s="16" t="s">
        <v>1875</v>
      </c>
      <c r="J163" s="73" t="str">
        <f>IF('CountryvisatypeLink Live Master'!E163="Yes", "Y", IF('CountryvisatypeLink Live Master'!E163="No", "N", ""))</f>
        <v>Y</v>
      </c>
      <c r="K163" s="16" t="s">
        <v>1876</v>
      </c>
      <c r="P163" t="str">
        <f>CONCATENATE(A163,B163,C163,D163,E163,F163,G163,H163,I163,J163,K163)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VALUES(nextval('t_country_visa_type_link_seq'),63502,41352,'Full', 'support', current_timestamp, 'support', current_timestamp,81363, current_date, current_date, '2099-01-01 00:00:00.000','Y', 'Y', 'Y', 'Y', 'Y', 'Y', 'Y', 'N', 'N', 'N', NULL, NULL, NULL);</v>
      </c>
    </row>
    <row r="164" spans="1:16">
      <c r="A164" t="s">
        <v>1871</v>
      </c>
      <c r="B164" t="str">
        <f>B162</f>
        <v>63502,</v>
      </c>
      <c r="C164" s="73">
        <f>'CountryvisatypeLink Live Master'!B164</f>
        <v>41353</v>
      </c>
      <c r="D164" t="s">
        <v>1872</v>
      </c>
      <c r="E164" s="16" t="s">
        <v>1873</v>
      </c>
      <c r="F164">
        <f>F162</f>
        <v>81363</v>
      </c>
      <c r="G164" t="s">
        <v>1874</v>
      </c>
      <c r="H164" s="73" t="str">
        <f>IF('CountryvisatypeLink Live Master'!D164="Yes", "Y", IF('CountryvisatypeLink Live Master'!D164="No", "N", ""))</f>
        <v>Y</v>
      </c>
      <c r="I164" s="16" t="s">
        <v>1875</v>
      </c>
      <c r="J164" s="73" t="str">
        <f>IF('CountryvisatypeLink Live Master'!E164="Yes", "Y", IF('CountryvisatypeLink Live Master'!E164="No", "N", ""))</f>
        <v>Y</v>
      </c>
      <c r="K164" s="16" t="s">
        <v>1876</v>
      </c>
      <c r="P164" t="str">
        <f>CONCATENATE(A164,B164,C164,D164,E164,F164,G164,H164,I164,J164,K164)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VALUES(nextval('t_country_visa_type_link_seq'),63502,41353,'Full', 'support', current_timestamp, 'support', current_timestamp,81363, current_date, current_date, '2099-01-01 00:00:00.000','Y', 'Y', 'Y', 'Y', 'Y', 'Y', 'Y', 'N', 'N', 'N', NULL, NULL, NULL);</v>
      </c>
    </row>
    <row r="165" spans="1:16">
      <c r="A165" t="s">
        <v>1871</v>
      </c>
      <c r="B165" t="str">
        <f>B163</f>
        <v>63502,</v>
      </c>
      <c r="C165" s="73">
        <f>'CountryvisatypeLink Live Master'!B165</f>
        <v>41354</v>
      </c>
      <c r="D165" t="s">
        <v>1872</v>
      </c>
      <c r="E165" s="16" t="s">
        <v>1873</v>
      </c>
      <c r="F165">
        <f>F163</f>
        <v>81363</v>
      </c>
      <c r="G165" t="s">
        <v>1874</v>
      </c>
      <c r="H165" s="73" t="str">
        <f>IF('CountryvisatypeLink Live Master'!D165="Yes", "Y", IF('CountryvisatypeLink Live Master'!D165="No", "N", ""))</f>
        <v>Y</v>
      </c>
      <c r="I165" s="16" t="s">
        <v>1875</v>
      </c>
      <c r="J165" s="73" t="str">
        <f>IF('CountryvisatypeLink Live Master'!E165="Yes", "Y", IF('CountryvisatypeLink Live Master'!E165="No", "N", ""))</f>
        <v>Y</v>
      </c>
      <c r="K165" s="16" t="s">
        <v>1876</v>
      </c>
      <c r="P165" t="str">
        <f>CONCATENATE(A165,B165,C165,D165,E165,F165,G165,H165,I165,J165,K165)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VALUES(nextval('t_country_visa_type_link_seq'),63502,41354,'Full', 'support', current_timestamp, 'support', current_timestamp,81363, current_date, current_date, '2099-01-01 00:00:00.000','Y', 'Y', 'Y', 'Y', 'Y', 'Y', 'Y', 'N', 'N', 'N', NULL, NULL, NULL);</v>
      </c>
    </row>
    <row r="166" spans="1:16">
      <c r="A166" t="s">
        <v>1871</v>
      </c>
      <c r="B166" t="str">
        <f>B164</f>
        <v>63502,</v>
      </c>
      <c r="C166" s="73">
        <f>'CountryvisatypeLink Live Master'!B166</f>
        <v>41424</v>
      </c>
      <c r="D166" t="s">
        <v>1872</v>
      </c>
      <c r="E166" s="16" t="s">
        <v>1873</v>
      </c>
      <c r="F166">
        <f>F164</f>
        <v>81363</v>
      </c>
      <c r="G166" t="s">
        <v>1874</v>
      </c>
      <c r="H166" s="73" t="str">
        <f>IF('CountryvisatypeLink Live Master'!D166="Yes", "Y", IF('CountryvisatypeLink Live Master'!D166="No", "N", ""))</f>
        <v>Y</v>
      </c>
      <c r="I166" s="16" t="s">
        <v>1875</v>
      </c>
      <c r="J166" s="73" t="str">
        <f>IF('CountryvisatypeLink Live Master'!E166="Yes", "Y", IF('CountryvisatypeLink Live Master'!E166="No", "N", ""))</f>
        <v>Y</v>
      </c>
      <c r="K166" s="16" t="s">
        <v>1876</v>
      </c>
      <c r="P166" t="str">
        <f>CONCATENATE(A166,B166,C166,D166,E166,F166,G166,H166,I166,J166,K166)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VALUES(nextval('t_country_visa_type_link_seq'),63502,41424,'Full', 'support', current_timestamp, 'support', current_timestamp,81363, current_date, current_date, '2099-01-01 00:00:00.000','Y', 'Y', 'Y', 'Y', 'Y', 'Y', 'Y', 'N', 'N', 'N', NULL, NULL, NULL);</v>
      </c>
    </row>
    <row r="167" spans="1:16">
      <c r="A167" t="s">
        <v>1871</v>
      </c>
      <c r="B167" t="str">
        <f>B165</f>
        <v>63502,</v>
      </c>
      <c r="C167" s="73">
        <f>'CountryvisatypeLink Live Master'!B167</f>
        <v>41406</v>
      </c>
      <c r="D167" t="s">
        <v>1872</v>
      </c>
      <c r="E167" s="16" t="s">
        <v>1873</v>
      </c>
      <c r="F167">
        <f>F165</f>
        <v>81363</v>
      </c>
      <c r="G167" t="s">
        <v>1874</v>
      </c>
      <c r="H167" s="73" t="str">
        <f>IF('CountryvisatypeLink Live Master'!D167="Yes", "Y", IF('CountryvisatypeLink Live Master'!D167="No", "N", ""))</f>
        <v>Y</v>
      </c>
      <c r="I167" s="16" t="s">
        <v>1875</v>
      </c>
      <c r="J167" s="73" t="str">
        <f>IF('CountryvisatypeLink Live Master'!E167="Yes", "Y", IF('CountryvisatypeLink Live Master'!E167="No", "N", ""))</f>
        <v>Y</v>
      </c>
      <c r="K167" s="16" t="s">
        <v>1876</v>
      </c>
      <c r="P167" t="str">
        <f>CONCATENATE(A167,B167,C167,D167,E167,F167,G167,H167,I167,J167,K167)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VALUES(nextval('t_country_visa_type_link_seq'),63502,41406,'Full', 'support', current_timestamp, 'support', current_timestamp,81363, current_date, current_date, '2099-01-01 00:00:00.000','Y', 'Y', 'Y', 'Y', 'Y', 'Y', 'Y', 'N', 'N', 'N', NULL, NULL, NULL);</v>
      </c>
    </row>
    <row r="168" spans="1:16">
      <c r="A168" t="s">
        <v>1871</v>
      </c>
      <c r="B168" t="str">
        <f>B166</f>
        <v>63502,</v>
      </c>
      <c r="C168" s="73">
        <f>'CountryvisatypeLink Live Master'!B168</f>
        <v>41443</v>
      </c>
      <c r="D168" t="s">
        <v>1872</v>
      </c>
      <c r="E168" s="16" t="s">
        <v>1873</v>
      </c>
      <c r="F168">
        <f>F166</f>
        <v>81363</v>
      </c>
      <c r="G168" t="s">
        <v>1874</v>
      </c>
      <c r="H168" s="73" t="str">
        <f>IF('CountryvisatypeLink Live Master'!D168="Yes", "Y", IF('CountryvisatypeLink Live Master'!D168="No", "N", ""))</f>
        <v>Y</v>
      </c>
      <c r="I168" s="16" t="s">
        <v>1875</v>
      </c>
      <c r="J168" s="73" t="str">
        <f>IF('CountryvisatypeLink Live Master'!E168="Yes", "Y", IF('CountryvisatypeLink Live Master'!E168="No", "N", ""))</f>
        <v>Y</v>
      </c>
      <c r="K168" s="16" t="s">
        <v>1876</v>
      </c>
      <c r="P168" t="str">
        <f>CONCATENATE(A168,B168,C168,D168,E168,F168,G168,H168,I168,J168,K168)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VALUES(nextval('t_country_visa_type_link_seq'),63502,41443,'Full', 'support', current_timestamp, 'support', current_timestamp,81363, current_date, current_date, '2099-01-01 00:00:00.000','Y', 'Y', 'Y', 'Y', 'Y', 'Y', 'Y', 'N', 'N', 'N', NULL, NULL, NULL);</v>
      </c>
    </row>
    <row r="169" spans="1:16">
      <c r="A169" t="s">
        <v>1871</v>
      </c>
      <c r="B169" t="str">
        <f>B167</f>
        <v>63502,</v>
      </c>
      <c r="C169" s="73">
        <f>'CountryvisatypeLink Live Master'!B169</f>
        <v>41407</v>
      </c>
      <c r="D169" t="s">
        <v>1872</v>
      </c>
      <c r="E169" s="16" t="s">
        <v>1873</v>
      </c>
      <c r="F169">
        <f>F167</f>
        <v>81363</v>
      </c>
      <c r="G169" t="s">
        <v>1874</v>
      </c>
      <c r="H169" s="73" t="str">
        <f>IF('CountryvisatypeLink Live Master'!D169="Yes", "Y", IF('CountryvisatypeLink Live Master'!D169="No", "N", ""))</f>
        <v>Y</v>
      </c>
      <c r="I169" s="16" t="s">
        <v>1875</v>
      </c>
      <c r="J169" s="73" t="str">
        <f>IF('CountryvisatypeLink Live Master'!E169="Yes", "Y", IF('CountryvisatypeLink Live Master'!E169="No", "N", ""))</f>
        <v>Y</v>
      </c>
      <c r="K169" s="16" t="s">
        <v>1876</v>
      </c>
      <c r="P169" t="str">
        <f>CONCATENATE(A169,B169,C169,D169,E169,F169,G169,H169,I169,J169,K169)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VALUES(nextval('t_country_visa_type_link_seq'),63502,41407,'Full', 'support', current_timestamp, 'support', current_timestamp,81363, current_date, current_date, '2099-01-01 00:00:00.000','Y', 'Y', 'Y', 'Y', 'Y', 'Y', 'Y', 'N', 'N', 'N', NULL, NULL, NULL);</v>
      </c>
    </row>
    <row r="170" spans="1:16">
      <c r="A170" t="s">
        <v>1871</v>
      </c>
      <c r="B170" t="str">
        <f>B168</f>
        <v>63502,</v>
      </c>
      <c r="C170" s="73">
        <f>'CountryvisatypeLink Live Master'!B170</f>
        <v>41463</v>
      </c>
      <c r="D170" t="s">
        <v>1872</v>
      </c>
      <c r="E170" s="16" t="s">
        <v>1873</v>
      </c>
      <c r="F170">
        <f>F168</f>
        <v>81363</v>
      </c>
      <c r="G170" t="s">
        <v>1874</v>
      </c>
      <c r="H170" s="73" t="str">
        <f>IF('CountryvisatypeLink Live Master'!D170="Yes", "Y", IF('CountryvisatypeLink Live Master'!D170="No", "N", ""))</f>
        <v>Y</v>
      </c>
      <c r="I170" s="16" t="s">
        <v>1875</v>
      </c>
      <c r="J170" s="73" t="str">
        <f>IF('CountryvisatypeLink Live Master'!E170="Yes", "Y", IF('CountryvisatypeLink Live Master'!E170="No", "N", ""))</f>
        <v>Y</v>
      </c>
      <c r="K170" s="16" t="s">
        <v>1876</v>
      </c>
      <c r="P170" t="str">
        <f>CONCATENATE(A170,B170,C170,D170,E170,F170,G170,H170,I170,J170,K170)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VALUES(nextval('t_country_visa_type_link_seq'),63502,41463,'Full', 'support', current_timestamp, 'support', current_timestamp,81363, current_date, current_date, '2099-01-01 00:00:00.000','Y', 'Y', 'Y', 'Y', 'Y', 'Y', 'Y', 'N', 'N', 'N', NULL, NULL, NULL);</v>
      </c>
    </row>
    <row r="171" spans="1:16">
      <c r="A171" t="s">
        <v>1871</v>
      </c>
      <c r="B171" t="str">
        <f>B169</f>
        <v>63502,</v>
      </c>
      <c r="C171" s="73">
        <f>'CountryvisatypeLink Live Master'!B171</f>
        <v>41595</v>
      </c>
      <c r="D171" t="s">
        <v>1872</v>
      </c>
      <c r="E171" s="16" t="s">
        <v>1873</v>
      </c>
      <c r="F171">
        <f>F169</f>
        <v>81363</v>
      </c>
      <c r="G171" t="s">
        <v>1874</v>
      </c>
      <c r="H171" s="73" t="str">
        <f>IF('CountryvisatypeLink Live Master'!D171="Yes", "Y", IF('CountryvisatypeLink Live Master'!D171="No", "N", ""))</f>
        <v>Y</v>
      </c>
      <c r="I171" s="16" t="s">
        <v>1875</v>
      </c>
      <c r="J171" s="73" t="str">
        <f>IF('CountryvisatypeLink Live Master'!E171="Yes", "Y", IF('CountryvisatypeLink Live Master'!E171="No", "N", ""))</f>
        <v>Y</v>
      </c>
      <c r="K171" s="16" t="s">
        <v>1876</v>
      </c>
      <c r="P171" t="str">
        <f>CONCATENATE(A171,B171,C171,D171,E171,F171,G171,H171,I171,J171,K171)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VALUES(nextval('t_country_visa_type_link_seq'),63502,41595,'Full', 'support', current_timestamp, 'support', current_timestamp,81363, current_date, current_date, '2099-01-01 00:00:00.000','Y', 'Y', 'Y', 'Y', 'Y', 'Y', 'Y', 'N', 'N', 'N', NULL, NULL, NULL);</v>
      </c>
    </row>
    <row r="172" spans="1:16">
      <c r="A172" t="s">
        <v>1871</v>
      </c>
      <c r="B172" t="str">
        <f>B170</f>
        <v>63502,</v>
      </c>
      <c r="C172" s="73">
        <f>'CountryvisatypeLink Live Master'!B172</f>
        <v>41516</v>
      </c>
      <c r="D172" t="s">
        <v>1872</v>
      </c>
      <c r="E172" s="16" t="s">
        <v>1873</v>
      </c>
      <c r="F172">
        <f>F170</f>
        <v>81363</v>
      </c>
      <c r="G172" t="s">
        <v>1874</v>
      </c>
      <c r="H172" s="73" t="str">
        <f>IF('CountryvisatypeLink Live Master'!D172="Yes", "Y", IF('CountryvisatypeLink Live Master'!D172="No", "N", ""))</f>
        <v>Y</v>
      </c>
      <c r="I172" s="16" t="s">
        <v>1875</v>
      </c>
      <c r="J172" s="73" t="str">
        <f>IF('CountryvisatypeLink Live Master'!E172="Yes", "Y", IF('CountryvisatypeLink Live Master'!E172="No", "N", ""))</f>
        <v>Y</v>
      </c>
      <c r="K172" s="16" t="s">
        <v>1876</v>
      </c>
      <c r="P172" t="str">
        <f>CONCATENATE(A172,B172,C172,D172,E172,F172,G172,H172,I172,J172,K172)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VALUES(nextval('t_country_visa_type_link_seq'),63502,41516,'Full', 'support', current_timestamp, 'support', current_timestamp,81363, current_date, current_date, '2099-01-01 00:00:00.000','Y', 'Y', 'Y', 'Y', 'Y', 'Y', 'Y', 'N', 'N', 'N', NULL, NULL, NULL);</v>
      </c>
    </row>
    <row r="173" spans="1:16">
      <c r="A173" t="s">
        <v>1871</v>
      </c>
      <c r="B173" t="str">
        <f>B171</f>
        <v>63502,</v>
      </c>
      <c r="C173" s="73">
        <f>'CountryvisatypeLink Live Master'!B173</f>
        <v>41615</v>
      </c>
      <c r="D173" t="s">
        <v>1872</v>
      </c>
      <c r="E173" s="16" t="s">
        <v>1873</v>
      </c>
      <c r="F173">
        <f>F171</f>
        <v>81363</v>
      </c>
      <c r="G173" t="s">
        <v>1874</v>
      </c>
      <c r="H173" s="73" t="str">
        <f>IF('CountryvisatypeLink Live Master'!D173="Yes", "Y", IF('CountryvisatypeLink Live Master'!D173="No", "N", ""))</f>
        <v>Y</v>
      </c>
      <c r="I173" s="16" t="s">
        <v>1875</v>
      </c>
      <c r="J173" s="73" t="str">
        <f>IF('CountryvisatypeLink Live Master'!E173="Yes", "Y", IF('CountryvisatypeLink Live Master'!E173="No", "N", ""))</f>
        <v>Y</v>
      </c>
      <c r="K173" s="16" t="s">
        <v>1876</v>
      </c>
      <c r="P173" t="str">
        <f>CONCATENATE(A173,B173,C173,D173,E173,F173,G173,H173,I173,J173,K173)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VALUES(nextval('t_country_visa_type_link_seq'),63502,41615,'Full', 'support', current_timestamp, 'support', current_timestamp,81363, current_date, current_date, '2099-01-01 00:00:00.000','Y', 'Y', 'Y', 'Y', 'Y', 'Y', 'Y', 'N', 'N', 'N', NULL, NULL, NULL);</v>
      </c>
    </row>
    <row r="174" spans="1:16">
      <c r="A174" t="s">
        <v>1871</v>
      </c>
      <c r="B174" t="str">
        <f>B172</f>
        <v>63502,</v>
      </c>
      <c r="C174" s="73">
        <f>'CountryvisatypeLink Live Master'!B174</f>
        <v>41616</v>
      </c>
      <c r="D174" t="s">
        <v>1872</v>
      </c>
      <c r="E174" s="16" t="s">
        <v>1873</v>
      </c>
      <c r="F174">
        <f>F172</f>
        <v>81363</v>
      </c>
      <c r="G174" t="s">
        <v>1874</v>
      </c>
      <c r="H174" s="73" t="str">
        <f>IF('CountryvisatypeLink Live Master'!D174="Yes", "Y", IF('CountryvisatypeLink Live Master'!D174="No", "N", ""))</f>
        <v>Y</v>
      </c>
      <c r="I174" s="16" t="s">
        <v>1875</v>
      </c>
      <c r="J174" s="73" t="str">
        <f>IF('CountryvisatypeLink Live Master'!E174="Yes", "Y", IF('CountryvisatypeLink Live Master'!E174="No", "N", ""))</f>
        <v>Y</v>
      </c>
      <c r="K174" s="16" t="s">
        <v>1876</v>
      </c>
      <c r="P174" t="str">
        <f>CONCATENATE(A174,B174,C174,D174,E174,F174,G174,H174,I174,J174,K174)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VALUES(nextval('t_country_visa_type_link_seq'),63502,41616,'Full', 'support', current_timestamp, 'support', current_timestamp,81363, current_date, current_date, '2099-01-01 00:00:00.000','Y', 'Y', 'Y', 'Y', 'Y', 'Y', 'Y', 'N', 'N', 'N', NULL, NULL, NULL);</v>
      </c>
    </row>
    <row r="175" spans="1:16">
      <c r="A175" t="s">
        <v>1871</v>
      </c>
      <c r="B175" t="str">
        <f>B173</f>
        <v>63502,</v>
      </c>
      <c r="C175" s="73">
        <f>'CountryvisatypeLink Live Master'!B175</f>
        <v>41517</v>
      </c>
      <c r="D175" t="s">
        <v>1872</v>
      </c>
      <c r="E175" s="16" t="s">
        <v>1873</v>
      </c>
      <c r="F175">
        <f>F173</f>
        <v>81363</v>
      </c>
      <c r="G175" t="s">
        <v>1874</v>
      </c>
      <c r="H175" s="73" t="str">
        <f>IF('CountryvisatypeLink Live Master'!D175="Yes", "Y", IF('CountryvisatypeLink Live Master'!D175="No", "N", ""))</f>
        <v>Y</v>
      </c>
      <c r="I175" s="16" t="s">
        <v>1875</v>
      </c>
      <c r="J175" s="73" t="str">
        <f>IF('CountryvisatypeLink Live Master'!E175="Yes", "Y", IF('CountryvisatypeLink Live Master'!E175="No", "N", ""))</f>
        <v>Y</v>
      </c>
      <c r="K175" s="16" t="s">
        <v>1876</v>
      </c>
      <c r="P175" t="str">
        <f>CONCATENATE(A175,B175,C175,D175,E175,F175,G175,H175,I175,J175,K175)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VALUES(nextval('t_country_visa_type_link_seq'),63502,41517,'Full', 'support', current_timestamp, 'support', current_timestamp,81363, current_date, current_date, '2099-01-01 00:00:00.000','Y', 'Y', 'Y', 'Y', 'Y', 'Y', 'Y', 'N', 'N', 'N', NULL, NULL, NULL);</v>
      </c>
    </row>
    <row r="176" spans="1:16">
      <c r="A176" t="s">
        <v>1871</v>
      </c>
      <c r="B176" t="str">
        <f>B174</f>
        <v>63502,</v>
      </c>
      <c r="C176" s="73">
        <f>'CountryvisatypeLink Live Master'!B176</f>
        <v>43195</v>
      </c>
      <c r="D176" t="s">
        <v>1872</v>
      </c>
      <c r="E176" s="16" t="s">
        <v>1873</v>
      </c>
      <c r="F176">
        <f>F174</f>
        <v>81363</v>
      </c>
      <c r="G176" t="s">
        <v>1874</v>
      </c>
      <c r="H176" s="73" t="str">
        <f>IF('CountryvisatypeLink Live Master'!D176="Yes", "Y", IF('CountryvisatypeLink Live Master'!D176="No", "N", ""))</f>
        <v>Y</v>
      </c>
      <c r="I176" s="16" t="s">
        <v>1875</v>
      </c>
      <c r="J176" s="73" t="str">
        <f>IF('CountryvisatypeLink Live Master'!E176="Yes", "Y", IF('CountryvisatypeLink Live Master'!E176="No", "N", ""))</f>
        <v>Y</v>
      </c>
      <c r="K176" s="16" t="s">
        <v>1876</v>
      </c>
      <c r="P176" t="str">
        <f>CONCATENATE(A176,B176,C176,D176,E176,F176,G176,H176,I176,J176,K176)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VALUES(nextval('t_country_visa_type_link_seq'),63502,43195,'Full', 'support', current_timestamp, 'support', current_timestamp,81363, current_date, current_date, '2099-01-01 00:00:00.000','Y', 'Y', 'Y', 'Y', 'Y', 'Y', 'Y', 'N', 'N', 'N', NULL, NULL, NULL);</v>
      </c>
    </row>
    <row r="177" spans="1:16">
      <c r="A177" t="s">
        <v>1871</v>
      </c>
      <c r="B177" t="str">
        <f>B175</f>
        <v>63502,</v>
      </c>
      <c r="C177" s="73">
        <f>'CountryvisatypeLink Live Master'!B177</f>
        <v>43215</v>
      </c>
      <c r="D177" t="s">
        <v>1872</v>
      </c>
      <c r="E177" s="16" t="s">
        <v>1873</v>
      </c>
      <c r="F177">
        <f>F175</f>
        <v>81363</v>
      </c>
      <c r="G177" t="s">
        <v>1874</v>
      </c>
      <c r="H177" s="73" t="str">
        <f>IF('CountryvisatypeLink Live Master'!D177="Yes", "Y", IF('CountryvisatypeLink Live Master'!D177="No", "N", ""))</f>
        <v>Y</v>
      </c>
      <c r="I177" s="16" t="s">
        <v>1875</v>
      </c>
      <c r="J177" s="73" t="str">
        <f>IF('CountryvisatypeLink Live Master'!E177="Yes", "Y", IF('CountryvisatypeLink Live Master'!E177="No", "N", ""))</f>
        <v>Y</v>
      </c>
      <c r="K177" s="16" t="s">
        <v>1876</v>
      </c>
      <c r="P177" t="str">
        <f>CONCATENATE(A177,B177,C177,D177,E177,F177,G177,H177,I177,J177,K177)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VALUES(nextval('t_country_visa_type_link_seq'),63502,43215,'Full', 'support', current_timestamp, 'support', current_timestamp,81363, current_date, current_date, '2099-01-01 00:00:00.000','Y', 'Y', 'Y', 'Y', 'Y', 'Y', 'Y', 'N', 'N', 'N', NULL, NULL, NULL);</v>
      </c>
    </row>
    <row r="178" spans="1:16">
      <c r="A178" t="s">
        <v>1871</v>
      </c>
      <c r="B178" t="str">
        <f>B176</f>
        <v>63502,</v>
      </c>
      <c r="C178" s="73">
        <f>'CountryvisatypeLink Live Master'!B178</f>
        <v>43196</v>
      </c>
      <c r="D178" t="s">
        <v>1872</v>
      </c>
      <c r="E178" s="16" t="s">
        <v>1873</v>
      </c>
      <c r="F178">
        <f>F176</f>
        <v>81363</v>
      </c>
      <c r="G178" t="s">
        <v>1874</v>
      </c>
      <c r="H178" s="73" t="str">
        <f>IF('CountryvisatypeLink Live Master'!D178="Yes", "Y", IF('CountryvisatypeLink Live Master'!D178="No", "N", ""))</f>
        <v>Y</v>
      </c>
      <c r="I178" s="16" t="s">
        <v>1875</v>
      </c>
      <c r="J178" s="73" t="str">
        <f>IF('CountryvisatypeLink Live Master'!E178="Yes", "Y", IF('CountryvisatypeLink Live Master'!E178="No", "N", ""))</f>
        <v>Y</v>
      </c>
      <c r="K178" s="16" t="s">
        <v>1876</v>
      </c>
      <c r="P178" t="str">
        <f>CONCATENATE(A178,B178,C178,D178,E178,F178,G178,H178,I178,J178,K178)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VALUES(nextval('t_country_visa_type_link_seq'),63502,43196,'Full', 'support', current_timestamp, 'support', current_timestamp,81363, current_date, current_date, '2099-01-01 00:00:00.000','Y', 'Y', 'Y', 'Y', 'Y', 'Y', 'Y', 'N', 'N', 'N', NULL, NULL, NULL);</v>
      </c>
    </row>
    <row r="179" spans="1:16">
      <c r="A179" t="s">
        <v>1871</v>
      </c>
      <c r="B179" t="str">
        <f>B177</f>
        <v>63502,</v>
      </c>
      <c r="C179" s="73">
        <f>'CountryvisatypeLink Live Master'!B179</f>
        <v>43197</v>
      </c>
      <c r="D179" t="s">
        <v>1872</v>
      </c>
      <c r="E179" s="16" t="s">
        <v>1873</v>
      </c>
      <c r="F179">
        <f>F177</f>
        <v>81363</v>
      </c>
      <c r="G179" t="s">
        <v>1874</v>
      </c>
      <c r="H179" s="73" t="str">
        <f>IF('CountryvisatypeLink Live Master'!D179="Yes", "Y", IF('CountryvisatypeLink Live Master'!D179="No", "N", ""))</f>
        <v>Y</v>
      </c>
      <c r="I179" s="16" t="s">
        <v>1875</v>
      </c>
      <c r="J179" s="73" t="str">
        <f>IF('CountryvisatypeLink Live Master'!E179="Yes", "Y", IF('CountryvisatypeLink Live Master'!E179="No", "N", ""))</f>
        <v>Y</v>
      </c>
      <c r="K179" s="16" t="s">
        <v>1876</v>
      </c>
      <c r="P179" t="str">
        <f>CONCATENATE(A179,B179,C179,D179,E179,F179,G179,H179,I179,J179,K179)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VALUES(nextval('t_country_visa_type_link_seq'),63502,43197,'Full', 'support', current_timestamp, 'support', current_timestamp,81363, current_date, current_date, '2099-01-01 00:00:00.000','Y', 'Y', 'Y', 'Y', 'Y', 'Y', 'Y', 'N', 'N', 'N', NULL, NULL, NULL);</v>
      </c>
    </row>
    <row r="180" spans="1:16">
      <c r="A180" t="s">
        <v>1871</v>
      </c>
      <c r="B180" t="str">
        <f>B178</f>
        <v>63502,</v>
      </c>
      <c r="C180" s="73">
        <f>'CountryvisatypeLink Live Master'!B180</f>
        <v>43235</v>
      </c>
      <c r="D180" t="s">
        <v>1872</v>
      </c>
      <c r="E180" s="16" t="s">
        <v>1873</v>
      </c>
      <c r="F180">
        <f>F178</f>
        <v>81363</v>
      </c>
      <c r="G180" t="s">
        <v>1874</v>
      </c>
      <c r="H180" s="73" t="str">
        <f>IF('CountryvisatypeLink Live Master'!D180="Yes", "Y", IF('CountryvisatypeLink Live Master'!D180="No", "N", ""))</f>
        <v>Y</v>
      </c>
      <c r="I180" s="16" t="s">
        <v>1875</v>
      </c>
      <c r="J180" s="73" t="str">
        <f>IF('CountryvisatypeLink Live Master'!E180="Yes", "Y", IF('CountryvisatypeLink Live Master'!E180="No", "N", ""))</f>
        <v>Y</v>
      </c>
      <c r="K180" s="16" t="s">
        <v>1876</v>
      </c>
      <c r="P180" t="str">
        <f>CONCATENATE(A180,B180,C180,D180,E180,F180,G180,H180,I180,J180,K180)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VALUES(nextval('t_country_visa_type_link_seq'),63502,43235,'Full', 'support', current_timestamp, 'support', current_timestamp,81363, current_date, current_date, '2099-01-01 00:00:00.000','Y', 'Y', 'Y', 'Y', 'Y', 'Y', 'Y', 'N', 'N', 'N', NULL, NULL, NULL);</v>
      </c>
    </row>
    <row r="181" spans="1:16">
      <c r="A181" t="s">
        <v>1871</v>
      </c>
      <c r="B181" t="str">
        <f>B179</f>
        <v>63502,</v>
      </c>
      <c r="C181" s="73">
        <f>'CountryvisatypeLink Live Master'!B181</f>
        <v>43255</v>
      </c>
      <c r="D181" t="s">
        <v>1872</v>
      </c>
      <c r="E181" s="16" t="s">
        <v>1873</v>
      </c>
      <c r="F181">
        <f>F179</f>
        <v>81363</v>
      </c>
      <c r="G181" t="s">
        <v>1874</v>
      </c>
      <c r="H181" s="73" t="str">
        <f>IF('CountryvisatypeLink Live Master'!D181="Yes", "Y", IF('CountryvisatypeLink Live Master'!D181="No", "N", ""))</f>
        <v>Y</v>
      </c>
      <c r="I181" s="16" t="s">
        <v>1875</v>
      </c>
      <c r="J181" s="73" t="str">
        <f>IF('CountryvisatypeLink Live Master'!E181="Yes", "Y", IF('CountryvisatypeLink Live Master'!E181="No", "N", ""))</f>
        <v>Y</v>
      </c>
      <c r="K181" s="16" t="s">
        <v>1876</v>
      </c>
      <c r="P181" t="str">
        <f>CONCATENATE(A181,B181,C181,D181,E181,F181,G181,H181,I181,J181,K181)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VALUES(nextval('t_country_visa_type_link_seq'),63502,43255,'Full', 'support', current_timestamp, 'support', current_timestamp,81363, current_date, current_date, '2099-01-01 00:00:00.000','Y', 'Y', 'Y', 'Y', 'Y', 'Y', 'Y', 'N', 'N', 'N', NULL, NULL, NULL);</v>
      </c>
    </row>
    <row r="182" spans="1:16">
      <c r="A182" t="s">
        <v>1871</v>
      </c>
      <c r="B182" t="str">
        <f>B180</f>
        <v>63502,</v>
      </c>
      <c r="C182" s="73">
        <f>'CountryvisatypeLink Live Master'!B182</f>
        <v>43275</v>
      </c>
      <c r="D182" t="s">
        <v>1872</v>
      </c>
      <c r="E182" s="16" t="s">
        <v>1873</v>
      </c>
      <c r="F182">
        <f>F180</f>
        <v>81363</v>
      </c>
      <c r="G182" t="s">
        <v>1874</v>
      </c>
      <c r="H182" s="73" t="str">
        <f>IF('CountryvisatypeLink Live Master'!D182="Yes", "Y", IF('CountryvisatypeLink Live Master'!D182="No", "N", ""))</f>
        <v>Y</v>
      </c>
      <c r="I182" s="16" t="s">
        <v>1875</v>
      </c>
      <c r="J182" s="73" t="str">
        <f>IF('CountryvisatypeLink Live Master'!E182="Yes", "Y", IF('CountryvisatypeLink Live Master'!E182="No", "N", ""))</f>
        <v>Y</v>
      </c>
      <c r="K182" s="16" t="s">
        <v>1876</v>
      </c>
      <c r="P182" t="str">
        <f>CONCATENATE(A182,B182,C182,D182,E182,F182,G182,H182,I182,J182,K182)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VALUES(nextval('t_country_visa_type_link_seq'),63502,43275,'Full', 'support', current_timestamp, 'support', current_timestamp,81363, current_date, current_date, '2099-01-01 00:00:00.000','Y', 'Y', 'Y', 'Y', 'Y', 'Y', 'Y', 'N', 'N', 'N', NULL, NULL, NULL);</v>
      </c>
    </row>
    <row r="183" spans="1:16">
      <c r="A183" t="s">
        <v>1871</v>
      </c>
      <c r="B183" t="str">
        <f>B181</f>
        <v>63502,</v>
      </c>
      <c r="C183" s="73">
        <f>'CountryvisatypeLink Live Master'!B183</f>
        <v>43276</v>
      </c>
      <c r="D183" t="s">
        <v>1872</v>
      </c>
      <c r="E183" s="16" t="s">
        <v>1873</v>
      </c>
      <c r="F183">
        <f>F181</f>
        <v>81363</v>
      </c>
      <c r="G183" t="s">
        <v>1874</v>
      </c>
      <c r="H183" s="73" t="str">
        <f>IF('CountryvisatypeLink Live Master'!D183="Yes", "Y", IF('CountryvisatypeLink Live Master'!D183="No", "N", ""))</f>
        <v>Y</v>
      </c>
      <c r="I183" s="16" t="s">
        <v>1875</v>
      </c>
      <c r="J183" s="73" t="str">
        <f>IF('CountryvisatypeLink Live Master'!E183="Yes", "Y", IF('CountryvisatypeLink Live Master'!E183="No", "N", ""))</f>
        <v>Y</v>
      </c>
      <c r="K183" s="16" t="s">
        <v>1876</v>
      </c>
      <c r="P183" t="str">
        <f>CONCATENATE(A183,B183,C183,D183,E183,F183,G183,H183,I183,J183,K183)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VALUES(nextval('t_country_visa_type_link_seq'),63502,43276,'Full', 'support', current_timestamp, 'support', current_timestamp,81363, current_date, current_date, '2099-01-01 00:00:00.000','Y', 'Y', 'Y', 'Y', 'Y', 'Y', 'Y', 'N', 'N', 'N', NULL, NULL, NULL);</v>
      </c>
    </row>
    <row r="184" spans="1:16">
      <c r="A184" t="s">
        <v>1871</v>
      </c>
      <c r="B184" t="str">
        <f>B182</f>
        <v>63502,</v>
      </c>
      <c r="C184" s="73">
        <f>'CountryvisatypeLink Live Master'!B184</f>
        <v>43295</v>
      </c>
      <c r="D184" t="s">
        <v>1872</v>
      </c>
      <c r="E184" s="16" t="s">
        <v>1873</v>
      </c>
      <c r="F184">
        <f>F182</f>
        <v>81363</v>
      </c>
      <c r="G184" t="s">
        <v>1874</v>
      </c>
      <c r="H184" s="73" t="str">
        <f>IF('CountryvisatypeLink Live Master'!D184="Yes", "Y", IF('CountryvisatypeLink Live Master'!D184="No", "N", ""))</f>
        <v>Y</v>
      </c>
      <c r="I184" s="16" t="s">
        <v>1875</v>
      </c>
      <c r="J184" s="73" t="str">
        <f>IF('CountryvisatypeLink Live Master'!E184="Yes", "Y", IF('CountryvisatypeLink Live Master'!E184="No", "N", ""))</f>
        <v>Y</v>
      </c>
      <c r="K184" s="16" t="s">
        <v>1876</v>
      </c>
      <c r="P184" t="str">
        <f>CONCATENATE(A184,B184,C184,D184,E184,F184,G184,H184,I184,J184,K184)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VALUES(nextval('t_country_visa_type_link_seq'),63502,43295,'Full', 'support', current_timestamp, 'support', current_timestamp,81363, current_date, current_date, '2099-01-01 00:00:00.000','Y', 'Y', 'Y', 'Y', 'Y', 'Y', 'Y', 'N', 'N', 'N', NULL, NULL, NULL);</v>
      </c>
    </row>
    <row r="185" spans="1:16">
      <c r="A185" t="s">
        <v>1871</v>
      </c>
      <c r="B185" t="str">
        <f>B183</f>
        <v>63502,</v>
      </c>
      <c r="C185" s="73">
        <f>'CountryvisatypeLink Live Master'!B185</f>
        <v>43315</v>
      </c>
      <c r="D185" t="s">
        <v>1872</v>
      </c>
      <c r="E185" s="16" t="s">
        <v>1873</v>
      </c>
      <c r="F185">
        <f>F183</f>
        <v>81363</v>
      </c>
      <c r="G185" t="s">
        <v>1874</v>
      </c>
      <c r="H185" s="73" t="str">
        <f>IF('CountryvisatypeLink Live Master'!D185="Yes", "Y", IF('CountryvisatypeLink Live Master'!D185="No", "N", ""))</f>
        <v>Y</v>
      </c>
      <c r="I185" s="16" t="s">
        <v>1875</v>
      </c>
      <c r="J185" s="73" t="str">
        <f>IF('CountryvisatypeLink Live Master'!E185="Yes", "Y", IF('CountryvisatypeLink Live Master'!E185="No", "N", ""))</f>
        <v>Y</v>
      </c>
      <c r="K185" s="16" t="s">
        <v>1876</v>
      </c>
      <c r="P185" t="str">
        <f>CONCATENATE(A185,B185,C185,D185,E185,F185,G185,H185,I185,J185,K185)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VALUES(nextval('t_country_visa_type_link_seq'),63502,43315,'Full', 'support', current_timestamp, 'support', current_timestamp,81363, current_date, current_date, '2099-01-01 00:00:00.000','Y', 'Y', 'Y', 'Y', 'Y', 'Y', 'Y', 'N', 'N', 'N', NULL, NULL, NULL);</v>
      </c>
    </row>
    <row r="186" spans="1:16">
      <c r="A186" t="s">
        <v>1871</v>
      </c>
      <c r="B186" t="str">
        <f>B184</f>
        <v>63502,</v>
      </c>
      <c r="C186" s="73">
        <f>'CountryvisatypeLink Live Master'!B186</f>
        <v>43256</v>
      </c>
      <c r="D186" t="s">
        <v>1872</v>
      </c>
      <c r="E186" s="16" t="s">
        <v>1873</v>
      </c>
      <c r="F186">
        <f>F184</f>
        <v>81363</v>
      </c>
      <c r="G186" t="s">
        <v>1874</v>
      </c>
      <c r="H186" s="73" t="str">
        <f>IF('CountryvisatypeLink Live Master'!D186="Yes", "Y", IF('CountryvisatypeLink Live Master'!D186="No", "N", ""))</f>
        <v>Y</v>
      </c>
      <c r="I186" s="16" t="s">
        <v>1875</v>
      </c>
      <c r="J186" s="73" t="str">
        <f>IF('CountryvisatypeLink Live Master'!E186="Yes", "Y", IF('CountryvisatypeLink Live Master'!E186="No", "N", ""))</f>
        <v>Y</v>
      </c>
      <c r="K186" s="16" t="s">
        <v>1876</v>
      </c>
      <c r="P186" t="str">
        <f>CONCATENATE(A186,B186,C186,D186,E186,F186,G186,H186,I186,J186,K186)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VALUES(nextval('t_country_visa_type_link_seq'),63502,43256,'Full', 'support', current_timestamp, 'support', current_timestamp,81363, current_date, current_date, '2099-01-01 00:00:00.000','Y', 'Y', 'Y', 'Y', 'Y', 'Y', 'Y', 'N', 'N', 'N', NULL, NULL, NULL);</v>
      </c>
    </row>
    <row r="187" spans="1:16">
      <c r="A187" t="s">
        <v>1871</v>
      </c>
      <c r="B187" t="str">
        <f>B185</f>
        <v>63502,</v>
      </c>
      <c r="C187" s="73">
        <f>'CountryvisatypeLink Live Master'!B187</f>
        <v>43316</v>
      </c>
      <c r="D187" t="s">
        <v>1872</v>
      </c>
      <c r="E187" s="16" t="s">
        <v>1873</v>
      </c>
      <c r="F187">
        <f>F185</f>
        <v>81363</v>
      </c>
      <c r="G187" t="s">
        <v>1874</v>
      </c>
      <c r="H187" s="73" t="str">
        <f>IF('CountryvisatypeLink Live Master'!D187="Yes", "Y", IF('CountryvisatypeLink Live Master'!D187="No", "N", ""))</f>
        <v>Y</v>
      </c>
      <c r="I187" s="16" t="s">
        <v>1875</v>
      </c>
      <c r="J187" s="73" t="str">
        <f>IF('CountryvisatypeLink Live Master'!E187="Yes", "Y", IF('CountryvisatypeLink Live Master'!E187="No", "N", ""))</f>
        <v>Y</v>
      </c>
      <c r="K187" s="16" t="s">
        <v>1876</v>
      </c>
      <c r="P187" t="str">
        <f>CONCATENATE(A187,B187,C187,D187,E187,F187,G187,H187,I187,J187,K187)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VALUES(nextval('t_country_visa_type_link_seq'),63502,43316,'Full', 'support', current_timestamp, 'support', current_timestamp,81363, current_date, current_date, '2099-01-01 00:00:00.000','Y', 'Y', 'Y', 'Y', 'Y', 'Y', 'Y', 'N', 'N', 'N', NULL, NULL, NULL);</v>
      </c>
    </row>
    <row r="188" spans="1:16">
      <c r="A188" t="s">
        <v>1871</v>
      </c>
      <c r="B188" t="str">
        <f>B186</f>
        <v>63502,</v>
      </c>
      <c r="C188" s="73">
        <f>'CountryvisatypeLink Live Master'!B188</f>
        <v>43257</v>
      </c>
      <c r="D188" t="s">
        <v>1872</v>
      </c>
      <c r="E188" s="16" t="s">
        <v>1873</v>
      </c>
      <c r="F188">
        <f>F186</f>
        <v>81363</v>
      </c>
      <c r="G188" t="s">
        <v>1874</v>
      </c>
      <c r="H188" s="73" t="str">
        <f>IF('CountryvisatypeLink Live Master'!D188="Yes", "Y", IF('CountryvisatypeLink Live Master'!D188="No", "N", ""))</f>
        <v>Y</v>
      </c>
      <c r="I188" s="16" t="s">
        <v>1875</v>
      </c>
      <c r="J188" s="73" t="str">
        <f>IF('CountryvisatypeLink Live Master'!E188="Yes", "Y", IF('CountryvisatypeLink Live Master'!E188="No", "N", ""))</f>
        <v>Y</v>
      </c>
      <c r="K188" s="16" t="s">
        <v>1876</v>
      </c>
      <c r="P188" t="str">
        <f>CONCATENATE(A188,B188,C188,D188,E188,F188,G188,H188,I188,J188,K188)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VALUES(nextval('t_country_visa_type_link_seq'),63502,43257,'Full', 'support', current_timestamp, 'support', current_timestamp,81363, current_date, current_date, '2099-01-01 00:00:00.000','Y', 'Y', 'Y', 'Y', 'Y', 'Y', 'Y', 'N', 'N', 'N', NULL, NULL, NULL);</v>
      </c>
    </row>
    <row r="189" spans="1:16">
      <c r="A189" t="s">
        <v>1871</v>
      </c>
      <c r="B189" t="str">
        <f>B187</f>
        <v>63502,</v>
      </c>
      <c r="C189" s="73">
        <f>'CountryvisatypeLink Live Master'!B189</f>
        <v>43258</v>
      </c>
      <c r="D189" t="s">
        <v>1872</v>
      </c>
      <c r="E189" s="16" t="s">
        <v>1873</v>
      </c>
      <c r="F189">
        <f>F187</f>
        <v>81363</v>
      </c>
      <c r="G189" t="s">
        <v>1874</v>
      </c>
      <c r="H189" s="73" t="str">
        <f>IF('CountryvisatypeLink Live Master'!D189="Yes", "Y", IF('CountryvisatypeLink Live Master'!D189="No", "N", ""))</f>
        <v>Y</v>
      </c>
      <c r="I189" s="16" t="s">
        <v>1875</v>
      </c>
      <c r="J189" s="73" t="str">
        <f>IF('CountryvisatypeLink Live Master'!E189="Yes", "Y", IF('CountryvisatypeLink Live Master'!E189="No", "N", ""))</f>
        <v>Y</v>
      </c>
      <c r="K189" s="16" t="s">
        <v>1876</v>
      </c>
      <c r="P189" t="str">
        <f>CONCATENATE(A189,B189,C189,D189,E189,F189,G189,H189,I189,J189,K189)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VALUES(nextval('t_country_visa_type_link_seq'),63502,43258,'Full', 'support', current_timestamp, 'support', current_timestamp,81363, current_date, current_date, '2099-01-01 00:00:00.000','Y', 'Y', 'Y', 'Y', 'Y', 'Y', 'Y', 'N', 'N', 'N', NULL, NULL, NULL);</v>
      </c>
    </row>
    <row r="190" spans="1:16">
      <c r="A190" t="s">
        <v>1871</v>
      </c>
      <c r="B190" t="str">
        <f>B188</f>
        <v>63502,</v>
      </c>
      <c r="C190" s="73">
        <f>'CountryvisatypeLink Live Master'!B190</f>
        <v>41364</v>
      </c>
      <c r="D190" t="s">
        <v>1872</v>
      </c>
      <c r="E190" s="16" t="s">
        <v>1873</v>
      </c>
      <c r="F190">
        <f>F188</f>
        <v>81363</v>
      </c>
      <c r="G190" t="s">
        <v>1874</v>
      </c>
      <c r="H190" s="73" t="str">
        <f>IF('CountryvisatypeLink Live Master'!D190="Yes", "Y", IF('CountryvisatypeLink Live Master'!D190="No", "N", ""))</f>
        <v>Y</v>
      </c>
      <c r="I190" s="16" t="s">
        <v>1875</v>
      </c>
      <c r="J190" s="73" t="str">
        <f>IF('CountryvisatypeLink Live Master'!E190="Yes", "Y", IF('CountryvisatypeLink Live Master'!E190="No", "N", ""))</f>
        <v>Y</v>
      </c>
      <c r="K190" s="16" t="s">
        <v>1876</v>
      </c>
      <c r="P190" t="str">
        <f>CONCATENATE(A190,B190,C190,D190,E190,F190,G190,H190,I190,J190,K190)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VALUES(nextval('t_country_visa_type_link_seq'),63502,41364,'Full', 'support', current_timestamp, 'support', current_timestamp,81363, current_date, current_date, '2099-01-01 00:00:00.000','Y', 'Y', 'Y', 'Y', 'Y', 'Y', 'Y', 'N', 'N', 'N', NULL, NULL, NULL);</v>
      </c>
    </row>
    <row r="191" spans="1:16">
      <c r="A191" t="s">
        <v>1871</v>
      </c>
      <c r="B191" t="str">
        <f>B189</f>
        <v>63502,</v>
      </c>
      <c r="C191" s="73">
        <f>'CountryvisatypeLink Live Master'!B191</f>
        <v>36173</v>
      </c>
      <c r="D191" t="s">
        <v>1872</v>
      </c>
      <c r="E191" s="16" t="s">
        <v>1873</v>
      </c>
      <c r="F191">
        <f>F189</f>
        <v>81363</v>
      </c>
      <c r="G191" t="s">
        <v>1874</v>
      </c>
      <c r="H191" s="73" t="str">
        <f>IF('CountryvisatypeLink Live Master'!D191="Yes", "Y", IF('CountryvisatypeLink Live Master'!D191="No", "N", ""))</f>
        <v>Y</v>
      </c>
      <c r="I191" s="16" t="s">
        <v>1875</v>
      </c>
      <c r="J191" s="73" t="str">
        <f>IF('CountryvisatypeLink Live Master'!E191="Yes", "Y", IF('CountryvisatypeLink Live Master'!E191="No", "N", ""))</f>
        <v>Y</v>
      </c>
      <c r="K191" s="16" t="s">
        <v>1876</v>
      </c>
      <c r="P191" t="str">
        <f>CONCATENATE(A191,B191,C191,D191,E191,F191,G191,H191,I191,J191,K191)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VALUES(nextval('t_country_visa_type_link_seq'),63502,36173,'Full', 'support', current_timestamp, 'support', current_timestamp,81363, current_date, current_date, '2099-01-01 00:00:00.000','Y', 'Y', 'Y', 'Y', 'Y', 'Y', 'Y', 'N', 'N', 'N', NULL, NULL, NULL);</v>
      </c>
    </row>
    <row r="192" spans="1:16">
      <c r="A192" t="s">
        <v>1871</v>
      </c>
      <c r="B192" t="str">
        <f>B190</f>
        <v>63502,</v>
      </c>
      <c r="C192" s="73">
        <f>'CountryvisatypeLink Live Master'!B192</f>
        <v>36176</v>
      </c>
      <c r="D192" t="s">
        <v>1872</v>
      </c>
      <c r="E192" s="16" t="s">
        <v>1873</v>
      </c>
      <c r="F192">
        <f>F190</f>
        <v>81363</v>
      </c>
      <c r="G192" t="s">
        <v>1874</v>
      </c>
      <c r="H192" s="73" t="str">
        <f>IF('CountryvisatypeLink Live Master'!D192="Yes", "Y", IF('CountryvisatypeLink Live Master'!D192="No", "N", ""))</f>
        <v>Y</v>
      </c>
      <c r="I192" s="16" t="s">
        <v>1875</v>
      </c>
      <c r="J192" s="73" t="str">
        <f>IF('CountryvisatypeLink Live Master'!E192="Yes", "Y", IF('CountryvisatypeLink Live Master'!E192="No", "N", ""))</f>
        <v>Y</v>
      </c>
      <c r="K192" s="16" t="s">
        <v>1876</v>
      </c>
      <c r="P192" t="str">
        <f>CONCATENATE(A192,B192,C192,D192,E192,F192,G192,H192,I192,J192,K192)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VALUES(nextval('t_country_visa_type_link_seq'),63502,36176,'Full', 'support', current_timestamp, 'support', current_timestamp,81363, current_date, current_date, '2099-01-01 00:00:00.000','Y', 'Y', 'Y', 'Y', 'Y', 'Y', 'Y', 'N', 'N', 'N', NULL, NULL, NULL);</v>
      </c>
    </row>
    <row r="193" spans="1:16">
      <c r="A193" t="s">
        <v>1871</v>
      </c>
      <c r="B193" t="str">
        <f>B191</f>
        <v>63502,</v>
      </c>
      <c r="C193" s="73">
        <f>'CountryvisatypeLink Live Master'!B193</f>
        <v>36170</v>
      </c>
      <c r="D193" t="s">
        <v>1872</v>
      </c>
      <c r="E193" s="16" t="s">
        <v>1873</v>
      </c>
      <c r="F193">
        <f>F191</f>
        <v>81363</v>
      </c>
      <c r="G193" t="s">
        <v>1874</v>
      </c>
      <c r="H193" s="73" t="str">
        <f>IF('CountryvisatypeLink Live Master'!D193="Yes", "Y", IF('CountryvisatypeLink Live Master'!D193="No", "N", ""))</f>
        <v>Y</v>
      </c>
      <c r="I193" s="16" t="s">
        <v>1875</v>
      </c>
      <c r="J193" s="73" t="str">
        <f>IF('CountryvisatypeLink Live Master'!E193="Yes", "Y", IF('CountryvisatypeLink Live Master'!E193="No", "N", ""))</f>
        <v>Y</v>
      </c>
      <c r="K193" s="16" t="s">
        <v>1876</v>
      </c>
      <c r="P193" t="str">
        <f>CONCATENATE(A193,B193,C193,D193,E193,F193,G193,H193,I193,J193,K193)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VALUES(nextval('t_country_visa_type_link_seq'),63502,36170,'Full', 'support', current_timestamp, 'support', current_timestamp,81363, current_date, current_date, '2099-01-01 00:00:00.000','Y', 'Y', 'Y', 'Y', 'Y', 'Y', 'Y', 'N', 'N', 'N', NULL, NULL, NULL);</v>
      </c>
    </row>
    <row r="194" spans="1:16">
      <c r="A194" t="s">
        <v>1871</v>
      </c>
      <c r="B194" t="str">
        <f>B192</f>
        <v>63502,</v>
      </c>
      <c r="C194" s="73">
        <f>'CountryvisatypeLink Live Master'!B194</f>
        <v>36169</v>
      </c>
      <c r="D194" t="s">
        <v>1872</v>
      </c>
      <c r="E194" s="16" t="s">
        <v>1873</v>
      </c>
      <c r="F194">
        <f>F192</f>
        <v>81363</v>
      </c>
      <c r="G194" t="s">
        <v>1874</v>
      </c>
      <c r="H194" s="73" t="str">
        <f>IF('CountryvisatypeLink Live Master'!D194="Yes", "Y", IF('CountryvisatypeLink Live Master'!D194="No", "N", ""))</f>
        <v>Y</v>
      </c>
      <c r="I194" s="16" t="s">
        <v>1875</v>
      </c>
      <c r="J194" s="73" t="str">
        <f>IF('CountryvisatypeLink Live Master'!E194="Yes", "Y", IF('CountryvisatypeLink Live Master'!E194="No", "N", ""))</f>
        <v>Y</v>
      </c>
      <c r="K194" s="16" t="s">
        <v>1876</v>
      </c>
      <c r="P194" t="str">
        <f>CONCATENATE(A194,B194,C194,D194,E194,F194,G194,H194,I194,J194,K194)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VALUES(nextval('t_country_visa_type_link_seq'),63502,36169,'Full', 'support', current_timestamp, 'support', current_timestamp,81363, current_date, current_date, '2099-01-01 00:00:00.000','Y', 'Y', 'Y', 'Y', 'Y', 'Y', 'Y', 'N', 'N', 'N', NULL, NULL, NULL);</v>
      </c>
    </row>
    <row r="195" spans="1:16">
      <c r="A195" t="s">
        <v>1871</v>
      </c>
      <c r="B195" t="str">
        <f>B193</f>
        <v>63502,</v>
      </c>
      <c r="C195" s="73">
        <f>'CountryvisatypeLink Live Master'!B195</f>
        <v>36174</v>
      </c>
      <c r="D195" t="s">
        <v>1872</v>
      </c>
      <c r="E195" s="16" t="s">
        <v>1873</v>
      </c>
      <c r="F195">
        <f>F193</f>
        <v>81363</v>
      </c>
      <c r="G195" t="s">
        <v>1874</v>
      </c>
      <c r="H195" s="73" t="str">
        <f>IF('CountryvisatypeLink Live Master'!D195="Yes", "Y", IF('CountryvisatypeLink Live Master'!D195="No", "N", ""))</f>
        <v>Y</v>
      </c>
      <c r="I195" s="16" t="s">
        <v>1875</v>
      </c>
      <c r="J195" s="73" t="str">
        <f>IF('CountryvisatypeLink Live Master'!E195="Yes", "Y", IF('CountryvisatypeLink Live Master'!E195="No", "N", ""))</f>
        <v>Y</v>
      </c>
      <c r="K195" s="16" t="s">
        <v>1876</v>
      </c>
      <c r="P195" t="str">
        <f>CONCATENATE(A195,B195,C195,D195,E195,F195,G195,H195,I195,J195,K195)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VALUES(nextval('t_country_visa_type_link_seq'),63502,36174,'Full', 'support', current_timestamp, 'support', current_timestamp,81363, current_date, current_date, '2099-01-01 00:00:00.000','Y', 'Y', 'Y', 'Y', 'Y', 'Y', 'Y', 'N', 'N', 'N', NULL, NULL, NULL);</v>
      </c>
    </row>
    <row r="196" spans="1:16">
      <c r="A196" t="s">
        <v>1871</v>
      </c>
      <c r="B196" t="str">
        <f>B194</f>
        <v>63502,</v>
      </c>
      <c r="C196" s="73">
        <f>'CountryvisatypeLink Live Master'!B196</f>
        <v>36179</v>
      </c>
      <c r="D196" t="s">
        <v>1872</v>
      </c>
      <c r="E196" s="16" t="s">
        <v>1873</v>
      </c>
      <c r="F196">
        <f>F194</f>
        <v>81363</v>
      </c>
      <c r="G196" t="s">
        <v>1874</v>
      </c>
      <c r="H196" s="73" t="str">
        <f>IF('CountryvisatypeLink Live Master'!D196="Yes", "Y", IF('CountryvisatypeLink Live Master'!D196="No", "N", ""))</f>
        <v>Y</v>
      </c>
      <c r="I196" s="16" t="s">
        <v>1875</v>
      </c>
      <c r="J196" s="73" t="str">
        <f>IF('CountryvisatypeLink Live Master'!E196="Yes", "Y", IF('CountryvisatypeLink Live Master'!E196="No", "N", ""))</f>
        <v>Y</v>
      </c>
      <c r="K196" s="16" t="s">
        <v>1876</v>
      </c>
      <c r="P196" t="str">
        <f>CONCATENATE(A196,B196,C196,D196,E196,F196,G196,H196,I196,J196,K196)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VALUES(nextval('t_country_visa_type_link_seq'),63502,36179,'Full', 'support', current_timestamp, 'support', current_timestamp,81363, current_date, current_date, '2099-01-01 00:00:00.000','Y', 'Y', 'Y', 'Y', 'Y', 'Y', 'Y', 'N', 'N', 'N', NULL, NULL, NULL);</v>
      </c>
    </row>
    <row r="197" spans="1:16">
      <c r="A197" t="s">
        <v>1871</v>
      </c>
      <c r="B197" t="str">
        <f>B195</f>
        <v>63502,</v>
      </c>
      <c r="C197" s="73">
        <f>'CountryvisatypeLink Live Master'!B197</f>
        <v>36172</v>
      </c>
      <c r="D197" t="s">
        <v>1872</v>
      </c>
      <c r="E197" s="16" t="s">
        <v>1873</v>
      </c>
      <c r="F197">
        <f>F195</f>
        <v>81363</v>
      </c>
      <c r="G197" t="s">
        <v>1874</v>
      </c>
      <c r="H197" s="73" t="str">
        <f>IF('CountryvisatypeLink Live Master'!D197="Yes", "Y", IF('CountryvisatypeLink Live Master'!D197="No", "N", ""))</f>
        <v>Y</v>
      </c>
      <c r="I197" s="16" t="s">
        <v>1875</v>
      </c>
      <c r="J197" s="73" t="str">
        <f>IF('CountryvisatypeLink Live Master'!E197="Yes", "Y", IF('CountryvisatypeLink Live Master'!E197="No", "N", ""))</f>
        <v>Y</v>
      </c>
      <c r="K197" s="16" t="s">
        <v>1876</v>
      </c>
      <c r="P197" t="str">
        <f>CONCATENATE(A197,B197,C197,D197,E197,F197,G197,H197,I197,J197,K197)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VALUES(nextval('t_country_visa_type_link_seq'),63502,36172,'Full', 'support', current_timestamp, 'support', current_timestamp,81363, current_date, current_date, '2099-01-01 00:00:00.000','Y', 'Y', 'Y', 'Y', 'Y', 'Y', 'Y', 'N', 'N', 'N', NULL, NULL, NULL);</v>
      </c>
    </row>
    <row r="198" spans="1:16">
      <c r="A198" t="s">
        <v>1871</v>
      </c>
      <c r="B198" t="str">
        <f>B196</f>
        <v>63502,</v>
      </c>
      <c r="C198" s="73">
        <f>'CountryvisatypeLink Live Master'!B198</f>
        <v>36171</v>
      </c>
      <c r="D198" t="s">
        <v>1872</v>
      </c>
      <c r="E198" s="16" t="s">
        <v>1873</v>
      </c>
      <c r="F198">
        <f>F196</f>
        <v>81363</v>
      </c>
      <c r="G198" t="s">
        <v>1874</v>
      </c>
      <c r="H198" s="73" t="str">
        <f>IF('CountryvisatypeLink Live Master'!D198="Yes", "Y", IF('CountryvisatypeLink Live Master'!D198="No", "N", ""))</f>
        <v>Y</v>
      </c>
      <c r="I198" s="16" t="s">
        <v>1875</v>
      </c>
      <c r="J198" s="73" t="str">
        <f>IF('CountryvisatypeLink Live Master'!E198="Yes", "Y", IF('CountryvisatypeLink Live Master'!E198="No", "N", ""))</f>
        <v>Y</v>
      </c>
      <c r="K198" s="16" t="s">
        <v>1876</v>
      </c>
      <c r="P198" t="str">
        <f>CONCATENATE(A198,B198,C198,D198,E198,F198,G198,H198,I198,J198,K198)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VALUES(nextval('t_country_visa_type_link_seq'),63502,36171,'Full', 'support', current_timestamp, 'support', current_timestamp,81363, current_date, current_date, '2099-01-01 00:00:00.000','Y', 'Y', 'Y', 'Y', 'Y', 'Y', 'Y', 'N', 'N', 'N', NULL, NULL, NULL);</v>
      </c>
    </row>
    <row r="199" spans="1:16">
      <c r="A199" t="s">
        <v>1871</v>
      </c>
      <c r="B199" t="str">
        <f>B197</f>
        <v>63502,</v>
      </c>
      <c r="C199" s="73">
        <f>'CountryvisatypeLink Live Master'!B199</f>
        <v>36175</v>
      </c>
      <c r="D199" t="s">
        <v>1872</v>
      </c>
      <c r="E199" s="16" t="s">
        <v>1873</v>
      </c>
      <c r="F199">
        <f>F197</f>
        <v>81363</v>
      </c>
      <c r="G199" t="s">
        <v>1874</v>
      </c>
      <c r="H199" s="73" t="str">
        <f>IF('CountryvisatypeLink Live Master'!D199="Yes", "Y", IF('CountryvisatypeLink Live Master'!D199="No", "N", ""))</f>
        <v>Y</v>
      </c>
      <c r="I199" s="16" t="s">
        <v>1875</v>
      </c>
      <c r="J199" s="73" t="str">
        <f>IF('CountryvisatypeLink Live Master'!E199="Yes", "Y", IF('CountryvisatypeLink Live Master'!E199="No", "N", ""))</f>
        <v>Y</v>
      </c>
      <c r="K199" s="16" t="s">
        <v>1876</v>
      </c>
      <c r="P199" t="str">
        <f>CONCATENATE(A199,B199,C199,D199,E199,F199,G199,H199,I199,J199,K199)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VALUES(nextval('t_country_visa_type_link_seq'),63502,36175,'Full', 'support', current_timestamp, 'support', current_timestamp,81363, current_date, current_date, '2099-01-01 00:00:00.000','Y', 'Y', 'Y', 'Y', 'Y', 'Y', 'Y', 'N', 'N', 'N', NULL, NULL, NULL);</v>
      </c>
    </row>
    <row r="200" spans="1:16">
      <c r="A200" t="s">
        <v>1871</v>
      </c>
      <c r="B200" t="str">
        <f>B198</f>
        <v>63502,</v>
      </c>
      <c r="C200" s="73">
        <f>'CountryvisatypeLink Live Master'!B200</f>
        <v>36168</v>
      </c>
      <c r="D200" t="s">
        <v>1872</v>
      </c>
      <c r="E200" s="16" t="s">
        <v>1873</v>
      </c>
      <c r="F200">
        <f>F198</f>
        <v>81363</v>
      </c>
      <c r="G200" t="s">
        <v>1874</v>
      </c>
      <c r="H200" s="73" t="str">
        <f>IF('CountryvisatypeLink Live Master'!D200="Yes", "Y", IF('CountryvisatypeLink Live Master'!D200="No", "N", ""))</f>
        <v>Y</v>
      </c>
      <c r="I200" s="16" t="s">
        <v>1875</v>
      </c>
      <c r="J200" s="73" t="str">
        <f>IF('CountryvisatypeLink Live Master'!E200="Yes", "Y", IF('CountryvisatypeLink Live Master'!E200="No", "N", ""))</f>
        <v>Y</v>
      </c>
      <c r="K200" s="16" t="s">
        <v>1876</v>
      </c>
      <c r="P200" t="str">
        <f>CONCATENATE(A200,B200,C200,D200,E200,F200,G200,H200,I200,J200,K200)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VALUES(nextval('t_country_visa_type_link_seq'),63502,36168,'Full', 'support', current_timestamp, 'support', current_timestamp,81363, current_date, current_date, '2099-01-01 00:00:00.000','Y', 'Y', 'Y', 'Y', 'Y', 'Y', 'Y', 'N', 'N', 'N', NULL, NULL, NULL);</v>
      </c>
    </row>
    <row r="201" spans="1:16">
      <c r="A201" t="s">
        <v>1871</v>
      </c>
      <c r="B201" t="str">
        <f>B199</f>
        <v>63502,</v>
      </c>
      <c r="C201" s="73">
        <f>'CountryvisatypeLink Live Master'!B201</f>
        <v>36177</v>
      </c>
      <c r="D201" t="s">
        <v>1872</v>
      </c>
      <c r="E201" s="16" t="s">
        <v>1873</v>
      </c>
      <c r="F201">
        <f>F199</f>
        <v>81363</v>
      </c>
      <c r="G201" t="s">
        <v>1874</v>
      </c>
      <c r="H201" s="73" t="str">
        <f>IF('CountryvisatypeLink Live Master'!D201="Yes", "Y", IF('CountryvisatypeLink Live Master'!D201="No", "N", ""))</f>
        <v>Y</v>
      </c>
      <c r="I201" s="16" t="s">
        <v>1875</v>
      </c>
      <c r="J201" s="73" t="str">
        <f>IF('CountryvisatypeLink Live Master'!E201="Yes", "Y", IF('CountryvisatypeLink Live Master'!E201="No", "N", ""))</f>
        <v>Y</v>
      </c>
      <c r="K201" s="16" t="s">
        <v>1876</v>
      </c>
      <c r="P201" t="str">
        <f>CONCATENATE(A201,B201,C201,D201,E201,F201,G201,H201,I201,J201,K201)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VALUES(nextval('t_country_visa_type_link_seq'),63502,36177,'Full', 'support', current_timestamp, 'support', current_timestamp,81363, current_date, current_date, '2099-01-01 00:00:00.000','Y', 'Y', 'Y', 'Y', 'Y', 'Y', 'Y', 'N', 'N', 'N', NULL, NULL, NULL);</v>
      </c>
    </row>
    <row r="202" spans="1:16">
      <c r="A202" t="s">
        <v>1871</v>
      </c>
      <c r="B202" t="str">
        <f>B200</f>
        <v>63502,</v>
      </c>
      <c r="C202" s="73">
        <f>'CountryvisatypeLink Live Master'!B202</f>
        <v>36167</v>
      </c>
      <c r="D202" t="s">
        <v>1872</v>
      </c>
      <c r="E202" s="16" t="s">
        <v>1873</v>
      </c>
      <c r="F202">
        <f>F200</f>
        <v>81363</v>
      </c>
      <c r="G202" t="s">
        <v>1874</v>
      </c>
      <c r="H202" s="73" t="str">
        <f>IF('CountryvisatypeLink Live Master'!D202="Yes", "Y", IF('CountryvisatypeLink Live Master'!D202="No", "N", ""))</f>
        <v>Y</v>
      </c>
      <c r="I202" s="16" t="s">
        <v>1875</v>
      </c>
      <c r="J202" s="73" t="str">
        <f>IF('CountryvisatypeLink Live Master'!E202="Yes", "Y", IF('CountryvisatypeLink Live Master'!E202="No", "N", ""))</f>
        <v>Y</v>
      </c>
      <c r="K202" s="16" t="s">
        <v>1876</v>
      </c>
      <c r="P202" t="str">
        <f>CONCATENATE(A202,B202,C202,D202,E202,F202,G202,H202,I202,J202,K202)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VALUES(nextval('t_country_visa_type_link_seq'),63502,36167,'Full', 'support', current_timestamp, 'support', current_timestamp,81363, current_date, current_date, '2099-01-01 00:00:00.000','Y', 'Y', 'Y', 'Y', 'Y', 'Y', 'Y', 'N', 'N', 'N', NULL, NULL, NULL);</v>
      </c>
    </row>
    <row r="203" spans="1:16">
      <c r="A203" t="s">
        <v>1871</v>
      </c>
      <c r="B203" t="str">
        <f>B201</f>
        <v>63502,</v>
      </c>
      <c r="C203" s="73">
        <f>'CountryvisatypeLink Live Master'!B203</f>
        <v>36162</v>
      </c>
      <c r="D203" t="s">
        <v>1872</v>
      </c>
      <c r="E203" s="16" t="s">
        <v>1873</v>
      </c>
      <c r="F203">
        <f>F201</f>
        <v>81363</v>
      </c>
      <c r="G203" t="s">
        <v>1874</v>
      </c>
      <c r="H203" s="73" t="str">
        <f>IF('CountryvisatypeLink Live Master'!D203="Yes", "Y", IF('CountryvisatypeLink Live Master'!D203="No", "N", ""))</f>
        <v>Y</v>
      </c>
      <c r="I203" s="16" t="s">
        <v>1875</v>
      </c>
      <c r="J203" s="73" t="str">
        <f>IF('CountryvisatypeLink Live Master'!E203="Yes", "Y", IF('CountryvisatypeLink Live Master'!E203="No", "N", ""))</f>
        <v>Y</v>
      </c>
      <c r="K203" s="16" t="s">
        <v>1876</v>
      </c>
      <c r="P203" t="str">
        <f>CONCATENATE(A203,B203,C203,D203,E203,F203,G203,H203,I203,J203,K203)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VALUES(nextval('t_country_visa_type_link_seq'),63502,36162,'Full', 'support', current_timestamp, 'support', current_timestamp,81363, current_date, current_date, '2099-01-01 00:00:00.000','Y', 'Y', 'Y', 'Y', 'Y', 'Y', 'Y', 'N', 'N', 'N', NULL, NULL, NULL);</v>
      </c>
    </row>
    <row r="204" spans="1:16">
      <c r="A204" t="s">
        <v>1871</v>
      </c>
      <c r="B204" t="str">
        <f>B202</f>
        <v>63502,</v>
      </c>
      <c r="C204" s="73">
        <f>'CountryvisatypeLink Live Master'!B204</f>
        <v>36178</v>
      </c>
      <c r="D204" t="s">
        <v>1872</v>
      </c>
      <c r="E204" s="16" t="s">
        <v>1873</v>
      </c>
      <c r="F204">
        <f>F202</f>
        <v>81363</v>
      </c>
      <c r="G204" t="s">
        <v>1874</v>
      </c>
      <c r="H204" s="73" t="str">
        <f>IF('CountryvisatypeLink Live Master'!D204="Yes", "Y", IF('CountryvisatypeLink Live Master'!D204="No", "N", ""))</f>
        <v>Y</v>
      </c>
      <c r="I204" s="16" t="s">
        <v>1875</v>
      </c>
      <c r="J204" s="73" t="str">
        <f>IF('CountryvisatypeLink Live Master'!E204="Yes", "Y", IF('CountryvisatypeLink Live Master'!E204="No", "N", ""))</f>
        <v>Y</v>
      </c>
      <c r="K204" s="16" t="s">
        <v>1876</v>
      </c>
      <c r="P204" t="str">
        <f>CONCATENATE(A204,B204,C204,D204,E204,F204,G204,H204,I204,J204,K204)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VALUES(nextval('t_country_visa_type_link_seq'),63502,36178,'Full', 'support', current_timestamp, 'support', current_timestamp,81363, current_date, current_date, '2099-01-01 00:00:00.000','Y', 'Y', 'Y', 'Y', 'Y', 'Y', 'Y', 'N', 'N', 'N', NULL, NULL, NULL);</v>
      </c>
    </row>
    <row r="205" spans="1:16">
      <c r="A205" t="s">
        <v>1871</v>
      </c>
      <c r="B205" t="str">
        <f>B203</f>
        <v>63502,</v>
      </c>
      <c r="C205" s="73">
        <f>'CountryvisatypeLink Live Master'!B205</f>
        <v>36160</v>
      </c>
      <c r="D205" t="s">
        <v>1872</v>
      </c>
      <c r="E205" s="16" t="s">
        <v>1873</v>
      </c>
      <c r="F205">
        <f>F203</f>
        <v>81363</v>
      </c>
      <c r="G205" t="s">
        <v>1874</v>
      </c>
      <c r="H205" s="73" t="str">
        <f>IF('CountryvisatypeLink Live Master'!D205="Yes", "Y", IF('CountryvisatypeLink Live Master'!D205="No", "N", ""))</f>
        <v>Y</v>
      </c>
      <c r="I205" s="16" t="s">
        <v>1875</v>
      </c>
      <c r="J205" s="73" t="str">
        <f>IF('CountryvisatypeLink Live Master'!E205="Yes", "Y", IF('CountryvisatypeLink Live Master'!E205="No", "N", ""))</f>
        <v>Y</v>
      </c>
      <c r="K205" s="16" t="s">
        <v>1876</v>
      </c>
      <c r="P205" t="str">
        <f>CONCATENATE(A205,B205,C205,D205,E205,F205,G205,H205,I205,J205,K205)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VALUES(nextval('t_country_visa_type_link_seq'),63502,36160,'Full', 'support', current_timestamp, 'support', current_timestamp,81363, current_date, current_date, '2099-01-01 00:00:00.000','Y', 'Y', 'Y', 'Y', 'Y', 'Y', 'Y', 'N', 'N', 'N', NULL, NULL, NULL);</v>
      </c>
    </row>
    <row r="206" spans="1:16">
      <c r="A206" t="s">
        <v>1871</v>
      </c>
      <c r="B206" t="str">
        <f>B204</f>
        <v>63502,</v>
      </c>
      <c r="C206" s="73">
        <f>'CountryvisatypeLink Live Master'!B206</f>
        <v>36159</v>
      </c>
      <c r="D206" t="s">
        <v>1872</v>
      </c>
      <c r="E206" s="16" t="s">
        <v>1873</v>
      </c>
      <c r="F206">
        <f>F204</f>
        <v>81363</v>
      </c>
      <c r="G206" t="s">
        <v>1874</v>
      </c>
      <c r="H206" s="73" t="str">
        <f>IF('CountryvisatypeLink Live Master'!D206="Yes", "Y", IF('CountryvisatypeLink Live Master'!D206="No", "N", ""))</f>
        <v>Y</v>
      </c>
      <c r="I206" s="16" t="s">
        <v>1875</v>
      </c>
      <c r="J206" s="73" t="str">
        <f>IF('CountryvisatypeLink Live Master'!E206="Yes", "Y", IF('CountryvisatypeLink Live Master'!E206="No", "N", ""))</f>
        <v>Y</v>
      </c>
      <c r="K206" s="16" t="s">
        <v>1876</v>
      </c>
      <c r="P206" t="str">
        <f>CONCATENATE(A206,B206,C206,D206,E206,F206,G206,H206,I206,J206,K206)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VALUES(nextval('t_country_visa_type_link_seq'),63502,36159,'Full', 'support', current_timestamp, 'support', current_timestamp,81363, current_date, current_date, '2099-01-01 00:00:00.000','Y', 'Y', 'Y', 'Y', 'Y', 'Y', 'Y', 'N', 'N', 'N', NULL, NULL, NULL);</v>
      </c>
    </row>
    <row r="207" spans="1:16">
      <c r="A207" t="s">
        <v>1871</v>
      </c>
      <c r="B207" t="str">
        <f>B205</f>
        <v>63502,</v>
      </c>
      <c r="C207" s="73">
        <f>'CountryvisatypeLink Live Master'!B207</f>
        <v>36163</v>
      </c>
      <c r="D207" t="s">
        <v>1872</v>
      </c>
      <c r="E207" s="16" t="s">
        <v>1873</v>
      </c>
      <c r="F207">
        <f>F205</f>
        <v>81363</v>
      </c>
      <c r="G207" t="s">
        <v>1874</v>
      </c>
      <c r="H207" s="73" t="str">
        <f>IF('CountryvisatypeLink Live Master'!D207="Yes", "Y", IF('CountryvisatypeLink Live Master'!D207="No", "N", ""))</f>
        <v>Y</v>
      </c>
      <c r="I207" s="16" t="s">
        <v>1875</v>
      </c>
      <c r="J207" s="73" t="str">
        <f>IF('CountryvisatypeLink Live Master'!E207="Yes", "Y", IF('CountryvisatypeLink Live Master'!E207="No", "N", ""))</f>
        <v>Y</v>
      </c>
      <c r="K207" s="16" t="s">
        <v>1876</v>
      </c>
      <c r="P207" t="str">
        <f>CONCATENATE(A207,B207,C207,D207,E207,F207,G207,H207,I207,J207,K207)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VALUES(nextval('t_country_visa_type_link_seq'),63502,36163,'Full', 'support', current_timestamp, 'support', current_timestamp,81363, current_date, current_date, '2099-01-01 00:00:00.000','Y', 'Y', 'Y', 'Y', 'Y', 'Y', 'Y', 'N', 'N', 'N', NULL, NULL, NULL);</v>
      </c>
    </row>
    <row r="208" spans="1:16">
      <c r="A208" t="s">
        <v>1871</v>
      </c>
      <c r="B208" t="str">
        <f>B206</f>
        <v>63502,</v>
      </c>
      <c r="C208" s="73">
        <f>'CountryvisatypeLink Live Master'!B208</f>
        <v>36156</v>
      </c>
      <c r="D208" t="s">
        <v>1872</v>
      </c>
      <c r="E208" s="16" t="s">
        <v>1873</v>
      </c>
      <c r="F208">
        <f>F206</f>
        <v>81363</v>
      </c>
      <c r="G208" t="s">
        <v>1874</v>
      </c>
      <c r="H208" s="73" t="str">
        <f>IF('CountryvisatypeLink Live Master'!D208="Yes", "Y", IF('CountryvisatypeLink Live Master'!D208="No", "N", ""))</f>
        <v>Y</v>
      </c>
      <c r="I208" s="16" t="s">
        <v>1875</v>
      </c>
      <c r="J208" s="73" t="str">
        <f>IF('CountryvisatypeLink Live Master'!E208="Yes", "Y", IF('CountryvisatypeLink Live Master'!E208="No", "N", ""))</f>
        <v>Y</v>
      </c>
      <c r="K208" s="16" t="s">
        <v>1876</v>
      </c>
      <c r="P208" t="str">
        <f>CONCATENATE(A208,B208,C208,D208,E208,F208,G208,H208,I208,J208,K208)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VALUES(nextval('t_country_visa_type_link_seq'),63502,36156,'Full', 'support', current_timestamp, 'support', current_timestamp,81363, current_date, current_date, '2099-01-01 00:00:00.000','Y', 'Y', 'Y', 'Y', 'Y', 'Y', 'Y', 'N', 'N', 'N', NULL, NULL, NULL);</v>
      </c>
    </row>
    <row r="209" spans="1:16">
      <c r="A209" t="s">
        <v>1871</v>
      </c>
      <c r="B209" t="str">
        <f>B207</f>
        <v>63502,</v>
      </c>
      <c r="C209" s="73">
        <f>'CountryvisatypeLink Live Master'!B209</f>
        <v>36165</v>
      </c>
      <c r="D209" t="s">
        <v>1872</v>
      </c>
      <c r="E209" s="16" t="s">
        <v>1873</v>
      </c>
      <c r="F209">
        <f>F207</f>
        <v>81363</v>
      </c>
      <c r="G209" t="s">
        <v>1874</v>
      </c>
      <c r="H209" s="73" t="str">
        <f>IF('CountryvisatypeLink Live Master'!D209="Yes", "Y", IF('CountryvisatypeLink Live Master'!D209="No", "N", ""))</f>
        <v>Y</v>
      </c>
      <c r="I209" s="16" t="s">
        <v>1875</v>
      </c>
      <c r="J209" s="73" t="str">
        <f>IF('CountryvisatypeLink Live Master'!E209="Yes", "Y", IF('CountryvisatypeLink Live Master'!E209="No", "N", ""))</f>
        <v>Y</v>
      </c>
      <c r="K209" s="16" t="s">
        <v>1876</v>
      </c>
      <c r="P209" t="str">
        <f>CONCATENATE(A209,B209,C209,D209,E209,F209,G209,H209,I209,J209,K209)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VALUES(nextval('t_country_visa_type_link_seq'),63502,36165,'Full', 'support', current_timestamp, 'support', current_timestamp,81363, current_date, current_date, '2099-01-01 00:00:00.000','Y', 'Y', 'Y', 'Y', 'Y', 'Y', 'Y', 'N', 'N', 'N', NULL, NULL, NULL);</v>
      </c>
    </row>
    <row r="210" spans="1:16">
      <c r="A210" t="s">
        <v>1871</v>
      </c>
      <c r="B210" t="str">
        <f>B208</f>
        <v>63502,</v>
      </c>
      <c r="C210" s="73">
        <f>'CountryvisatypeLink Live Master'!B210</f>
        <v>36155</v>
      </c>
      <c r="D210" t="s">
        <v>1872</v>
      </c>
      <c r="E210" s="16" t="s">
        <v>1873</v>
      </c>
      <c r="F210">
        <f>F208</f>
        <v>81363</v>
      </c>
      <c r="G210" t="s">
        <v>1874</v>
      </c>
      <c r="H210" s="73" t="str">
        <f>IF('CountryvisatypeLink Live Master'!D210="Yes", "Y", IF('CountryvisatypeLink Live Master'!D210="No", "N", ""))</f>
        <v>Y</v>
      </c>
      <c r="I210" s="16" t="s">
        <v>1875</v>
      </c>
      <c r="J210" s="73" t="str">
        <f>IF('CountryvisatypeLink Live Master'!E210="Yes", "Y", IF('CountryvisatypeLink Live Master'!E210="No", "N", ""))</f>
        <v>Y</v>
      </c>
      <c r="K210" s="16" t="s">
        <v>1876</v>
      </c>
      <c r="P210" t="str">
        <f>CONCATENATE(A210,B210,C210,D210,E210,F210,G210,H210,I210,J210,K210)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VALUES(nextval('t_country_visa_type_link_seq'),63502,36155,'Full', 'support', current_timestamp, 'support', current_timestamp,81363, current_date, current_date, '2099-01-01 00:00:00.000','Y', 'Y', 'Y', 'Y', 'Y', 'Y', 'Y', 'N', 'N', 'N', NULL, NULL, NULL);</v>
      </c>
    </row>
    <row r="211" spans="1:16">
      <c r="A211" t="s">
        <v>1871</v>
      </c>
      <c r="B211" t="str">
        <f>B209</f>
        <v>63502,</v>
      </c>
      <c r="C211" s="73">
        <f>'CountryvisatypeLink Live Master'!B211</f>
        <v>22058</v>
      </c>
      <c r="D211" t="s">
        <v>1872</v>
      </c>
      <c r="E211" s="16" t="s">
        <v>1873</v>
      </c>
      <c r="F211">
        <f>F209</f>
        <v>81363</v>
      </c>
      <c r="G211" t="s">
        <v>1874</v>
      </c>
      <c r="H211" s="73" t="str">
        <f>IF('CountryvisatypeLink Live Master'!D211="Yes", "Y", IF('CountryvisatypeLink Live Master'!D211="No", "N", ""))</f>
        <v>Y</v>
      </c>
      <c r="I211" s="16" t="s">
        <v>1875</v>
      </c>
      <c r="J211" s="73" t="str">
        <f>IF('CountryvisatypeLink Live Master'!E211="Yes", "Y", IF('CountryvisatypeLink Live Master'!E211="No", "N", ""))</f>
        <v>Y</v>
      </c>
      <c r="K211" s="16" t="s">
        <v>1876</v>
      </c>
      <c r="P211" t="str">
        <f>CONCATENATE(A211,B211,C211,D211,E211,F211,G211,H211,I211,J211,K211)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VALUES(nextval('t_country_visa_type_link_seq'),63502,22058,'Full', 'support', current_timestamp, 'support', current_timestamp,81363, current_date, current_date, '2099-01-01 00:00:00.000','Y', 'Y', 'Y', 'Y', 'Y', 'Y', 'Y', 'N', 'N', 'N', NULL, NULL, NULL);</v>
      </c>
    </row>
    <row r="212" spans="1:16">
      <c r="A212" t="s">
        <v>1871</v>
      </c>
      <c r="B212" t="str">
        <f>B210</f>
        <v>63502,</v>
      </c>
      <c r="C212" s="73">
        <f>'CountryvisatypeLink Live Master'!B212</f>
        <v>24054</v>
      </c>
      <c r="D212" t="s">
        <v>1872</v>
      </c>
      <c r="E212" s="16" t="s">
        <v>1873</v>
      </c>
      <c r="F212">
        <f>F210</f>
        <v>81363</v>
      </c>
      <c r="G212" t="s">
        <v>1874</v>
      </c>
      <c r="H212" s="73" t="str">
        <f>IF('CountryvisatypeLink Live Master'!D212="Yes", "Y", IF('CountryvisatypeLink Live Master'!D212="No", "N", ""))</f>
        <v>Y</v>
      </c>
      <c r="I212" s="16" t="s">
        <v>1875</v>
      </c>
      <c r="J212" s="73" t="str">
        <f>IF('CountryvisatypeLink Live Master'!E212="Yes", "Y", IF('CountryvisatypeLink Live Master'!E212="No", "N", ""))</f>
        <v>Y</v>
      </c>
      <c r="K212" s="16" t="s">
        <v>1876</v>
      </c>
      <c r="P212" t="str">
        <f>CONCATENATE(A212,B212,C212,D212,E212,F212,G212,H212,I212,J212,K212)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VALUES(nextval('t_country_visa_type_link_seq'),63502,24054,'Full', 'support', current_timestamp, 'support', current_timestamp,81363, current_date, current_date, '2099-01-01 00:00:00.000','Y', 'Y', 'Y', 'Y', 'Y', 'Y', 'Y', 'N', 'N', 'N', NULL, NULL, NULL);</v>
      </c>
    </row>
    <row r="213" spans="1:16">
      <c r="A213" t="s">
        <v>1871</v>
      </c>
      <c r="B213" t="str">
        <f>B211</f>
        <v>63502,</v>
      </c>
      <c r="C213" s="73">
        <f>'CountryvisatypeLink Live Master'!B213</f>
        <v>39151</v>
      </c>
      <c r="D213" t="s">
        <v>1872</v>
      </c>
      <c r="E213" s="16" t="s">
        <v>1873</v>
      </c>
      <c r="F213">
        <f>F211</f>
        <v>81363</v>
      </c>
      <c r="G213" t="s">
        <v>1874</v>
      </c>
      <c r="H213" s="73" t="str">
        <f>IF('CountryvisatypeLink Live Master'!D213="Yes", "Y", IF('CountryvisatypeLink Live Master'!D213="No", "N", ""))</f>
        <v>Y</v>
      </c>
      <c r="I213" s="16" t="s">
        <v>1875</v>
      </c>
      <c r="J213" s="73" t="str">
        <f>IF('CountryvisatypeLink Live Master'!E213="Yes", "Y", IF('CountryvisatypeLink Live Master'!E213="No", "N", ""))</f>
        <v>Y</v>
      </c>
      <c r="K213" s="16" t="s">
        <v>1876</v>
      </c>
      <c r="P213" t="str">
        <f>CONCATENATE(A213,B213,C213,D213,E213,F213,G213,H213,I213,J213,K213)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VALUES(nextval('t_country_visa_type_link_seq'),63502,39151,'Full', 'support', current_timestamp, 'support', current_timestamp,81363, current_date, current_date, '2099-01-01 00:00:00.000','Y', 'Y', 'Y', 'Y', 'Y', 'Y', 'Y', 'N', 'N', 'N', NULL, NULL, NULL);</v>
      </c>
    </row>
    <row r="214" spans="1:16">
      <c r="A214" t="s">
        <v>1871</v>
      </c>
      <c r="B214" t="str">
        <f>B212</f>
        <v>63502,</v>
      </c>
      <c r="C214" s="73">
        <f>'CountryvisatypeLink Live Master'!B214</f>
        <v>37153</v>
      </c>
      <c r="D214" t="s">
        <v>1872</v>
      </c>
      <c r="E214" s="16" t="s">
        <v>1873</v>
      </c>
      <c r="F214">
        <f>F212</f>
        <v>81363</v>
      </c>
      <c r="G214" t="s">
        <v>1874</v>
      </c>
      <c r="H214" s="73" t="str">
        <f>IF('CountryvisatypeLink Live Master'!D214="Yes", "Y", IF('CountryvisatypeLink Live Master'!D214="No", "N", ""))</f>
        <v>Y</v>
      </c>
      <c r="I214" s="16" t="s">
        <v>1875</v>
      </c>
      <c r="J214" s="73" t="str">
        <f>IF('CountryvisatypeLink Live Master'!E214="Yes", "Y", IF('CountryvisatypeLink Live Master'!E214="No", "N", ""))</f>
        <v>Y</v>
      </c>
      <c r="K214" s="16" t="s">
        <v>1876</v>
      </c>
      <c r="P214" t="str">
        <f>CONCATENATE(A214,B214,C214,D214,E214,F214,G214,H214,I214,J214,K214)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VALUES(nextval('t_country_visa_type_link_seq'),63502,37153,'Full', 'support', current_timestamp, 'support', current_timestamp,81363, current_date, current_date, '2099-01-01 00:00:00.000','Y', 'Y', 'Y', 'Y', 'Y', 'Y', 'Y', 'N', 'N', 'N', NULL, NULL, NULL);</v>
      </c>
    </row>
    <row r="215" spans="1:16">
      <c r="A215" t="s">
        <v>1871</v>
      </c>
      <c r="B215" t="str">
        <f>B213</f>
        <v>63502,</v>
      </c>
      <c r="C215" s="73">
        <f>'CountryvisatypeLink Live Master'!B215</f>
        <v>33153</v>
      </c>
      <c r="D215" t="s">
        <v>1872</v>
      </c>
      <c r="E215" s="16" t="s">
        <v>1873</v>
      </c>
      <c r="F215">
        <f>F213</f>
        <v>81363</v>
      </c>
      <c r="G215" t="s">
        <v>1874</v>
      </c>
      <c r="H215" s="73" t="str">
        <f>IF('CountryvisatypeLink Live Master'!D215="Yes", "Y", IF('CountryvisatypeLink Live Master'!D215="No", "N", ""))</f>
        <v>Y</v>
      </c>
      <c r="I215" s="16" t="s">
        <v>1875</v>
      </c>
      <c r="J215" s="73" t="str">
        <f>IF('CountryvisatypeLink Live Master'!E215="Yes", "Y", IF('CountryvisatypeLink Live Master'!E215="No", "N", ""))</f>
        <v>Y</v>
      </c>
      <c r="K215" s="16" t="s">
        <v>1876</v>
      </c>
      <c r="P215" t="str">
        <f>CONCATENATE(A215,B215,C215,D215,E215,F215,G215,H215,I215,J215,K215)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VALUES(nextval('t_country_visa_type_link_seq'),63502,33153,'Full', 'support', current_timestamp, 'support', current_timestamp,81363, current_date, current_date, '2099-01-01 00:00:00.000','Y', 'Y', 'Y', 'Y', 'Y', 'Y', 'Y', 'N', 'N', 'N', NULL, NULL, NULL);</v>
      </c>
    </row>
    <row r="216" spans="1:16">
      <c r="A216" t="s">
        <v>1871</v>
      </c>
      <c r="B216" t="str">
        <f>B214</f>
        <v>63502,</v>
      </c>
      <c r="C216" s="73">
        <f>'CountryvisatypeLink Live Master'!B216</f>
        <v>616</v>
      </c>
      <c r="D216" t="s">
        <v>1872</v>
      </c>
      <c r="E216" s="16" t="s">
        <v>1873</v>
      </c>
      <c r="F216">
        <f>F214</f>
        <v>81363</v>
      </c>
      <c r="G216" t="s">
        <v>1874</v>
      </c>
      <c r="H216" s="73" t="str">
        <f>IF('CountryvisatypeLink Live Master'!D216="Yes", "Y", IF('CountryvisatypeLink Live Master'!D216="No", "N", ""))</f>
        <v>Y</v>
      </c>
      <c r="I216" s="16" t="s">
        <v>1875</v>
      </c>
      <c r="J216" s="73" t="str">
        <f>IF('CountryvisatypeLink Live Master'!E216="Yes", "Y", IF('CountryvisatypeLink Live Master'!E216="No", "N", ""))</f>
        <v>Y</v>
      </c>
      <c r="K216" s="16" t="s">
        <v>1876</v>
      </c>
      <c r="P216" t="str">
        <f>CONCATENATE(A216,B216,C216,D216,E216,F216,G216,H216,I216,J216,K216)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VALUES(nextval('t_country_visa_type_link_seq'),63502,616,'Full', 'support', current_timestamp, 'support', current_timestamp,81363, current_date, current_date, '2099-01-01 00:00:00.000','Y', 'Y', 'Y', 'Y', 'Y', 'Y', 'Y', 'N', 'N', 'N', NULL, NULL, NULL);</v>
      </c>
    </row>
    <row r="217" spans="1:16">
      <c r="A217" t="s">
        <v>1871</v>
      </c>
      <c r="B217" t="str">
        <f>B215</f>
        <v>63502,</v>
      </c>
      <c r="C217" s="73">
        <f>'CountryvisatypeLink Live Master'!B217</f>
        <v>615</v>
      </c>
      <c r="D217" t="s">
        <v>1872</v>
      </c>
      <c r="E217" s="16" t="s">
        <v>1873</v>
      </c>
      <c r="F217">
        <f>F215</f>
        <v>81363</v>
      </c>
      <c r="G217" t="s">
        <v>1874</v>
      </c>
      <c r="H217" s="73" t="str">
        <f>IF('CountryvisatypeLink Live Master'!D217="Yes", "Y", IF('CountryvisatypeLink Live Master'!D217="No", "N", ""))</f>
        <v>Y</v>
      </c>
      <c r="I217" s="16" t="s">
        <v>1875</v>
      </c>
      <c r="J217" s="73" t="str">
        <f>IF('CountryvisatypeLink Live Master'!E217="Yes", "Y", IF('CountryvisatypeLink Live Master'!E217="No", "N", ""))</f>
        <v>Y</v>
      </c>
      <c r="K217" s="16" t="s">
        <v>1876</v>
      </c>
      <c r="P217" t="str">
        <f>CONCATENATE(A217,B217,C217,D217,E217,F217,G217,H217,I217,J217,K217)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VALUES(nextval('t_country_visa_type_link_seq'),63502,615,'Full', 'support', current_timestamp, 'support', current_timestamp,81363, current_date, current_date, '2099-01-01 00:00:00.000','Y', 'Y', 'Y', 'Y', 'Y', 'Y', 'Y', 'N', 'N', 'N', NULL, NULL, NULL);</v>
      </c>
    </row>
    <row r="218" spans="1:16">
      <c r="A218" t="s">
        <v>1871</v>
      </c>
      <c r="B218" t="str">
        <f>B216</f>
        <v>63502,</v>
      </c>
      <c r="C218" s="73">
        <f>'CountryvisatypeLink Live Master'!B218</f>
        <v>43504</v>
      </c>
      <c r="D218" t="s">
        <v>1872</v>
      </c>
      <c r="E218" s="16" t="s">
        <v>1873</v>
      </c>
      <c r="F218">
        <f>F216</f>
        <v>81363</v>
      </c>
      <c r="G218" t="s">
        <v>1874</v>
      </c>
      <c r="H218" s="73" t="str">
        <f>IF('CountryvisatypeLink Live Master'!D218="Yes", "Y", IF('CountryvisatypeLink Live Master'!D218="No", "N", ""))</f>
        <v>Y</v>
      </c>
      <c r="I218" s="16" t="s">
        <v>1875</v>
      </c>
      <c r="J218" s="73" t="str">
        <f>IF('CountryvisatypeLink Live Master'!E218="Yes", "Y", IF('CountryvisatypeLink Live Master'!E218="No", "N", ""))</f>
        <v>Y</v>
      </c>
      <c r="K218" s="16" t="s">
        <v>1876</v>
      </c>
      <c r="P218" t="str">
        <f>CONCATENATE(A218,B218,C218,D218,E218,F218,G218,H218,I218,J218,K218)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VALUES(nextval('t_country_visa_type_link_seq'),63502,43504,'Full', 'support', current_timestamp, 'support', current_timestamp,81363, current_date, current_date, '2099-01-01 00:00:00.000','Y', 'Y', 'Y', 'Y', 'Y', 'Y', 'Y', 'N', 'N', 'N', NULL, NULL, NULL);</v>
      </c>
    </row>
    <row r="219" spans="1:16">
      <c r="A219" t="s">
        <v>1871</v>
      </c>
      <c r="B219" t="str">
        <f>B217</f>
        <v>63502,</v>
      </c>
      <c r="C219" s="73">
        <f>'CountryvisatypeLink Live Master'!B219</f>
        <v>34156</v>
      </c>
      <c r="D219" t="s">
        <v>1872</v>
      </c>
      <c r="E219" s="16" t="s">
        <v>1873</v>
      </c>
      <c r="F219">
        <f>F217</f>
        <v>81363</v>
      </c>
      <c r="G219" t="s">
        <v>1874</v>
      </c>
      <c r="H219" s="73" t="str">
        <f>IF('CountryvisatypeLink Live Master'!D219="Yes", "Y", IF('CountryvisatypeLink Live Master'!D219="No", "N", ""))</f>
        <v>Y</v>
      </c>
      <c r="I219" s="16" t="s">
        <v>1875</v>
      </c>
      <c r="J219" s="73" t="str">
        <f>IF('CountryvisatypeLink Live Master'!E219="Yes", "Y", IF('CountryvisatypeLink Live Master'!E219="No", "N", ""))</f>
        <v>Y</v>
      </c>
      <c r="K219" s="16" t="s">
        <v>1876</v>
      </c>
      <c r="P219" t="str">
        <f>CONCATENATE(A219,B219,C219,D219,E219,F219,G219,H219,I219,J219,K219)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VALUES(nextval('t_country_visa_type_link_seq'),63502,34156,'Full', 'support', current_timestamp, 'support', current_timestamp,81363, current_date, current_date, '2099-01-01 00:00:00.000','Y', 'Y', 'Y', 'Y', 'Y', 'Y', 'Y', 'N', 'N', 'N', NULL, NULL, NULL);</v>
      </c>
    </row>
    <row r="220" spans="1:16">
      <c r="A220" t="s">
        <v>1871</v>
      </c>
      <c r="B220" t="str">
        <f>B218</f>
        <v>63502,</v>
      </c>
      <c r="C220" s="73">
        <f>'CountryvisatypeLink Live Master'!B220</f>
        <v>617</v>
      </c>
      <c r="D220" t="s">
        <v>1872</v>
      </c>
      <c r="E220" s="16" t="s">
        <v>1873</v>
      </c>
      <c r="F220">
        <f>F218</f>
        <v>81363</v>
      </c>
      <c r="G220" t="s">
        <v>1874</v>
      </c>
      <c r="H220" s="73" t="str">
        <f>IF('CountryvisatypeLink Live Master'!D220="Yes", "Y", IF('CountryvisatypeLink Live Master'!D220="No", "N", ""))</f>
        <v>Y</v>
      </c>
      <c r="I220" s="16" t="s">
        <v>1875</v>
      </c>
      <c r="J220" s="73" t="str">
        <f>IF('CountryvisatypeLink Live Master'!E220="Yes", "Y", IF('CountryvisatypeLink Live Master'!E220="No", "N", ""))</f>
        <v>Y</v>
      </c>
      <c r="K220" s="16" t="s">
        <v>1876</v>
      </c>
      <c r="P220" t="str">
        <f>CONCATENATE(A220,B220,C220,D220,E220,F220,G220,H220,I220,J220,K220)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VALUES(nextval('t_country_visa_type_link_seq'),63502,617,'Full', 'support', current_timestamp, 'support', current_timestamp,81363, current_date, current_date, '2099-01-01 00:00:00.000','Y', 'Y', 'Y', 'Y', 'Y', 'Y', 'Y', 'N', 'N', 'N', NULL, NULL, NULL);</v>
      </c>
    </row>
    <row r="221" spans="1:16">
      <c r="A221" t="s">
        <v>1871</v>
      </c>
      <c r="B221" t="str">
        <f>B219</f>
        <v>63502,</v>
      </c>
      <c r="C221" s="73">
        <f>'CountryvisatypeLink Live Master'!B221</f>
        <v>43603</v>
      </c>
      <c r="D221" t="s">
        <v>1872</v>
      </c>
      <c r="E221" s="16" t="s">
        <v>1873</v>
      </c>
      <c r="F221">
        <f>F219</f>
        <v>81363</v>
      </c>
      <c r="G221" t="s">
        <v>1874</v>
      </c>
      <c r="H221" s="73" t="str">
        <f>IF('CountryvisatypeLink Live Master'!D221="Yes", "Y", IF('CountryvisatypeLink Live Master'!D221="No", "N", ""))</f>
        <v>Y</v>
      </c>
      <c r="I221" s="16" t="s">
        <v>1875</v>
      </c>
      <c r="J221" s="73" t="str">
        <f>IF('CountryvisatypeLink Live Master'!E221="Yes", "Y", IF('CountryvisatypeLink Live Master'!E221="No", "N", ""))</f>
        <v>Y</v>
      </c>
      <c r="K221" s="16" t="s">
        <v>1876</v>
      </c>
      <c r="P221" t="str">
        <f>CONCATENATE(A221,B221,C221,D221,E221,F221,G221,H221,I221,J221,K221)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VALUES(nextval('t_country_visa_type_link_seq'),63502,43603,'Full', 'support', current_timestamp, 'support', current_timestamp,81363, current_date, current_date, '2099-01-01 00:00:00.000','Y', 'Y', 'Y', 'Y', 'Y', 'Y', 'Y', 'N', 'N', 'N', NULL, NULL, NULL);</v>
      </c>
    </row>
    <row r="222" spans="1:16">
      <c r="A222" t="s">
        <v>1871</v>
      </c>
      <c r="B222" t="str">
        <f>B220</f>
        <v>63502,</v>
      </c>
      <c r="C222" s="73">
        <f>'CountryvisatypeLink Live Master'!B222</f>
        <v>42783</v>
      </c>
      <c r="D222" t="s">
        <v>1872</v>
      </c>
      <c r="E222" s="16" t="s">
        <v>1873</v>
      </c>
      <c r="F222">
        <f>F220</f>
        <v>81363</v>
      </c>
      <c r="G222" t="s">
        <v>1874</v>
      </c>
      <c r="H222" s="73" t="str">
        <f>IF('CountryvisatypeLink Live Master'!D222="Yes", "Y", IF('CountryvisatypeLink Live Master'!D222="No", "N", ""))</f>
        <v>Y</v>
      </c>
      <c r="I222" s="16" t="s">
        <v>1875</v>
      </c>
      <c r="J222" s="73" t="str">
        <f>IF('CountryvisatypeLink Live Master'!E222="Yes", "Y", IF('CountryvisatypeLink Live Master'!E222="No", "N", ""))</f>
        <v>Y</v>
      </c>
      <c r="K222" s="16" t="s">
        <v>1876</v>
      </c>
      <c r="P222" t="str">
        <f>CONCATENATE(A222,B222,C222,D222,E222,F222,G222,H222,I222,J222,K222)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VALUES(nextval('t_country_visa_type_link_seq'),63502,42783,'Full', 'support', current_timestamp, 'support', current_timestamp,81363, current_date, current_date, '2099-01-01 00:00:00.000','Y', 'Y', 'Y', 'Y', 'Y', 'Y', 'Y', 'N', 'N', 'N', NULL, NULL, NULL);</v>
      </c>
    </row>
    <row r="223" spans="1:16">
      <c r="A223" t="s">
        <v>1871</v>
      </c>
      <c r="B223" t="str">
        <f>B221</f>
        <v>63502,</v>
      </c>
      <c r="C223" s="73">
        <f>'CountryvisatypeLink Live Master'!B223</f>
        <v>42143</v>
      </c>
      <c r="D223" t="s">
        <v>1872</v>
      </c>
      <c r="E223" s="16" t="s">
        <v>1873</v>
      </c>
      <c r="F223">
        <f>F221</f>
        <v>81363</v>
      </c>
      <c r="G223" t="s">
        <v>1874</v>
      </c>
      <c r="H223" s="73" t="str">
        <f>IF('CountryvisatypeLink Live Master'!D223="Yes", "Y", IF('CountryvisatypeLink Live Master'!D223="No", "N", ""))</f>
        <v>Y</v>
      </c>
      <c r="I223" s="16" t="s">
        <v>1875</v>
      </c>
      <c r="J223" s="73" t="str">
        <f>IF('CountryvisatypeLink Live Master'!E223="Yes", "Y", IF('CountryvisatypeLink Live Master'!E223="No", "N", ""))</f>
        <v>Y</v>
      </c>
      <c r="K223" s="16" t="s">
        <v>1876</v>
      </c>
      <c r="P223" t="str">
        <f>CONCATENATE(A223,B223,C223,D223,E223,F223,G223,H223,I223,J223,K223)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VALUES(nextval('t_country_visa_type_link_seq'),63502,42143,'Full', 'support', current_timestamp, 'support', current_timestamp,81363, current_date, current_date, '2099-01-01 00:00:00.000','Y', 'Y', 'Y', 'Y', 'Y', 'Y', 'Y', 'N', 'N', 'N', NULL, NULL, NULL);</v>
      </c>
    </row>
    <row r="224" spans="1:16">
      <c r="A224" t="s">
        <v>1871</v>
      </c>
      <c r="B224" t="str">
        <f>B222</f>
        <v>63502,</v>
      </c>
      <c r="C224" s="73">
        <f>'CountryvisatypeLink Live Master'!B224</f>
        <v>22059</v>
      </c>
      <c r="D224" t="s">
        <v>1872</v>
      </c>
      <c r="E224" s="16" t="s">
        <v>1873</v>
      </c>
      <c r="F224">
        <f>F222</f>
        <v>81363</v>
      </c>
      <c r="G224" t="s">
        <v>1874</v>
      </c>
      <c r="H224" s="73" t="str">
        <f>IF('CountryvisatypeLink Live Master'!D224="Yes", "Y", IF('CountryvisatypeLink Live Master'!D224="No", "N", ""))</f>
        <v>Y</v>
      </c>
      <c r="I224" s="16" t="s">
        <v>1875</v>
      </c>
      <c r="J224" s="73" t="str">
        <f>IF('CountryvisatypeLink Live Master'!E224="Yes", "Y", IF('CountryvisatypeLink Live Master'!E224="No", "N", ""))</f>
        <v>Y</v>
      </c>
      <c r="K224" s="16" t="s">
        <v>1876</v>
      </c>
      <c r="P224" t="str">
        <f>CONCATENATE(A224,B224,C224,D224,E224,F224,G224,H224,I224,J224,K224)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VALUES(nextval('t_country_visa_type_link_seq'),63502,22059,'Full', 'support', current_timestamp, 'support', current_timestamp,81363, current_date, current_date, '2099-01-01 00:00:00.000','Y', 'Y', 'Y', 'Y', 'Y', 'Y', 'Y', 'N', 'N', 'N', NULL, NULL, NULL);</v>
      </c>
    </row>
    <row r="225" spans="1:16">
      <c r="A225" t="s">
        <v>1871</v>
      </c>
      <c r="B225" t="str">
        <f>B223</f>
        <v>63502,</v>
      </c>
      <c r="C225" s="73">
        <f>'CountryvisatypeLink Live Master'!B225</f>
        <v>43507</v>
      </c>
      <c r="D225" t="s">
        <v>1872</v>
      </c>
      <c r="E225" s="16" t="s">
        <v>1873</v>
      </c>
      <c r="F225">
        <f>F223</f>
        <v>81363</v>
      </c>
      <c r="G225" t="s">
        <v>1874</v>
      </c>
      <c r="H225" s="73" t="str">
        <f>IF('CountryvisatypeLink Live Master'!D225="Yes", "Y", IF('CountryvisatypeLink Live Master'!D225="No", "N", ""))</f>
        <v>Y</v>
      </c>
      <c r="I225" s="16" t="s">
        <v>1875</v>
      </c>
      <c r="J225" s="73" t="str">
        <f>IF('CountryvisatypeLink Live Master'!E225="Yes", "Y", IF('CountryvisatypeLink Live Master'!E225="No", "N", ""))</f>
        <v>Y</v>
      </c>
      <c r="K225" s="16" t="s">
        <v>1876</v>
      </c>
      <c r="P225" t="str">
        <f>CONCATENATE(A225,B225,C225,D225,E225,F225,G225,H225,I225,J225,K225)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VALUES(nextval('t_country_visa_type_link_seq'),63502,43507,'Full', 'support', current_timestamp, 'support', current_timestamp,81363, current_date, current_date, '2099-01-01 00:00:00.000','Y', 'Y', 'Y', 'Y', 'Y', 'Y', 'Y', 'N', 'N', 'N', NULL, NULL, NULL);</v>
      </c>
    </row>
    <row r="226" spans="1:16">
      <c r="A226" t="s">
        <v>1871</v>
      </c>
      <c r="B226" t="str">
        <f>B224</f>
        <v>63502,</v>
      </c>
      <c r="C226" s="73">
        <f>'CountryvisatypeLink Live Master'!B226</f>
        <v>43506</v>
      </c>
      <c r="D226" t="s">
        <v>1872</v>
      </c>
      <c r="E226" s="16" t="s">
        <v>1873</v>
      </c>
      <c r="F226">
        <f>F224</f>
        <v>81363</v>
      </c>
      <c r="G226" t="s">
        <v>1874</v>
      </c>
      <c r="H226" s="73" t="str">
        <f>IF('CountryvisatypeLink Live Master'!D226="Yes", "Y", IF('CountryvisatypeLink Live Master'!D226="No", "N", ""))</f>
        <v>Y</v>
      </c>
      <c r="I226" s="16" t="s">
        <v>1875</v>
      </c>
      <c r="J226" s="73" t="str">
        <f>IF('CountryvisatypeLink Live Master'!E226="Yes", "Y", IF('CountryvisatypeLink Live Master'!E226="No", "N", ""))</f>
        <v>Y</v>
      </c>
      <c r="K226" s="16" t="s">
        <v>1876</v>
      </c>
      <c r="P226" t="str">
        <f>CONCATENATE(A226,B226,C226,D226,E226,F226,G226,H226,I226,J226,K226)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VALUES(nextval('t_country_visa_type_link_seq'),63502,43506,'Full', 'support', current_timestamp, 'support', current_timestamp,81363, current_date, current_date, '2099-01-01 00:00:00.000','Y', 'Y', 'Y', 'Y', 'Y', 'Y', 'Y', 'N', 'N', 'N', NULL, NULL, NULL);</v>
      </c>
    </row>
    <row r="227" spans="1:16">
      <c r="A227" t="s">
        <v>1871</v>
      </c>
      <c r="B227" t="str">
        <f>B225</f>
        <v>63502,</v>
      </c>
      <c r="C227" s="73">
        <f>'CountryvisatypeLink Live Master'!B227</f>
        <v>940</v>
      </c>
      <c r="D227" t="s">
        <v>1872</v>
      </c>
      <c r="E227" s="16" t="s">
        <v>1873</v>
      </c>
      <c r="F227">
        <f>F225</f>
        <v>81363</v>
      </c>
      <c r="G227" t="s">
        <v>1874</v>
      </c>
      <c r="H227" s="73" t="str">
        <f>IF('CountryvisatypeLink Live Master'!D227="Yes", "Y", IF('CountryvisatypeLink Live Master'!D227="No", "N", ""))</f>
        <v>Y</v>
      </c>
      <c r="I227" s="16" t="s">
        <v>1875</v>
      </c>
      <c r="J227" s="73" t="str">
        <f>IF('CountryvisatypeLink Live Master'!E227="Yes", "Y", IF('CountryvisatypeLink Live Master'!E227="No", "N", ""))</f>
        <v>Y</v>
      </c>
      <c r="K227" s="16" t="s">
        <v>1876</v>
      </c>
      <c r="P227" t="str">
        <f>CONCATENATE(A227,B227,C227,D227,E227,F227,G227,H227,I227,J227,K227)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VALUES(nextval('t_country_visa_type_link_seq'),63502,940,'Full', 'support', current_timestamp, 'support', current_timestamp,81363, current_date, current_date, '2099-01-01 00:00:00.000','Y', 'Y', 'Y', 'Y', 'Y', 'Y', 'Y', 'N', 'N', 'N', NULL, NULL, NULL);</v>
      </c>
    </row>
    <row r="228" spans="1:16">
      <c r="A228" t="s">
        <v>1871</v>
      </c>
      <c r="B228" t="str">
        <f>B226</f>
        <v>63502,</v>
      </c>
      <c r="C228" s="73">
        <f>'CountryvisatypeLink Live Master'!B228</f>
        <v>939</v>
      </c>
      <c r="D228" t="s">
        <v>1872</v>
      </c>
      <c r="E228" s="16" t="s">
        <v>1873</v>
      </c>
      <c r="F228">
        <f>F226</f>
        <v>81363</v>
      </c>
      <c r="G228" t="s">
        <v>1874</v>
      </c>
      <c r="H228" s="73" t="str">
        <f>IF('CountryvisatypeLink Live Master'!D228="Yes", "Y", IF('CountryvisatypeLink Live Master'!D228="No", "N", ""))</f>
        <v>Y</v>
      </c>
      <c r="I228" s="16" t="s">
        <v>1875</v>
      </c>
      <c r="J228" s="73" t="str">
        <f>IF('CountryvisatypeLink Live Master'!E228="Yes", "Y", IF('CountryvisatypeLink Live Master'!E228="No", "N", ""))</f>
        <v>Y</v>
      </c>
      <c r="K228" s="16" t="s">
        <v>1876</v>
      </c>
      <c r="P228" t="str">
        <f>CONCATENATE(A228,B228,C228,D228,E228,F228,G228,H228,I228,J228,K228)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VALUES(nextval('t_country_visa_type_link_seq'),63502,939,'Full', 'support', current_timestamp, 'support', current_timestamp,81363, current_date, current_date, '2099-01-01 00:00:00.000','Y', 'Y', 'Y', 'Y', 'Y', 'Y', 'Y', 'N', 'N', 'N', NULL, NULL, NULL);</v>
      </c>
    </row>
    <row r="229" spans="1:16">
      <c r="A229" t="s">
        <v>1871</v>
      </c>
      <c r="B229" t="str">
        <f>B227</f>
        <v>63502,</v>
      </c>
      <c r="C229" s="73">
        <f>'CountryvisatypeLink Live Master'!B229</f>
        <v>43508</v>
      </c>
      <c r="D229" t="s">
        <v>1872</v>
      </c>
      <c r="E229" s="16" t="s">
        <v>1873</v>
      </c>
      <c r="F229">
        <f>F227</f>
        <v>81363</v>
      </c>
      <c r="G229" t="s">
        <v>1874</v>
      </c>
      <c r="H229" s="73" t="str">
        <f>IF('CountryvisatypeLink Live Master'!D229="Yes", "Y", IF('CountryvisatypeLink Live Master'!D229="No", "N", ""))</f>
        <v>Y</v>
      </c>
      <c r="I229" s="16" t="s">
        <v>1875</v>
      </c>
      <c r="J229" s="73" t="str">
        <f>IF('CountryvisatypeLink Live Master'!E229="Yes", "Y", IF('CountryvisatypeLink Live Master'!E229="No", "N", ""))</f>
        <v>Y</v>
      </c>
      <c r="K229" s="16" t="s">
        <v>1876</v>
      </c>
      <c r="P229" t="str">
        <f>CONCATENATE(A229,B229,C229,D229,E229,F229,G229,H229,I229,J229,K229)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VALUES(nextval('t_country_visa_type_link_seq'),63502,43508,'Full', 'support', current_timestamp, 'support', current_timestamp,81363, current_date, current_date, '2099-01-01 00:00:00.000','Y', 'Y', 'Y', 'Y', 'Y', 'Y', 'Y', 'N', 'N', 'N', NULL, NULL, NULL);</v>
      </c>
    </row>
    <row r="230" spans="1:16">
      <c r="A230" t="s">
        <v>1871</v>
      </c>
      <c r="B230" t="str">
        <f>B228</f>
        <v>63502,</v>
      </c>
      <c r="C230" s="73">
        <f>'CountryvisatypeLink Live Master'!B230</f>
        <v>43505</v>
      </c>
      <c r="D230" t="s">
        <v>1872</v>
      </c>
      <c r="E230" s="16" t="s">
        <v>1873</v>
      </c>
      <c r="F230">
        <f>F228</f>
        <v>81363</v>
      </c>
      <c r="G230" t="s">
        <v>1874</v>
      </c>
      <c r="H230" s="73" t="str">
        <f>IF('CountryvisatypeLink Live Master'!D230="Yes", "Y", IF('CountryvisatypeLink Live Master'!D230="No", "N", ""))</f>
        <v>Y</v>
      </c>
      <c r="I230" s="16" t="s">
        <v>1875</v>
      </c>
      <c r="J230" s="73" t="str">
        <f>IF('CountryvisatypeLink Live Master'!E230="Yes", "Y", IF('CountryvisatypeLink Live Master'!E230="No", "N", ""))</f>
        <v>Y</v>
      </c>
      <c r="K230" s="16" t="s">
        <v>1876</v>
      </c>
      <c r="P230" t="str">
        <f>CONCATENATE(A230,B230,C230,D230,E230,F230,G230,H230,I230,J230,K230)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VALUES(nextval('t_country_visa_type_link_seq'),63502,43505,'Full', 'support', current_timestamp, 'support', current_timestamp,81363, current_date, current_date, '2099-01-01 00:00:00.000','Y', 'Y', 'Y', 'Y', 'Y', 'Y', 'Y', 'N', 'N', 'N', NULL, NULL, NULL);</v>
      </c>
    </row>
    <row r="231" spans="1:16">
      <c r="A231" t="s">
        <v>1871</v>
      </c>
      <c r="B231" t="str">
        <f>B229</f>
        <v>63502,</v>
      </c>
      <c r="C231" s="73">
        <f>'CountryvisatypeLink Live Master'!B231</f>
        <v>941</v>
      </c>
      <c r="D231" t="s">
        <v>1872</v>
      </c>
      <c r="E231" s="16" t="s">
        <v>1873</v>
      </c>
      <c r="F231">
        <f>F229</f>
        <v>81363</v>
      </c>
      <c r="G231" t="s">
        <v>1874</v>
      </c>
      <c r="H231" s="73" t="str">
        <f>IF('CountryvisatypeLink Live Master'!D231="Yes", "Y", IF('CountryvisatypeLink Live Master'!D231="No", "N", ""))</f>
        <v>Y</v>
      </c>
      <c r="I231" s="16" t="s">
        <v>1875</v>
      </c>
      <c r="J231" s="73" t="str">
        <f>IF('CountryvisatypeLink Live Master'!E231="Yes", "Y", IF('CountryvisatypeLink Live Master'!E231="No", "N", ""))</f>
        <v>Y</v>
      </c>
      <c r="K231" s="16" t="s">
        <v>1876</v>
      </c>
      <c r="P231" t="str">
        <f>CONCATENATE(A231,B231,C231,D231,E231,F231,G231,H231,I231,J231,K231)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VALUES(nextval('t_country_visa_type_link_seq'),63502,941,'Full', 'support', current_timestamp, 'support', current_timestamp,81363, current_date, current_date, '2099-01-01 00:00:00.000','Y', 'Y', 'Y', 'Y', 'Y', 'Y', 'Y', 'N', 'N', 'N', NULL, NULL, NULL);</v>
      </c>
    </row>
    <row r="232" spans="1:16">
      <c r="A232" t="s">
        <v>1871</v>
      </c>
      <c r="B232" t="str">
        <f>B230</f>
        <v>63502,</v>
      </c>
      <c r="C232" s="73">
        <f>'CountryvisatypeLink Live Master'!B232</f>
        <v>28150</v>
      </c>
      <c r="D232" t="s">
        <v>1872</v>
      </c>
      <c r="E232" s="16" t="s">
        <v>1873</v>
      </c>
      <c r="F232">
        <f>F230</f>
        <v>81363</v>
      </c>
      <c r="G232" t="s">
        <v>1874</v>
      </c>
      <c r="H232" s="73" t="str">
        <f>IF('CountryvisatypeLink Live Master'!D232="Yes", "Y", IF('CountryvisatypeLink Live Master'!D232="No", "N", ""))</f>
        <v>Y</v>
      </c>
      <c r="I232" s="16" t="s">
        <v>1875</v>
      </c>
      <c r="J232" s="73" t="str">
        <f>IF('CountryvisatypeLink Live Master'!E232="Yes", "Y", IF('CountryvisatypeLink Live Master'!E232="No", "N", ""))</f>
        <v>Y</v>
      </c>
      <c r="K232" s="16" t="s">
        <v>1876</v>
      </c>
      <c r="P232" t="str">
        <f>CONCATENATE(A232,B232,C232,D232,E232,F232,G232,H232,I232,J232,K232)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VALUES(nextval('t_country_visa_type_link_seq'),63502,28150,'Full', 'support', current_timestamp, 'support', current_timestamp,81363, current_date, current_date, '2099-01-01 00:00:00.000','Y', 'Y', 'Y', 'Y', 'Y', 'Y', 'Y', 'N', 'N', 'N', NULL, NULL, NULL);</v>
      </c>
    </row>
    <row r="233" spans="1:16">
      <c r="A233" t="s">
        <v>1871</v>
      </c>
      <c r="B233" t="str">
        <f>B231</f>
        <v>63502,</v>
      </c>
      <c r="C233" s="73">
        <f>'CountryvisatypeLink Live Master'!B233</f>
        <v>607</v>
      </c>
      <c r="D233" t="s">
        <v>1872</v>
      </c>
      <c r="E233" s="16" t="s">
        <v>1873</v>
      </c>
      <c r="F233">
        <f>F231</f>
        <v>81363</v>
      </c>
      <c r="G233" t="s">
        <v>1874</v>
      </c>
      <c r="H233" s="73" t="str">
        <f>IF('CountryvisatypeLink Live Master'!D233="Yes", "Y", IF('CountryvisatypeLink Live Master'!D233="No", "N", ""))</f>
        <v>Y</v>
      </c>
      <c r="I233" s="16" t="s">
        <v>1875</v>
      </c>
      <c r="J233" s="73" t="str">
        <f>IF('CountryvisatypeLink Live Master'!E233="Yes", "Y", IF('CountryvisatypeLink Live Master'!E233="No", "N", ""))</f>
        <v>Y</v>
      </c>
      <c r="K233" s="16" t="s">
        <v>1876</v>
      </c>
      <c r="P233" t="str">
        <f>CONCATENATE(A233,B233,C233,D233,E233,F233,G233,H233,I233,J233,K233)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VALUES(nextval('t_country_visa_type_link_seq'),63502,607,'Full', 'support', current_timestamp, 'support', current_timestamp,81363, current_date, current_date, '2099-01-01 00:00:00.000','Y', 'Y', 'Y', 'Y', 'Y', 'Y', 'Y', 'N', 'N', 'N', NULL, NULL, NULL);</v>
      </c>
    </row>
    <row r="234" spans="1:16">
      <c r="A234" t="s">
        <v>1871</v>
      </c>
      <c r="B234" t="str">
        <f>B232</f>
        <v>63502,</v>
      </c>
      <c r="C234" s="73">
        <f>'CountryvisatypeLink Live Master'!B234</f>
        <v>606</v>
      </c>
      <c r="D234" t="s">
        <v>1872</v>
      </c>
      <c r="E234" s="16" t="s">
        <v>1873</v>
      </c>
      <c r="F234">
        <f>F232</f>
        <v>81363</v>
      </c>
      <c r="G234" t="s">
        <v>1874</v>
      </c>
      <c r="H234" s="73" t="str">
        <f>IF('CountryvisatypeLink Live Master'!D234="Yes", "Y", IF('CountryvisatypeLink Live Master'!D234="No", "N", ""))</f>
        <v>Y</v>
      </c>
      <c r="I234" s="16" t="s">
        <v>1875</v>
      </c>
      <c r="J234" s="73" t="str">
        <f>IF('CountryvisatypeLink Live Master'!E234="Yes", "Y", IF('CountryvisatypeLink Live Master'!E234="No", "N", ""))</f>
        <v>Y</v>
      </c>
      <c r="K234" s="16" t="s">
        <v>1876</v>
      </c>
      <c r="P234" t="str">
        <f>CONCATENATE(A234,B234,C234,D234,E234,F234,G234,H234,I234,J234,K234)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VALUES(nextval('t_country_visa_type_link_seq'),63502,606,'Full', 'support', current_timestamp, 'support', current_timestamp,81363, current_date, current_date, '2099-01-01 00:00:00.000','Y', 'Y', 'Y', 'Y', 'Y', 'Y', 'Y', 'N', 'N', 'N', NULL, NULL, NULL);</v>
      </c>
    </row>
    <row r="235" spans="1:16">
      <c r="A235" t="s">
        <v>1871</v>
      </c>
      <c r="B235" t="str">
        <f>B233</f>
        <v>63502,</v>
      </c>
      <c r="C235" s="73">
        <f>'CountryvisatypeLink Live Master'!B235</f>
        <v>608</v>
      </c>
      <c r="D235" t="s">
        <v>1872</v>
      </c>
      <c r="E235" s="16" t="s">
        <v>1873</v>
      </c>
      <c r="F235">
        <f>F233</f>
        <v>81363</v>
      </c>
      <c r="G235" t="s">
        <v>1874</v>
      </c>
      <c r="H235" s="73" t="str">
        <f>IF('CountryvisatypeLink Live Master'!D235="Yes", "Y", IF('CountryvisatypeLink Live Master'!D235="No", "N", ""))</f>
        <v>Y</v>
      </c>
      <c r="I235" s="16" t="s">
        <v>1875</v>
      </c>
      <c r="J235" s="73" t="str">
        <f>IF('CountryvisatypeLink Live Master'!E235="Yes", "Y", IF('CountryvisatypeLink Live Master'!E235="No", "N", ""))</f>
        <v>Y</v>
      </c>
      <c r="K235" s="16" t="s">
        <v>1876</v>
      </c>
      <c r="P235" t="str">
        <f>CONCATENATE(A235,B235,C235,D235,E235,F235,G235,H235,I235,J235,K235)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VALUES(nextval('t_country_visa_type_link_seq'),63502,608,'Full', 'support', current_timestamp, 'support', current_timestamp,81363, current_date, current_date, '2099-01-01 00:00:00.000','Y', 'Y', 'Y', 'Y', 'Y', 'Y', 'Y', 'N', 'N', 'N', NULL, NULL, NULL);</v>
      </c>
    </row>
    <row r="236" spans="1:16">
      <c r="A236" t="s">
        <v>1871</v>
      </c>
      <c r="B236" t="str">
        <f>B234</f>
        <v>63502,</v>
      </c>
      <c r="C236" s="73">
        <f>'CountryvisatypeLink Live Master'!B236</f>
        <v>42803</v>
      </c>
      <c r="D236" t="s">
        <v>1872</v>
      </c>
      <c r="E236" s="16" t="s">
        <v>1873</v>
      </c>
      <c r="F236">
        <f>F234</f>
        <v>81363</v>
      </c>
      <c r="G236" t="s">
        <v>1874</v>
      </c>
      <c r="H236" s="73" t="str">
        <f>IF('CountryvisatypeLink Live Master'!D236="Yes", "Y", IF('CountryvisatypeLink Live Master'!D236="No", "N", ""))</f>
        <v>Y</v>
      </c>
      <c r="I236" s="16" t="s">
        <v>1875</v>
      </c>
      <c r="J236" s="73" t="str">
        <f>IF('CountryvisatypeLink Live Master'!E236="Yes", "Y", IF('CountryvisatypeLink Live Master'!E236="No", "N", ""))</f>
        <v>Y</v>
      </c>
      <c r="K236" s="16" t="s">
        <v>1876</v>
      </c>
      <c r="P236" t="str">
        <f>CONCATENATE(A236,B236,C236,D236,E236,F236,G236,H236,I236,J236,K236)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VALUES(nextval('t_country_visa_type_link_seq'),63502,42803,'Full', 'support', current_timestamp, 'support', current_timestamp,81363, current_date, current_date, '2099-01-01 00:00:00.000','Y', 'Y', 'Y', 'Y', 'Y', 'Y', 'Y', 'N', 'N', 'N', NULL, NULL, NULL);</v>
      </c>
    </row>
    <row r="237" spans="1:16">
      <c r="A237" t="s">
        <v>1871</v>
      </c>
      <c r="B237" t="str">
        <f>B235</f>
        <v>63502,</v>
      </c>
      <c r="C237" s="73">
        <f>'CountryvisatypeLink Live Master'!B237</f>
        <v>22053</v>
      </c>
      <c r="D237" t="s">
        <v>1872</v>
      </c>
      <c r="E237" s="16" t="s">
        <v>1873</v>
      </c>
      <c r="F237">
        <f>F235</f>
        <v>81363</v>
      </c>
      <c r="G237" t="s">
        <v>1874</v>
      </c>
      <c r="H237" s="73" t="str">
        <f>IF('CountryvisatypeLink Live Master'!D237="Yes", "Y", IF('CountryvisatypeLink Live Master'!D237="No", "N", ""))</f>
        <v>Y</v>
      </c>
      <c r="I237" s="16" t="s">
        <v>1875</v>
      </c>
      <c r="J237" s="73" t="str">
        <f>IF('CountryvisatypeLink Live Master'!E237="Yes", "Y", IF('CountryvisatypeLink Live Master'!E237="No", "N", ""))</f>
        <v>Y</v>
      </c>
      <c r="K237" s="16" t="s">
        <v>1876</v>
      </c>
      <c r="P237" t="str">
        <f>CONCATENATE(A237,B237,C237,D237,E237,F237,G237,H237,I237,J237,K237)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VALUES(nextval('t_country_visa_type_link_seq'),63502,22053,'Full', 'support', current_timestamp, 'support', current_timestamp,81363, current_date, current_date, '2099-01-01 00:00:00.000','Y', 'Y', 'Y', 'Y', 'Y', 'Y', 'Y', 'N', 'N', 'N', NULL, NULL, NULL);</v>
      </c>
    </row>
    <row r="238" spans="1:16">
      <c r="A238" t="s">
        <v>1871</v>
      </c>
      <c r="B238" t="str">
        <f>B236</f>
        <v>63502,</v>
      </c>
      <c r="C238" s="73">
        <f>'CountryvisatypeLink Live Master'!B238</f>
        <v>32403</v>
      </c>
      <c r="D238" t="s">
        <v>1872</v>
      </c>
      <c r="E238" s="16" t="s">
        <v>1873</v>
      </c>
      <c r="F238">
        <f>F236</f>
        <v>81363</v>
      </c>
      <c r="G238" t="s">
        <v>1874</v>
      </c>
      <c r="H238" s="73" t="str">
        <f>IF('CountryvisatypeLink Live Master'!D238="Yes", "Y", IF('CountryvisatypeLink Live Master'!D238="No", "N", ""))</f>
        <v>Y</v>
      </c>
      <c r="I238" s="16" t="s">
        <v>1875</v>
      </c>
      <c r="J238" s="73" t="str">
        <f>IF('CountryvisatypeLink Live Master'!E238="Yes", "Y", IF('CountryvisatypeLink Live Master'!E238="No", "N", ""))</f>
        <v>Y</v>
      </c>
      <c r="K238" s="16" t="s">
        <v>1876</v>
      </c>
      <c r="P238" t="str">
        <f>CONCATENATE(A238,B238,C238,D238,E238,F238,G238,H238,I238,J238,K238)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VALUES(nextval('t_country_visa_type_link_seq'),63502,32403,'Full', 'support', current_timestamp, 'support', current_timestamp,81363, current_date, current_date, '2099-01-01 00:00:00.000','Y', 'Y', 'Y', 'Y', 'Y', 'Y', 'Y', 'N', 'N', 'N', NULL, NULL, NULL);</v>
      </c>
    </row>
    <row r="239" spans="1:16">
      <c r="A239" t="s">
        <v>1871</v>
      </c>
      <c r="B239" t="str">
        <f>B237</f>
        <v>63502,</v>
      </c>
      <c r="C239" s="73">
        <f>'CountryvisatypeLink Live Master'!B239</f>
        <v>42144</v>
      </c>
      <c r="D239" t="s">
        <v>1872</v>
      </c>
      <c r="E239" s="16" t="s">
        <v>1873</v>
      </c>
      <c r="F239">
        <f>F237</f>
        <v>81363</v>
      </c>
      <c r="G239" t="s">
        <v>1874</v>
      </c>
      <c r="H239" s="73" t="str">
        <f>IF('CountryvisatypeLink Live Master'!D239="Yes", "Y", IF('CountryvisatypeLink Live Master'!D239="No", "N", ""))</f>
        <v>Y</v>
      </c>
      <c r="I239" s="16" t="s">
        <v>1875</v>
      </c>
      <c r="J239" s="73" t="str">
        <f>IF('CountryvisatypeLink Live Master'!E239="Yes", "Y", IF('CountryvisatypeLink Live Master'!E239="No", "N", ""))</f>
        <v>Y</v>
      </c>
      <c r="K239" s="16" t="s">
        <v>1876</v>
      </c>
      <c r="P239" t="str">
        <f>CONCATENATE(A239,B239,C239,D239,E239,F239,G239,H239,I239,J239,K239)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VALUES(nextval('t_country_visa_type_link_seq'),63502,42144,'Full', 'support', current_timestamp, 'support', current_timestamp,81363, current_date, current_date, '2099-01-01 00:00:00.000','Y', 'Y', 'Y', 'Y', 'Y', 'Y', 'Y', 'N', 'N', 'N', NULL, NULL, NULL);</v>
      </c>
    </row>
    <row r="240" spans="1:16">
      <c r="A240" t="s">
        <v>1871</v>
      </c>
      <c r="B240" t="str">
        <f>B238</f>
        <v>63502,</v>
      </c>
      <c r="C240" s="73">
        <f>'CountryvisatypeLink Live Master'!B240</f>
        <v>43509</v>
      </c>
      <c r="D240" t="s">
        <v>1872</v>
      </c>
      <c r="E240" s="16" t="s">
        <v>1873</v>
      </c>
      <c r="F240">
        <f>F238</f>
        <v>81363</v>
      </c>
      <c r="G240" t="s">
        <v>1874</v>
      </c>
      <c r="H240" s="73" t="str">
        <f>IF('CountryvisatypeLink Live Master'!D240="Yes", "Y", IF('CountryvisatypeLink Live Master'!D240="No", "N", ""))</f>
        <v>Y</v>
      </c>
      <c r="I240" s="16" t="s">
        <v>1875</v>
      </c>
      <c r="J240" s="73" t="str">
        <f>IF('CountryvisatypeLink Live Master'!E240="Yes", "Y", IF('CountryvisatypeLink Live Master'!E240="No", "N", ""))</f>
        <v>Y</v>
      </c>
      <c r="K240" s="16" t="s">
        <v>1876</v>
      </c>
      <c r="P240" t="str">
        <f>CONCATENATE(A240,B240,C240,D240,E240,F240,G240,H240,I240,J240,K240)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VALUES(nextval('t_country_visa_type_link_seq'),63502,43509,'Full', 'support', current_timestamp, 'support', current_timestamp,81363, current_date, current_date, '2099-01-01 00:00:00.000','Y', 'Y', 'Y', 'Y', 'Y', 'Y', 'Y', 'N', 'N', 'N', NULL, NULL, NULL);</v>
      </c>
    </row>
    <row r="241" spans="1:16">
      <c r="A241" t="s">
        <v>1871</v>
      </c>
      <c r="B241" t="str">
        <f>B239</f>
        <v>63502,</v>
      </c>
      <c r="C241" s="73">
        <f>'CountryvisatypeLink Live Master'!B241</f>
        <v>33157</v>
      </c>
      <c r="D241" t="s">
        <v>1872</v>
      </c>
      <c r="E241" s="16" t="s">
        <v>1873</v>
      </c>
      <c r="F241">
        <f>F239</f>
        <v>81363</v>
      </c>
      <c r="G241" t="s">
        <v>1874</v>
      </c>
      <c r="H241" s="73" t="str">
        <f>IF('CountryvisatypeLink Live Master'!D241="Yes", "Y", IF('CountryvisatypeLink Live Master'!D241="No", "N", ""))</f>
        <v>Y</v>
      </c>
      <c r="I241" s="16" t="s">
        <v>1875</v>
      </c>
      <c r="J241" s="73" t="str">
        <f>IF('CountryvisatypeLink Live Master'!E241="Yes", "Y", IF('CountryvisatypeLink Live Master'!E241="No", "N", ""))</f>
        <v>Y</v>
      </c>
      <c r="K241" s="16" t="s">
        <v>1876</v>
      </c>
      <c r="P241" t="str">
        <f>CONCATENATE(A241,B241,C241,D241,E241,F241,G241,H241,I241,J241,K241)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VALUES(nextval('t_country_visa_type_link_seq'),63502,33157,'Full', 'support', current_timestamp, 'support', current_timestamp,81363, current_date, current_date, '2099-01-01 00:00:00.000','Y', 'Y', 'Y', 'Y', 'Y', 'Y', 'Y', 'N', 'N', 'N', NULL, NULL, NULL);</v>
      </c>
    </row>
    <row r="242" spans="1:16">
      <c r="A242" t="s">
        <v>1871</v>
      </c>
      <c r="B242" t="str">
        <f>B240</f>
        <v>63502,</v>
      </c>
      <c r="C242" s="73">
        <f>'CountryvisatypeLink Live Master'!B242</f>
        <v>32408</v>
      </c>
      <c r="D242" t="s">
        <v>1872</v>
      </c>
      <c r="E242" s="16" t="s">
        <v>1873</v>
      </c>
      <c r="F242">
        <f>F240</f>
        <v>81363</v>
      </c>
      <c r="G242" t="s">
        <v>1874</v>
      </c>
      <c r="H242" s="73" t="str">
        <f>IF('CountryvisatypeLink Live Master'!D242="Yes", "Y", IF('CountryvisatypeLink Live Master'!D242="No", "N", ""))</f>
        <v>Y</v>
      </c>
      <c r="I242" s="16" t="s">
        <v>1875</v>
      </c>
      <c r="J242" s="73" t="str">
        <f>IF('CountryvisatypeLink Live Master'!E242="Yes", "Y", IF('CountryvisatypeLink Live Master'!E242="No", "N", ""))</f>
        <v>Y</v>
      </c>
      <c r="K242" s="16" t="s">
        <v>1876</v>
      </c>
      <c r="P242" t="str">
        <f>CONCATENATE(A242,B242,C242,D242,E242,F242,G242,H242,I242,J242,K242)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VALUES(nextval('t_country_visa_type_link_seq'),63502,32408,'Full', 'support', current_timestamp, 'support', current_timestamp,81363, current_date, current_date, '2099-01-01 00:00:00.000','Y', 'Y', 'Y', 'Y', 'Y', 'Y', 'Y', 'N', 'N', 'N', NULL, NULL, NULL);</v>
      </c>
    </row>
    <row r="243" spans="1:16">
      <c r="A243" t="s">
        <v>1871</v>
      </c>
      <c r="B243" t="str">
        <f>B241</f>
        <v>63502,</v>
      </c>
      <c r="C243" s="73">
        <f>'CountryvisatypeLink Live Master'!B243</f>
        <v>32407</v>
      </c>
      <c r="D243" t="s">
        <v>1872</v>
      </c>
      <c r="E243" s="16" t="s">
        <v>1873</v>
      </c>
      <c r="F243">
        <f>F241</f>
        <v>81363</v>
      </c>
      <c r="G243" t="s">
        <v>1874</v>
      </c>
      <c r="H243" s="73" t="str">
        <f>IF('CountryvisatypeLink Live Master'!D243="Yes", "Y", IF('CountryvisatypeLink Live Master'!D243="No", "N", ""))</f>
        <v>Y</v>
      </c>
      <c r="I243" s="16" t="s">
        <v>1875</v>
      </c>
      <c r="J243" s="73" t="str">
        <f>IF('CountryvisatypeLink Live Master'!E243="Yes", "Y", IF('CountryvisatypeLink Live Master'!E243="No", "N", ""))</f>
        <v>Y</v>
      </c>
      <c r="K243" s="16" t="s">
        <v>1876</v>
      </c>
      <c r="P243" t="str">
        <f>CONCATENATE(A243,B243,C243,D243,E243,F243,G243,H243,I243,J243,K243)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VALUES(nextval('t_country_visa_type_link_seq'),63502,32407,'Full', 'support', current_timestamp, 'support', current_timestamp,81363, current_date, current_date, '2099-01-01 00:00:00.000','Y', 'Y', 'Y', 'Y', 'Y', 'Y', 'Y', 'N', 'N', 'N', NULL, NULL, NULL);</v>
      </c>
    </row>
    <row r="244" spans="1:16">
      <c r="A244" t="s">
        <v>1871</v>
      </c>
      <c r="B244" t="str">
        <f>B242</f>
        <v>63502,</v>
      </c>
      <c r="C244" s="73">
        <f>'CountryvisatypeLink Live Master'!B244</f>
        <v>43510</v>
      </c>
      <c r="D244" t="s">
        <v>1872</v>
      </c>
      <c r="E244" s="16" t="s">
        <v>1873</v>
      </c>
      <c r="F244">
        <f>F242</f>
        <v>81363</v>
      </c>
      <c r="G244" t="s">
        <v>1874</v>
      </c>
      <c r="H244" s="73" t="str">
        <f>IF('CountryvisatypeLink Live Master'!D244="Yes", "Y", IF('CountryvisatypeLink Live Master'!D244="No", "N", ""))</f>
        <v>Y</v>
      </c>
      <c r="I244" s="16" t="s">
        <v>1875</v>
      </c>
      <c r="J244" s="73" t="str">
        <f>IF('CountryvisatypeLink Live Master'!E244="Yes", "Y", IF('CountryvisatypeLink Live Master'!E244="No", "N", ""))</f>
        <v>Y</v>
      </c>
      <c r="K244" s="16" t="s">
        <v>1876</v>
      </c>
      <c r="P244" t="str">
        <f>CONCATENATE(A244,B244,C244,D244,E244,F244,G244,H244,I244,J244,K244)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VALUES(nextval('t_country_visa_type_link_seq'),63502,43510,'Full', 'support', current_timestamp, 'support', current_timestamp,81363, current_date, current_date, '2099-01-01 00:00:00.000','Y', 'Y', 'Y', 'Y', 'Y', 'Y', 'Y', 'N', 'N', 'N', NULL, NULL, NULL);</v>
      </c>
    </row>
    <row r="245" spans="1:16">
      <c r="A245" t="s">
        <v>1871</v>
      </c>
      <c r="B245" t="str">
        <f>B243</f>
        <v>63502,</v>
      </c>
      <c r="C245" s="73">
        <f>'CountryvisatypeLink Live Master'!B245</f>
        <v>34155</v>
      </c>
      <c r="D245" t="s">
        <v>1872</v>
      </c>
      <c r="E245" s="16" t="s">
        <v>1873</v>
      </c>
      <c r="F245">
        <f>F243</f>
        <v>81363</v>
      </c>
      <c r="G245" t="s">
        <v>1874</v>
      </c>
      <c r="H245" s="73" t="str">
        <f>IF('CountryvisatypeLink Live Master'!D245="Yes", "Y", IF('CountryvisatypeLink Live Master'!D245="No", "N", ""))</f>
        <v>Y</v>
      </c>
      <c r="I245" s="16" t="s">
        <v>1875</v>
      </c>
      <c r="J245" s="73" t="str">
        <f>IF('CountryvisatypeLink Live Master'!E245="Yes", "Y", IF('CountryvisatypeLink Live Master'!E245="No", "N", ""))</f>
        <v>Y</v>
      </c>
      <c r="K245" s="16" t="s">
        <v>1876</v>
      </c>
      <c r="P245" t="str">
        <f>CONCATENATE(A245,B245,C245,D245,E245,F245,G245,H245,I245,J245,K245)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VALUES(nextval('t_country_visa_type_link_seq'),63502,34155,'Full', 'support', current_timestamp, 'support', current_timestamp,81363, current_date, current_date, '2099-01-01 00:00:00.000','Y', 'Y', 'Y', 'Y', 'Y', 'Y', 'Y', 'N', 'N', 'N', NULL, NULL, NULL);</v>
      </c>
    </row>
    <row r="246" spans="1:16">
      <c r="A246" t="s">
        <v>1871</v>
      </c>
      <c r="B246" t="str">
        <f>B244</f>
        <v>63502,</v>
      </c>
      <c r="C246" s="73">
        <f>'CountryvisatypeLink Live Master'!B246</f>
        <v>32409</v>
      </c>
      <c r="D246" t="s">
        <v>1872</v>
      </c>
      <c r="E246" s="16" t="s">
        <v>1873</v>
      </c>
      <c r="F246">
        <f>F244</f>
        <v>81363</v>
      </c>
      <c r="G246" t="s">
        <v>1874</v>
      </c>
      <c r="H246" s="73" t="str">
        <f>IF('CountryvisatypeLink Live Master'!D246="Yes", "Y", IF('CountryvisatypeLink Live Master'!D246="No", "N", ""))</f>
        <v>Y</v>
      </c>
      <c r="I246" s="16" t="s">
        <v>1875</v>
      </c>
      <c r="J246" s="73" t="str">
        <f>IF('CountryvisatypeLink Live Master'!E246="Yes", "Y", IF('CountryvisatypeLink Live Master'!E246="No", "N", ""))</f>
        <v>Y</v>
      </c>
      <c r="K246" s="16" t="s">
        <v>1876</v>
      </c>
      <c r="P246" t="str">
        <f>CONCATENATE(A246,B246,C246,D246,E246,F246,G246,H246,I246,J246,K246)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VALUES(nextval('t_country_visa_type_link_seq'),63502,32409,'Full', 'support', current_timestamp, 'support', current_timestamp,81363, current_date, current_date, '2099-01-01 00:00:00.000','Y', 'Y', 'Y', 'Y', 'Y', 'Y', 'Y', 'N', 'N', 'N', NULL, NULL, NULL);</v>
      </c>
    </row>
    <row r="247" spans="1:16">
      <c r="A247" t="s">
        <v>1871</v>
      </c>
      <c r="B247" t="str">
        <f>B245</f>
        <v>63502,</v>
      </c>
      <c r="C247" s="73">
        <f>'CountryvisatypeLink Live Master'!B247</f>
        <v>24100</v>
      </c>
      <c r="D247" t="s">
        <v>1872</v>
      </c>
      <c r="E247" s="16" t="s">
        <v>1873</v>
      </c>
      <c r="F247">
        <f>F245</f>
        <v>81363</v>
      </c>
      <c r="G247" t="s">
        <v>1874</v>
      </c>
      <c r="H247" s="73" t="str">
        <f>IF('CountryvisatypeLink Live Master'!D247="Yes", "Y", IF('CountryvisatypeLink Live Master'!D247="No", "N", ""))</f>
        <v>Y</v>
      </c>
      <c r="I247" s="16" t="s">
        <v>1875</v>
      </c>
      <c r="J247" s="73" t="str">
        <f>IF('CountryvisatypeLink Live Master'!E247="Yes", "Y", IF('CountryvisatypeLink Live Master'!E247="No", "N", ""))</f>
        <v>Y</v>
      </c>
      <c r="K247" s="16" t="s">
        <v>1876</v>
      </c>
      <c r="P247" t="str">
        <f>CONCATENATE(A247,B247,C247,D247,E247,F247,G247,H247,I247,J247,K247)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VALUES(nextval('t_country_visa_type_link_seq'),63502,24100,'Full', 'support', current_timestamp, 'support', current_timestamp,81363, current_date, current_date, '2099-01-01 00:00:00.000','Y', 'Y', 'Y', 'Y', 'Y', 'Y', 'Y', 'N', 'N', 'N', NULL, NULL, NULL);</v>
      </c>
    </row>
    <row r="248" spans="1:16">
      <c r="A248" t="s">
        <v>1871</v>
      </c>
      <c r="B248" t="str">
        <f>B246</f>
        <v>63502,</v>
      </c>
      <c r="C248" s="73">
        <f>'CountryvisatypeLink Live Master'!B248</f>
        <v>625</v>
      </c>
      <c r="D248" t="s">
        <v>1872</v>
      </c>
      <c r="E248" s="16" t="s">
        <v>1873</v>
      </c>
      <c r="F248">
        <f>F246</f>
        <v>81363</v>
      </c>
      <c r="G248" t="s">
        <v>1874</v>
      </c>
      <c r="H248" s="73" t="str">
        <f>IF('CountryvisatypeLink Live Master'!D248="Yes", "Y", IF('CountryvisatypeLink Live Master'!D248="No", "N", ""))</f>
        <v>Y</v>
      </c>
      <c r="I248" s="16" t="s">
        <v>1875</v>
      </c>
      <c r="J248" s="73" t="str">
        <f>IF('CountryvisatypeLink Live Master'!E248="Yes", "Y", IF('CountryvisatypeLink Live Master'!E248="No", "N", ""))</f>
        <v>Y</v>
      </c>
      <c r="K248" s="16" t="s">
        <v>1876</v>
      </c>
      <c r="P248" t="str">
        <f>CONCATENATE(A248,B248,C248,D248,E248,F248,G248,H248,I248,J248,K248)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VALUES(nextval('t_country_visa_type_link_seq'),63502,625,'Full', 'support', current_timestamp, 'support', current_timestamp,81363, current_date, current_date, '2099-01-01 00:00:00.000','Y', 'Y', 'Y', 'Y', 'Y', 'Y', 'Y', 'N', 'N', 'N', NULL, NULL, NULL);</v>
      </c>
    </row>
    <row r="249" spans="1:16">
      <c r="A249" t="s">
        <v>1871</v>
      </c>
      <c r="B249" t="str">
        <f>B247</f>
        <v>63502,</v>
      </c>
      <c r="C249" s="73">
        <f>'CountryvisatypeLink Live Master'!B249</f>
        <v>624</v>
      </c>
      <c r="D249" t="s">
        <v>1872</v>
      </c>
      <c r="E249" s="16" t="s">
        <v>1873</v>
      </c>
      <c r="F249">
        <f>F247</f>
        <v>81363</v>
      </c>
      <c r="G249" t="s">
        <v>1874</v>
      </c>
      <c r="H249" s="73" t="str">
        <f>IF('CountryvisatypeLink Live Master'!D249="Yes", "Y", IF('CountryvisatypeLink Live Master'!D249="No", "N", ""))</f>
        <v>Y</v>
      </c>
      <c r="I249" s="16" t="s">
        <v>1875</v>
      </c>
      <c r="J249" s="73" t="str">
        <f>IF('CountryvisatypeLink Live Master'!E249="Yes", "Y", IF('CountryvisatypeLink Live Master'!E249="No", "N", ""))</f>
        <v>Y</v>
      </c>
      <c r="K249" s="16" t="s">
        <v>1876</v>
      </c>
      <c r="P249" t="str">
        <f>CONCATENATE(A249,B249,C249,D249,E249,F249,G249,H249,I249,J249,K249)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VALUES(nextval('t_country_visa_type_link_seq'),63502,624,'Full', 'support', current_timestamp, 'support', current_timestamp,81363, current_date, current_date, '2099-01-01 00:00:00.000','Y', 'Y', 'Y', 'Y', 'Y', 'Y', 'Y', 'N', 'N', 'N', NULL, NULL, NULL);</v>
      </c>
    </row>
    <row r="250" spans="1:16">
      <c r="A250" t="s">
        <v>1871</v>
      </c>
      <c r="B250" t="str">
        <f>B248</f>
        <v>63502,</v>
      </c>
      <c r="C250" s="73">
        <f>'CountryvisatypeLink Live Master'!B250</f>
        <v>626</v>
      </c>
      <c r="D250" t="s">
        <v>1872</v>
      </c>
      <c r="E250" s="16" t="s">
        <v>1873</v>
      </c>
      <c r="F250">
        <f>F248</f>
        <v>81363</v>
      </c>
      <c r="G250" t="s">
        <v>1874</v>
      </c>
      <c r="H250" s="73" t="str">
        <f>IF('CountryvisatypeLink Live Master'!D250="Yes", "Y", IF('CountryvisatypeLink Live Master'!D250="No", "N", ""))</f>
        <v>Y</v>
      </c>
      <c r="I250" s="16" t="s">
        <v>1875</v>
      </c>
      <c r="J250" s="73" t="str">
        <f>IF('CountryvisatypeLink Live Master'!E250="Yes", "Y", IF('CountryvisatypeLink Live Master'!E250="No", "N", ""))</f>
        <v>Y</v>
      </c>
      <c r="K250" s="16" t="s">
        <v>1876</v>
      </c>
      <c r="P250" t="str">
        <f>CONCATENATE(A250,B250,C250,D250,E250,F250,G250,H250,I250,J250,K250)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VALUES(nextval('t_country_visa_type_link_seq'),63502,626,'Full', 'support', current_timestamp, 'support', current_timestamp,81363, current_date, current_date, '2099-01-01 00:00:00.000','Y', 'Y', 'Y', 'Y', 'Y', 'Y', 'Y', 'N', 'N', 'N', NULL, NULL, NULL);</v>
      </c>
    </row>
    <row r="251" spans="1:16">
      <c r="A251" t="s">
        <v>1871</v>
      </c>
      <c r="B251" t="str">
        <f>B249</f>
        <v>63502,</v>
      </c>
      <c r="C251" s="73">
        <f>'CountryvisatypeLink Live Master'!B251</f>
        <v>32402</v>
      </c>
      <c r="D251" t="s">
        <v>1872</v>
      </c>
      <c r="E251" s="16" t="s">
        <v>1873</v>
      </c>
      <c r="F251">
        <f>F249</f>
        <v>81363</v>
      </c>
      <c r="G251" t="s">
        <v>1874</v>
      </c>
      <c r="H251" s="73" t="str">
        <f>IF('CountryvisatypeLink Live Master'!D251="Yes", "Y", IF('CountryvisatypeLink Live Master'!D251="No", "N", ""))</f>
        <v>Y</v>
      </c>
      <c r="I251" s="16" t="s">
        <v>1875</v>
      </c>
      <c r="J251" s="73" t="str">
        <f>IF('CountryvisatypeLink Live Master'!E251="Yes", "Y", IF('CountryvisatypeLink Live Master'!E251="No", "N", ""))</f>
        <v>Y</v>
      </c>
      <c r="K251" s="16" t="s">
        <v>1876</v>
      </c>
      <c r="P251" t="str">
        <f>CONCATENATE(A251,B251,C251,D251,E251,F251,G251,H251,I251,J251,K251)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VALUES(nextval('t_country_visa_type_link_seq'),63502,32402,'Full', 'support', current_timestamp, 'support', current_timestamp,81363, current_date, current_date, '2099-01-01 00:00:00.000','Y', 'Y', 'Y', 'Y', 'Y', 'Y', 'Y', 'N', 'N', 'N', NULL, NULL, NULL);</v>
      </c>
    </row>
    <row r="252" spans="1:16">
      <c r="A252" t="s">
        <v>1871</v>
      </c>
      <c r="B252" t="str">
        <f>B250</f>
        <v>63502,</v>
      </c>
      <c r="C252" s="73">
        <f>'CountryvisatypeLink Live Master'!B252</f>
        <v>42145</v>
      </c>
      <c r="D252" t="s">
        <v>1872</v>
      </c>
      <c r="E252" s="16" t="s">
        <v>1873</v>
      </c>
      <c r="F252">
        <f>F250</f>
        <v>81363</v>
      </c>
      <c r="G252" t="s">
        <v>1874</v>
      </c>
      <c r="H252" s="73" t="str">
        <f>IF('CountryvisatypeLink Live Master'!D252="Yes", "Y", IF('CountryvisatypeLink Live Master'!D252="No", "N", ""))</f>
        <v>Y</v>
      </c>
      <c r="I252" s="16" t="s">
        <v>1875</v>
      </c>
      <c r="J252" s="73" t="str">
        <f>IF('CountryvisatypeLink Live Master'!E252="Yes", "Y", IF('CountryvisatypeLink Live Master'!E252="No", "N", ""))</f>
        <v>Y</v>
      </c>
      <c r="K252" s="16" t="s">
        <v>1876</v>
      </c>
      <c r="P252" t="str">
        <f>CONCATENATE(A252,B252,C252,D252,E252,F252,G252,H252,I252,J252,K252)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VALUES(nextval('t_country_visa_type_link_seq'),63502,42145,'Full', 'support', current_timestamp, 'support', current_timestamp,81363, current_date, current_date, '2099-01-01 00:00:00.000','Y', 'Y', 'Y', 'Y', 'Y', 'Y', 'Y', 'N', 'N', 'N', NULL, NULL, NULL);</v>
      </c>
    </row>
    <row r="253" spans="1:16">
      <c r="A253" t="s">
        <v>1871</v>
      </c>
      <c r="B253" t="str">
        <f>B251</f>
        <v>63502,</v>
      </c>
      <c r="C253" s="73">
        <f>'CountryvisatypeLink Live Master'!B253</f>
        <v>43511</v>
      </c>
      <c r="D253" t="s">
        <v>1872</v>
      </c>
      <c r="E253" s="16" t="s">
        <v>1873</v>
      </c>
      <c r="F253">
        <f>F251</f>
        <v>81363</v>
      </c>
      <c r="G253" t="s">
        <v>1874</v>
      </c>
      <c r="H253" s="73" t="str">
        <f>IF('CountryvisatypeLink Live Master'!D253="Yes", "Y", IF('CountryvisatypeLink Live Master'!D253="No", "N", ""))</f>
        <v>Y</v>
      </c>
      <c r="I253" s="16" t="s">
        <v>1875</v>
      </c>
      <c r="J253" s="73" t="str">
        <f>IF('CountryvisatypeLink Live Master'!E253="Yes", "Y", IF('CountryvisatypeLink Live Master'!E253="No", "N", ""))</f>
        <v>Y</v>
      </c>
      <c r="K253" s="16" t="s">
        <v>1876</v>
      </c>
      <c r="P253" t="str">
        <f>CONCATENATE(A253,B253,C253,D253,E253,F253,G253,H253,I253,J253,K253)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VALUES(nextval('t_country_visa_type_link_seq'),63502,43511,'Full', 'support', current_timestamp, 'support', current_timestamp,81363, current_date, current_date, '2099-01-01 00:00:00.000','Y', 'Y', 'Y', 'Y', 'Y', 'Y', 'Y', 'N', 'N', 'N', NULL, NULL, NULL);</v>
      </c>
    </row>
    <row r="254" spans="1:16">
      <c r="A254" t="s">
        <v>1871</v>
      </c>
      <c r="B254" t="str">
        <f>B252</f>
        <v>63502,</v>
      </c>
      <c r="C254" s="73">
        <f>'CountryvisatypeLink Live Master'!B254</f>
        <v>33156</v>
      </c>
      <c r="D254" t="s">
        <v>1872</v>
      </c>
      <c r="E254" s="16" t="s">
        <v>1873</v>
      </c>
      <c r="F254">
        <f>F252</f>
        <v>81363</v>
      </c>
      <c r="G254" t="s">
        <v>1874</v>
      </c>
      <c r="H254" s="73" t="str">
        <f>IF('CountryvisatypeLink Live Master'!D254="Yes", "Y", IF('CountryvisatypeLink Live Master'!D254="No", "N", ""))</f>
        <v>Y</v>
      </c>
      <c r="I254" s="16" t="s">
        <v>1875</v>
      </c>
      <c r="J254" s="73" t="str">
        <f>IF('CountryvisatypeLink Live Master'!E254="Yes", "Y", IF('CountryvisatypeLink Live Master'!E254="No", "N", ""))</f>
        <v>Y</v>
      </c>
      <c r="K254" s="16" t="s">
        <v>1876</v>
      </c>
      <c r="P254" t="str">
        <f>CONCATENATE(A254,B254,C254,D254,E254,F254,G254,H254,I254,J254,K254)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VALUES(nextval('t_country_visa_type_link_seq'),63502,33156,'Full', 'support', current_timestamp, 'support', current_timestamp,81363, current_date, current_date, '2099-01-01 00:00:00.000','Y', 'Y', 'Y', 'Y', 'Y', 'Y', 'Y', 'N', 'N', 'N', NULL, NULL, NULL);</v>
      </c>
    </row>
    <row r="255" spans="1:16">
      <c r="A255" t="s">
        <v>1871</v>
      </c>
      <c r="B255" t="str">
        <f>B253</f>
        <v>63502,</v>
      </c>
      <c r="C255" s="73">
        <f>'CountryvisatypeLink Live Master'!B255</f>
        <v>32405</v>
      </c>
      <c r="D255" t="s">
        <v>1872</v>
      </c>
      <c r="E255" s="16" t="s">
        <v>1873</v>
      </c>
      <c r="F255">
        <f>F253</f>
        <v>81363</v>
      </c>
      <c r="G255" t="s">
        <v>1874</v>
      </c>
      <c r="H255" s="73" t="str">
        <f>IF('CountryvisatypeLink Live Master'!D255="Yes", "Y", IF('CountryvisatypeLink Live Master'!D255="No", "N", ""))</f>
        <v>Y</v>
      </c>
      <c r="I255" s="16" t="s">
        <v>1875</v>
      </c>
      <c r="J255" s="73" t="str">
        <f>IF('CountryvisatypeLink Live Master'!E255="Yes", "Y", IF('CountryvisatypeLink Live Master'!E255="No", "N", ""))</f>
        <v>Y</v>
      </c>
      <c r="K255" s="16" t="s">
        <v>1876</v>
      </c>
      <c r="P255" t="str">
        <f>CONCATENATE(A255,B255,C255,D255,E255,F255,G255,H255,I255,J255,K255)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VALUES(nextval('t_country_visa_type_link_seq'),63502,32405,'Full', 'support', current_timestamp, 'support', current_timestamp,81363, current_date, current_date, '2099-01-01 00:00:00.000','Y', 'Y', 'Y', 'Y', 'Y', 'Y', 'Y', 'N', 'N', 'N', NULL, NULL, NULL);</v>
      </c>
    </row>
    <row r="256" spans="1:16">
      <c r="A256" t="s">
        <v>1871</v>
      </c>
      <c r="B256" t="str">
        <f>B254</f>
        <v>63502,</v>
      </c>
      <c r="C256" s="73">
        <f>'CountryvisatypeLink Live Master'!B256</f>
        <v>32404</v>
      </c>
      <c r="D256" t="s">
        <v>1872</v>
      </c>
      <c r="E256" s="16" t="s">
        <v>1873</v>
      </c>
      <c r="F256">
        <f>F254</f>
        <v>81363</v>
      </c>
      <c r="G256" t="s">
        <v>1874</v>
      </c>
      <c r="H256" s="73" t="str">
        <f>IF('CountryvisatypeLink Live Master'!D256="Yes", "Y", IF('CountryvisatypeLink Live Master'!D256="No", "N", ""))</f>
        <v>Y</v>
      </c>
      <c r="I256" s="16" t="s">
        <v>1875</v>
      </c>
      <c r="J256" s="73" t="str">
        <f>IF('CountryvisatypeLink Live Master'!E256="Yes", "Y", IF('CountryvisatypeLink Live Master'!E256="No", "N", ""))</f>
        <v>Y</v>
      </c>
      <c r="K256" s="16" t="s">
        <v>1876</v>
      </c>
      <c r="P256" t="str">
        <f>CONCATENATE(A256,B256,C256,D256,E256,F256,G256,H256,I256,J256,K256)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VALUES(nextval('t_country_visa_type_link_seq'),63502,32404,'Full', 'support', current_timestamp, 'support', current_timestamp,81363, current_date, current_date, '2099-01-01 00:00:00.000','Y', 'Y', 'Y', 'Y', 'Y', 'Y', 'Y', 'N', 'N', 'N', NULL, NULL, NULL);</v>
      </c>
    </row>
    <row r="257" spans="1:16">
      <c r="A257" t="s">
        <v>1871</v>
      </c>
      <c r="B257" t="str">
        <f>B255</f>
        <v>63502,</v>
      </c>
      <c r="C257" s="73">
        <f>'CountryvisatypeLink Live Master'!B257</f>
        <v>43512</v>
      </c>
      <c r="D257" t="s">
        <v>1872</v>
      </c>
      <c r="E257" s="16" t="s">
        <v>1873</v>
      </c>
      <c r="F257">
        <f>F255</f>
        <v>81363</v>
      </c>
      <c r="G257" t="s">
        <v>1874</v>
      </c>
      <c r="H257" s="73" t="str">
        <f>IF('CountryvisatypeLink Live Master'!D257="Yes", "Y", IF('CountryvisatypeLink Live Master'!D257="No", "N", ""))</f>
        <v>Y</v>
      </c>
      <c r="I257" s="16" t="s">
        <v>1875</v>
      </c>
      <c r="J257" s="73" t="str">
        <f>IF('CountryvisatypeLink Live Master'!E257="Yes", "Y", IF('CountryvisatypeLink Live Master'!E257="No", "N", ""))</f>
        <v>Y</v>
      </c>
      <c r="K257" s="16" t="s">
        <v>1876</v>
      </c>
      <c r="P257" t="str">
        <f>CONCATENATE(A257,B257,C257,D257,E257,F257,G257,H257,I257,J257,K257)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VALUES(nextval('t_country_visa_type_link_seq'),63502,43512,'Full', 'support', current_timestamp, 'support', current_timestamp,81363, current_date, current_date, '2099-01-01 00:00:00.000','Y', 'Y', 'Y', 'Y', 'Y', 'Y', 'Y', 'N', 'N', 'N', NULL, NULL, NULL);</v>
      </c>
    </row>
    <row r="258" spans="1:16">
      <c r="A258" t="s">
        <v>1871</v>
      </c>
      <c r="B258" t="str">
        <f>B256</f>
        <v>63502,</v>
      </c>
      <c r="C258" s="73">
        <f>'CountryvisatypeLink Live Master'!B258</f>
        <v>34154</v>
      </c>
      <c r="D258" t="s">
        <v>1872</v>
      </c>
      <c r="E258" s="16" t="s">
        <v>1873</v>
      </c>
      <c r="F258">
        <f>F256</f>
        <v>81363</v>
      </c>
      <c r="G258" t="s">
        <v>1874</v>
      </c>
      <c r="H258" s="73" t="str">
        <f>IF('CountryvisatypeLink Live Master'!D258="Yes", "Y", IF('CountryvisatypeLink Live Master'!D258="No", "N", ""))</f>
        <v>Y</v>
      </c>
      <c r="I258" s="16" t="s">
        <v>1875</v>
      </c>
      <c r="J258" s="73" t="str">
        <f>IF('CountryvisatypeLink Live Master'!E258="Yes", "Y", IF('CountryvisatypeLink Live Master'!E258="No", "N", ""))</f>
        <v>Y</v>
      </c>
      <c r="K258" s="16" t="s">
        <v>1876</v>
      </c>
      <c r="P258" t="str">
        <f>CONCATENATE(A258,B258,C258,D258,E258,F258,G258,H258,I258,J258,K258)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VALUES(nextval('t_country_visa_type_link_seq'),63502,34154,'Full', 'support', current_timestamp, 'support', current_timestamp,81363, current_date, current_date, '2099-01-01 00:00:00.000','Y', 'Y', 'Y', 'Y', 'Y', 'Y', 'Y', 'N', 'N', 'N', NULL, NULL, NULL);</v>
      </c>
    </row>
    <row r="259" spans="1:16">
      <c r="A259" t="s">
        <v>1871</v>
      </c>
      <c r="B259" t="str">
        <f>B257</f>
        <v>63502,</v>
      </c>
      <c r="C259" s="73">
        <f>'CountryvisatypeLink Live Master'!B259</f>
        <v>32406</v>
      </c>
      <c r="D259" t="s">
        <v>1872</v>
      </c>
      <c r="E259" s="16" t="s">
        <v>1873</v>
      </c>
      <c r="F259">
        <f>F257</f>
        <v>81363</v>
      </c>
      <c r="G259" t="s">
        <v>1874</v>
      </c>
      <c r="H259" s="73" t="str">
        <f>IF('CountryvisatypeLink Live Master'!D259="Yes", "Y", IF('CountryvisatypeLink Live Master'!D259="No", "N", ""))</f>
        <v>Y</v>
      </c>
      <c r="I259" s="16" t="s">
        <v>1875</v>
      </c>
      <c r="J259" s="73" t="str">
        <f>IF('CountryvisatypeLink Live Master'!E259="Yes", "Y", IF('CountryvisatypeLink Live Master'!E259="No", "N", ""))</f>
        <v>Y</v>
      </c>
      <c r="K259" s="16" t="s">
        <v>1876</v>
      </c>
      <c r="P259" t="str">
        <f>CONCATENATE(A259,B259,C259,D259,E259,F259,G259,H259,I259,J259,K259)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VALUES(nextval('t_country_visa_type_link_seq'),63502,32406,'Full', 'support', current_timestamp, 'support', current_timestamp,81363, current_date, current_date, '2099-01-01 00:00:00.000','Y', 'Y', 'Y', 'Y', 'Y', 'Y', 'Y', 'N', 'N', 'N', NULL, NULL, NULL);</v>
      </c>
    </row>
    <row r="260" spans="1:16">
      <c r="A260" t="s">
        <v>1871</v>
      </c>
      <c r="B260" t="str">
        <f>B258</f>
        <v>63502,</v>
      </c>
      <c r="C260" s="73">
        <f>'CountryvisatypeLink Live Master'!B260</f>
        <v>22055</v>
      </c>
      <c r="D260" t="s">
        <v>1872</v>
      </c>
      <c r="E260" s="16" t="s">
        <v>1873</v>
      </c>
      <c r="F260">
        <f>F258</f>
        <v>81363</v>
      </c>
      <c r="G260" t="s">
        <v>1874</v>
      </c>
      <c r="H260" s="73" t="str">
        <f>IF('CountryvisatypeLink Live Master'!D260="Yes", "Y", IF('CountryvisatypeLink Live Master'!D260="No", "N", ""))</f>
        <v>Y</v>
      </c>
      <c r="I260" s="16" t="s">
        <v>1875</v>
      </c>
      <c r="J260" s="73" t="str">
        <f>IF('CountryvisatypeLink Live Master'!E260="Yes", "Y", IF('CountryvisatypeLink Live Master'!E260="No", "N", ""))</f>
        <v>Y</v>
      </c>
      <c r="K260" s="16" t="s">
        <v>1876</v>
      </c>
      <c r="P260" t="str">
        <f>CONCATENATE(A260,B260,C260,D260,E260,F260,G260,H260,I260,J260,K260)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VALUES(nextval('t_country_visa_type_link_seq'),63502,22055,'Full', 'support', current_timestamp, 'support', current_timestamp,81363, current_date, current_date, '2099-01-01 00:00:00.000','Y', 'Y', 'Y', 'Y', 'Y', 'Y', 'Y', 'N', 'N', 'N', NULL, NULL, NULL);</v>
      </c>
    </row>
    <row r="261" spans="1:16">
      <c r="A261" t="s">
        <v>1871</v>
      </c>
      <c r="B261" t="str">
        <f>B259</f>
        <v>63502,</v>
      </c>
      <c r="C261" s="73">
        <f>'CountryvisatypeLink Live Master'!B261</f>
        <v>22064</v>
      </c>
      <c r="D261" t="s">
        <v>1872</v>
      </c>
      <c r="E261" s="16" t="s">
        <v>1873</v>
      </c>
      <c r="F261">
        <f>F259</f>
        <v>81363</v>
      </c>
      <c r="G261" t="s">
        <v>1874</v>
      </c>
      <c r="H261" s="73" t="str">
        <f>IF('CountryvisatypeLink Live Master'!D261="Yes", "Y", IF('CountryvisatypeLink Live Master'!D261="No", "N", ""))</f>
        <v>Y</v>
      </c>
      <c r="I261" s="16" t="s">
        <v>1875</v>
      </c>
      <c r="J261" s="73" t="str">
        <f>IF('CountryvisatypeLink Live Master'!E261="Yes", "Y", IF('CountryvisatypeLink Live Master'!E261="No", "N", ""))</f>
        <v>Y</v>
      </c>
      <c r="K261" s="16" t="s">
        <v>1876</v>
      </c>
      <c r="P261" t="str">
        <f>CONCATENATE(A261,B261,C261,D261,E261,F261,G261,H261,I261,J261,K261)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VALUES(nextval('t_country_visa_type_link_seq'),63502,22064,'Full', 'support', current_timestamp, 'support', current_timestamp,81363, current_date, current_date, '2099-01-01 00:00:00.000','Y', 'Y', 'Y', 'Y', 'Y', 'Y', 'Y', 'N', 'N', 'N', NULL, NULL, NULL);</v>
      </c>
    </row>
    <row r="262" spans="1:16">
      <c r="A262" t="s">
        <v>1871</v>
      </c>
      <c r="B262" t="str">
        <f>B260</f>
        <v>63502,</v>
      </c>
      <c r="C262" s="73">
        <f>'CountryvisatypeLink Live Master'!B262</f>
        <v>43513</v>
      </c>
      <c r="D262" t="s">
        <v>1872</v>
      </c>
      <c r="E262" s="16" t="s">
        <v>1873</v>
      </c>
      <c r="F262">
        <f>F260</f>
        <v>81363</v>
      </c>
      <c r="G262" t="s">
        <v>1874</v>
      </c>
      <c r="H262" s="73" t="str">
        <f>IF('CountryvisatypeLink Live Master'!D262="Yes", "Y", IF('CountryvisatypeLink Live Master'!D262="No", "N", ""))</f>
        <v>Y</v>
      </c>
      <c r="I262" s="16" t="s">
        <v>1875</v>
      </c>
      <c r="J262" s="73" t="str">
        <f>IF('CountryvisatypeLink Live Master'!E262="Yes", "Y", IF('CountryvisatypeLink Live Master'!E262="No", "N", ""))</f>
        <v>Y</v>
      </c>
      <c r="K262" s="16" t="s">
        <v>1876</v>
      </c>
      <c r="P262" t="str">
        <f>CONCATENATE(A262,B262,C262,D262,E262,F262,G262,H262,I262,J262,K262)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VALUES(nextval('t_country_visa_type_link_seq'),63502,43513,'Full', 'support', current_timestamp, 'support', current_timestamp,81363, current_date, current_date, '2099-01-01 00:00:00.000','Y', 'Y', 'Y', 'Y', 'Y', 'Y', 'Y', 'N', 'N', 'N', NULL, NULL, NULL);</v>
      </c>
    </row>
    <row r="263" spans="1:16">
      <c r="A263" t="s">
        <v>1871</v>
      </c>
      <c r="B263" t="str">
        <f>B261</f>
        <v>63502,</v>
      </c>
      <c r="C263" s="73">
        <f>'CountryvisatypeLink Live Master'!B263</f>
        <v>33158</v>
      </c>
      <c r="D263" t="s">
        <v>1872</v>
      </c>
      <c r="E263" s="16" t="s">
        <v>1873</v>
      </c>
      <c r="F263">
        <f>F261</f>
        <v>81363</v>
      </c>
      <c r="G263" t="s">
        <v>1874</v>
      </c>
      <c r="H263" s="73" t="str">
        <f>IF('CountryvisatypeLink Live Master'!D263="Yes", "Y", IF('CountryvisatypeLink Live Master'!D263="No", "N", ""))</f>
        <v>Y</v>
      </c>
      <c r="I263" s="16" t="s">
        <v>1875</v>
      </c>
      <c r="J263" s="73" t="str">
        <f>IF('CountryvisatypeLink Live Master'!E263="Yes", "Y", IF('CountryvisatypeLink Live Master'!E263="No", "N", ""))</f>
        <v>Y</v>
      </c>
      <c r="K263" s="16" t="s">
        <v>1876</v>
      </c>
      <c r="P263" t="str">
        <f>CONCATENATE(A263,B263,C263,D263,E263,F263,G263,H263,I263,J263,K263)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VALUES(nextval('t_country_visa_type_link_seq'),63502,33158,'Full', 'support', current_timestamp, 'support', current_timestamp,81363, current_date, current_date, '2099-01-01 00:00:00.000','Y', 'Y', 'Y', 'Y', 'Y', 'Y', 'Y', 'N', 'N', 'N', NULL, NULL, NULL);</v>
      </c>
    </row>
    <row r="264" spans="1:16">
      <c r="A264" t="s">
        <v>1871</v>
      </c>
      <c r="B264" t="str">
        <f>B262</f>
        <v>63502,</v>
      </c>
      <c r="C264" s="73">
        <f>'CountryvisatypeLink Live Master'!B264</f>
        <v>628</v>
      </c>
      <c r="D264" t="s">
        <v>1872</v>
      </c>
      <c r="E264" s="16" t="s">
        <v>1873</v>
      </c>
      <c r="F264">
        <f>F262</f>
        <v>81363</v>
      </c>
      <c r="G264" t="s">
        <v>1874</v>
      </c>
      <c r="H264" s="73" t="str">
        <f>IF('CountryvisatypeLink Live Master'!D264="Yes", "Y", IF('CountryvisatypeLink Live Master'!D264="No", "N", ""))</f>
        <v>Y</v>
      </c>
      <c r="I264" s="16" t="s">
        <v>1875</v>
      </c>
      <c r="J264" s="73" t="str">
        <f>IF('CountryvisatypeLink Live Master'!E264="Yes", "Y", IF('CountryvisatypeLink Live Master'!E264="No", "N", ""))</f>
        <v>Y</v>
      </c>
      <c r="K264" s="16" t="s">
        <v>1876</v>
      </c>
      <c r="P264" t="str">
        <f>CONCATENATE(A264,B264,C264,D264,E264,F264,G264,H264,I264,J264,K264)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VALUES(nextval('t_country_visa_type_link_seq'),63502,628,'Full', 'support', current_timestamp, 'support', current_timestamp,81363, current_date, current_date, '2099-01-01 00:00:00.000','Y', 'Y', 'Y', 'Y', 'Y', 'Y', 'Y', 'N', 'N', 'N', NULL, NULL, NULL);</v>
      </c>
    </row>
    <row r="265" spans="1:16">
      <c r="A265" t="s">
        <v>1871</v>
      </c>
      <c r="B265" t="str">
        <f>B263</f>
        <v>63502,</v>
      </c>
      <c r="C265" s="73">
        <f>'CountryvisatypeLink Live Master'!B265</f>
        <v>627</v>
      </c>
      <c r="D265" t="s">
        <v>1872</v>
      </c>
      <c r="E265" s="16" t="s">
        <v>1873</v>
      </c>
      <c r="F265">
        <f>F263</f>
        <v>81363</v>
      </c>
      <c r="G265" t="s">
        <v>1874</v>
      </c>
      <c r="H265" s="73" t="str">
        <f>IF('CountryvisatypeLink Live Master'!D265="Yes", "Y", IF('CountryvisatypeLink Live Master'!D265="No", "N", ""))</f>
        <v>Y</v>
      </c>
      <c r="I265" s="16" t="s">
        <v>1875</v>
      </c>
      <c r="J265" s="73" t="str">
        <f>IF('CountryvisatypeLink Live Master'!E265="Yes", "Y", IF('CountryvisatypeLink Live Master'!E265="No", "N", ""))</f>
        <v>Y</v>
      </c>
      <c r="K265" s="16" t="s">
        <v>1876</v>
      </c>
      <c r="P265" t="str">
        <f>CONCATENATE(A265,B265,C265,D265,E265,F265,G265,H265,I265,J265,K265)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VALUES(nextval('t_country_visa_type_link_seq'),63502,627,'Full', 'support', current_timestamp, 'support', current_timestamp,81363, current_date, current_date, '2099-01-01 00:00:00.000','Y', 'Y', 'Y', 'Y', 'Y', 'Y', 'Y', 'N', 'N', 'N', NULL, NULL, NULL);</v>
      </c>
    </row>
    <row r="266" spans="1:16">
      <c r="A266" t="s">
        <v>1871</v>
      </c>
      <c r="B266" t="str">
        <f>B264</f>
        <v>63502,</v>
      </c>
      <c r="C266" s="73">
        <f>'CountryvisatypeLink Live Master'!B266</f>
        <v>43514</v>
      </c>
      <c r="D266" t="s">
        <v>1872</v>
      </c>
      <c r="E266" s="16" t="s">
        <v>1873</v>
      </c>
      <c r="F266">
        <f>F264</f>
        <v>81363</v>
      </c>
      <c r="G266" t="s">
        <v>1874</v>
      </c>
      <c r="H266" s="73" t="str">
        <f>IF('CountryvisatypeLink Live Master'!D266="Yes", "Y", IF('CountryvisatypeLink Live Master'!D266="No", "N", ""))</f>
        <v>Y</v>
      </c>
      <c r="I266" s="16" t="s">
        <v>1875</v>
      </c>
      <c r="J266" s="73" t="str">
        <f>IF('CountryvisatypeLink Live Master'!E266="Yes", "Y", IF('CountryvisatypeLink Live Master'!E266="No", "N", ""))</f>
        <v>Y</v>
      </c>
      <c r="K266" s="16" t="s">
        <v>1876</v>
      </c>
      <c r="P266" t="str">
        <f>CONCATENATE(A266,B266,C266,D266,E266,F266,G266,H266,I266,J266,K266)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VALUES(nextval('t_country_visa_type_link_seq'),63502,43514,'Full', 'support', current_timestamp, 'support', current_timestamp,81363, current_date, current_date, '2099-01-01 00:00:00.000','Y', 'Y', 'Y', 'Y', 'Y', 'Y', 'Y', 'N', 'N', 'N', NULL, NULL, NULL);</v>
      </c>
    </row>
    <row r="267" spans="1:16">
      <c r="A267" t="s">
        <v>1871</v>
      </c>
      <c r="B267" t="str">
        <f>B265</f>
        <v>63502,</v>
      </c>
      <c r="C267" s="73">
        <f>'CountryvisatypeLink Live Master'!B267</f>
        <v>34153</v>
      </c>
      <c r="D267" t="s">
        <v>1872</v>
      </c>
      <c r="E267" s="16" t="s">
        <v>1873</v>
      </c>
      <c r="F267">
        <f>F265</f>
        <v>81363</v>
      </c>
      <c r="G267" t="s">
        <v>1874</v>
      </c>
      <c r="H267" s="73" t="str">
        <f>IF('CountryvisatypeLink Live Master'!D267="Yes", "Y", IF('CountryvisatypeLink Live Master'!D267="No", "N", ""))</f>
        <v>Y</v>
      </c>
      <c r="I267" s="16" t="s">
        <v>1875</v>
      </c>
      <c r="J267" s="73" t="str">
        <f>IF('CountryvisatypeLink Live Master'!E267="Yes", "Y", IF('CountryvisatypeLink Live Master'!E267="No", "N", ""))</f>
        <v>Y</v>
      </c>
      <c r="K267" s="16" t="s">
        <v>1876</v>
      </c>
      <c r="P267" t="str">
        <f>CONCATENATE(A267,B267,C267,D267,E267,F267,G267,H267,I267,J267,K267)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VALUES(nextval('t_country_visa_type_link_seq'),63502,34153,'Full', 'support', current_timestamp, 'support', current_timestamp,81363, current_date, current_date, '2099-01-01 00:00:00.000','Y', 'Y', 'Y', 'Y', 'Y', 'Y', 'Y', 'N', 'N', 'N', NULL, NULL, NULL);</v>
      </c>
    </row>
    <row r="268" spans="1:16">
      <c r="A268" t="s">
        <v>1871</v>
      </c>
      <c r="B268" t="str">
        <f>B266</f>
        <v>63502,</v>
      </c>
      <c r="C268" s="73">
        <f>'CountryvisatypeLink Live Master'!B268</f>
        <v>629</v>
      </c>
      <c r="D268" t="s">
        <v>1872</v>
      </c>
      <c r="E268" s="16" t="s">
        <v>1873</v>
      </c>
      <c r="F268">
        <f>F266</f>
        <v>81363</v>
      </c>
      <c r="G268" t="s">
        <v>1874</v>
      </c>
      <c r="H268" s="73" t="str">
        <f>IF('CountryvisatypeLink Live Master'!D268="Yes", "Y", IF('CountryvisatypeLink Live Master'!D268="No", "N", ""))</f>
        <v>Y</v>
      </c>
      <c r="I268" s="16" t="s">
        <v>1875</v>
      </c>
      <c r="J268" s="73" t="str">
        <f>IF('CountryvisatypeLink Live Master'!E268="Yes", "Y", IF('CountryvisatypeLink Live Master'!E268="No", "N", ""))</f>
        <v>Y</v>
      </c>
      <c r="K268" s="16" t="s">
        <v>1876</v>
      </c>
      <c r="P268" t="str">
        <f>CONCATENATE(A268,B268,C268,D268,E268,F268,G268,H268,I268,J268,K268)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VALUES(nextval('t_country_visa_type_link_seq'),63502,629,'Full', 'support', current_timestamp, 'support', current_timestamp,81363, current_date, current_date, '2099-01-01 00:00:00.000','Y', 'Y', 'Y', 'Y', 'Y', 'Y', 'Y', 'N', 'N', 'N', NULL, NULL, NULL);</v>
      </c>
    </row>
    <row r="269" spans="1:16">
      <c r="A269" t="s">
        <v>1871</v>
      </c>
      <c r="B269" t="str">
        <f>B267</f>
        <v>63502,</v>
      </c>
      <c r="C269" s="73">
        <f>'CountryvisatypeLink Live Master'!B269</f>
        <v>32304</v>
      </c>
      <c r="D269" t="s">
        <v>1872</v>
      </c>
      <c r="E269" s="16" t="s">
        <v>1873</v>
      </c>
      <c r="F269">
        <f>F267</f>
        <v>81363</v>
      </c>
      <c r="G269" t="s">
        <v>1874</v>
      </c>
      <c r="H269" s="73" t="str">
        <f>IF('CountryvisatypeLink Live Master'!D269="Yes", "Y", IF('CountryvisatypeLink Live Master'!D269="No", "N", ""))</f>
        <v>Y</v>
      </c>
      <c r="I269" s="16" t="s">
        <v>1875</v>
      </c>
      <c r="J269" s="73" t="str">
        <f>IF('CountryvisatypeLink Live Master'!E269="Yes", "Y", IF('CountryvisatypeLink Live Master'!E269="No", "N", ""))</f>
        <v>Y</v>
      </c>
      <c r="K269" s="16" t="s">
        <v>1876</v>
      </c>
      <c r="P269" t="str">
        <f>CONCATENATE(A269,B269,C269,D269,E269,F269,G269,H269,I269,J269,K269)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VALUES(nextval('t_country_visa_type_link_seq'),63502,32304,'Full', 'support', current_timestamp, 'support', current_timestamp,81363, current_date, current_date, '2099-01-01 00:00:00.000','Y', 'Y', 'Y', 'Y', 'Y', 'Y', 'Y', 'N', 'N', 'N', NULL, NULL, NULL);</v>
      </c>
    </row>
    <row r="270" spans="1:16">
      <c r="A270" t="s">
        <v>1871</v>
      </c>
      <c r="B270" t="str">
        <f>B268</f>
        <v>63502,</v>
      </c>
      <c r="C270" s="73">
        <f>'CountryvisatypeLink Live Master'!B270</f>
        <v>23050</v>
      </c>
      <c r="D270" t="s">
        <v>1872</v>
      </c>
      <c r="E270" s="16" t="s">
        <v>1873</v>
      </c>
      <c r="F270">
        <f>F268</f>
        <v>81363</v>
      </c>
      <c r="G270" t="s">
        <v>1874</v>
      </c>
      <c r="H270" s="73" t="str">
        <f>IF('CountryvisatypeLink Live Master'!D270="Yes", "Y", IF('CountryvisatypeLink Live Master'!D270="No", "N", ""))</f>
        <v>Y</v>
      </c>
      <c r="I270" s="16" t="s">
        <v>1875</v>
      </c>
      <c r="J270" s="73" t="str">
        <f>IF('CountryvisatypeLink Live Master'!E270="Yes", "Y", IF('CountryvisatypeLink Live Master'!E270="No", "N", ""))</f>
        <v>Y</v>
      </c>
      <c r="K270" s="16" t="s">
        <v>1876</v>
      </c>
      <c r="P270" t="str">
        <f>CONCATENATE(A270,B270,C270,D270,E270,F270,G270,H270,I270,J270,K270)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VALUES(nextval('t_country_visa_type_link_seq'),63502,23050,'Full', 'support', current_timestamp, 'support', current_timestamp,81363, current_date, current_date, '2099-01-01 00:00:00.000','Y', 'Y', 'Y', 'Y', 'Y', 'Y', 'Y', 'N', 'N', 'N', NULL, NULL, NULL);</v>
      </c>
    </row>
    <row r="271" spans="1:16">
      <c r="A271" t="s">
        <v>1871</v>
      </c>
      <c r="B271" t="str">
        <f>B269</f>
        <v>63502,</v>
      </c>
      <c r="C271" s="73">
        <f>'CountryvisatypeLink Live Master'!B271</f>
        <v>23051</v>
      </c>
      <c r="D271" t="s">
        <v>1872</v>
      </c>
      <c r="E271" s="16" t="s">
        <v>1873</v>
      </c>
      <c r="F271">
        <f>F269</f>
        <v>81363</v>
      </c>
      <c r="G271" t="s">
        <v>1874</v>
      </c>
      <c r="H271" s="73" t="str">
        <f>IF('CountryvisatypeLink Live Master'!D271="Yes", "Y", IF('CountryvisatypeLink Live Master'!D271="No", "N", ""))</f>
        <v>Y</v>
      </c>
      <c r="I271" s="16" t="s">
        <v>1875</v>
      </c>
      <c r="J271" s="73" t="str">
        <f>IF('CountryvisatypeLink Live Master'!E271="Yes", "Y", IF('CountryvisatypeLink Live Master'!E271="No", "N", ""))</f>
        <v>Y</v>
      </c>
      <c r="K271" s="16" t="s">
        <v>1876</v>
      </c>
      <c r="P271" t="str">
        <f>CONCATENATE(A271,B271,C271,D271,E271,F271,G271,H271,I271,J271,K271)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VALUES(nextval('t_country_visa_type_link_seq'),63502,23051,'Full', 'support', current_timestamp, 'support', current_timestamp,81363, current_date, current_date, '2099-01-01 00:00:00.000','Y', 'Y', 'Y', 'Y', 'Y', 'Y', 'Y', 'N', 'N', 'N', NULL, NULL, NULL);</v>
      </c>
    </row>
    <row r="272" spans="1:16">
      <c r="A272" t="s">
        <v>1871</v>
      </c>
      <c r="B272" t="str">
        <f>B270</f>
        <v>63502,</v>
      </c>
      <c r="C272" s="73">
        <f>'CountryvisatypeLink Live Master'!B272</f>
        <v>39152</v>
      </c>
      <c r="D272" t="s">
        <v>1872</v>
      </c>
      <c r="E272" s="16" t="s">
        <v>1873</v>
      </c>
      <c r="F272">
        <f>F270</f>
        <v>81363</v>
      </c>
      <c r="G272" t="s">
        <v>1874</v>
      </c>
      <c r="H272" s="73" t="str">
        <f>IF('CountryvisatypeLink Live Master'!D272="Yes", "Y", IF('CountryvisatypeLink Live Master'!D272="No", "N", ""))</f>
        <v>Y</v>
      </c>
      <c r="I272" s="16" t="s">
        <v>1875</v>
      </c>
      <c r="J272" s="73" t="str">
        <f>IF('CountryvisatypeLink Live Master'!E272="Yes", "Y", IF('CountryvisatypeLink Live Master'!E272="No", "N", ""))</f>
        <v>Y</v>
      </c>
      <c r="K272" s="16" t="s">
        <v>1876</v>
      </c>
      <c r="P272" t="str">
        <f>CONCATENATE(A272,B272,C272,D272,E272,F272,G272,H272,I272,J272,K272)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VALUES(nextval('t_country_visa_type_link_seq'),63502,39152,'Full', 'support', current_timestamp, 'support', current_timestamp,81363, current_date, current_date, '2099-01-01 00:00:00.000','Y', 'Y', 'Y', 'Y', 'Y', 'Y', 'Y', 'N', 'N', 'N', NULL, NULL, NULL);</v>
      </c>
    </row>
    <row r="273" spans="1:16">
      <c r="A273" t="s">
        <v>1871</v>
      </c>
      <c r="B273" t="str">
        <f>B271</f>
        <v>63502,</v>
      </c>
      <c r="C273" s="73">
        <f>'CountryvisatypeLink Live Master'!B273</f>
        <v>37151</v>
      </c>
      <c r="D273" t="s">
        <v>1872</v>
      </c>
      <c r="E273" s="16" t="s">
        <v>1873</v>
      </c>
      <c r="F273">
        <f>F271</f>
        <v>81363</v>
      </c>
      <c r="G273" t="s">
        <v>1874</v>
      </c>
      <c r="H273" s="73" t="str">
        <f>IF('CountryvisatypeLink Live Master'!D273="Yes", "Y", IF('CountryvisatypeLink Live Master'!D273="No", "N", ""))</f>
        <v>Y</v>
      </c>
      <c r="I273" s="16" t="s">
        <v>1875</v>
      </c>
      <c r="J273" s="73" t="str">
        <f>IF('CountryvisatypeLink Live Master'!E273="Yes", "Y", IF('CountryvisatypeLink Live Master'!E273="No", "N", ""))</f>
        <v>Y</v>
      </c>
      <c r="K273" s="16" t="s">
        <v>1876</v>
      </c>
      <c r="P273" t="str">
        <f>CONCATENATE(A273,B273,C273,D273,E273,F273,G273,H273,I273,J273,K273)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VALUES(nextval('t_country_visa_type_link_seq'),63502,37151,'Full', 'support', current_timestamp, 'support', current_timestamp,81363, current_date, current_date, '2099-01-01 00:00:00.000','Y', 'Y', 'Y', 'Y', 'Y', 'Y', 'Y', 'N', 'N', 'N', NULL, NULL, NULL);</v>
      </c>
    </row>
    <row r="274" spans="1:16">
      <c r="A274" t="s">
        <v>1871</v>
      </c>
      <c r="B274" t="str">
        <f>B272</f>
        <v>63502,</v>
      </c>
      <c r="C274" s="73">
        <f>'CountryvisatypeLink Live Master'!B274</f>
        <v>637</v>
      </c>
      <c r="D274" t="s">
        <v>1872</v>
      </c>
      <c r="E274" s="16" t="s">
        <v>1873</v>
      </c>
      <c r="F274">
        <f>F272</f>
        <v>81363</v>
      </c>
      <c r="G274" t="s">
        <v>1874</v>
      </c>
      <c r="H274" s="73" t="str">
        <f>IF('CountryvisatypeLink Live Master'!D274="Yes", "Y", IF('CountryvisatypeLink Live Master'!D274="No", "N", ""))</f>
        <v>Y</v>
      </c>
      <c r="I274" s="16" t="s">
        <v>1875</v>
      </c>
      <c r="J274" s="73" t="str">
        <f>IF('CountryvisatypeLink Live Master'!E274="Yes", "Y", IF('CountryvisatypeLink Live Master'!E274="No", "N", ""))</f>
        <v>Y</v>
      </c>
      <c r="K274" s="16" t="s">
        <v>1876</v>
      </c>
      <c r="P274" t="str">
        <f>CONCATENATE(A274,B274,C274,D274,E274,F274,G274,H274,I274,J274,K274)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VALUES(nextval('t_country_visa_type_link_seq'),63502,637,'Full', 'support', current_timestamp, 'support', current_timestamp,81363, current_date, current_date, '2099-01-01 00:00:00.000','Y', 'Y', 'Y', 'Y', 'Y', 'Y', 'Y', 'N', 'N', 'N', NULL, NULL, NULL);</v>
      </c>
    </row>
    <row r="275" spans="1:16">
      <c r="A275" t="s">
        <v>1871</v>
      </c>
      <c r="B275" t="str">
        <f>B273</f>
        <v>63502,</v>
      </c>
      <c r="C275" s="73">
        <f>'CountryvisatypeLink Live Master'!B275</f>
        <v>636</v>
      </c>
      <c r="D275" t="s">
        <v>1872</v>
      </c>
      <c r="E275" s="16" t="s">
        <v>1873</v>
      </c>
      <c r="F275">
        <f>F273</f>
        <v>81363</v>
      </c>
      <c r="G275" t="s">
        <v>1874</v>
      </c>
      <c r="H275" s="73" t="str">
        <f>IF('CountryvisatypeLink Live Master'!D275="Yes", "Y", IF('CountryvisatypeLink Live Master'!D275="No", "N", ""))</f>
        <v>Y</v>
      </c>
      <c r="I275" s="16" t="s">
        <v>1875</v>
      </c>
      <c r="J275" s="73" t="str">
        <f>IF('CountryvisatypeLink Live Master'!E275="Yes", "Y", IF('CountryvisatypeLink Live Master'!E275="No", "N", ""))</f>
        <v>Y</v>
      </c>
      <c r="K275" s="16" t="s">
        <v>1876</v>
      </c>
      <c r="P275" t="str">
        <f>CONCATENATE(A275,B275,C275,D275,E275,F275,G275,H275,I275,J275,K275)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VALUES(nextval('t_country_visa_type_link_seq'),63502,636,'Full', 'support', current_timestamp, 'support', current_timestamp,81363, current_date, current_date, '2099-01-01 00:00:00.000','Y', 'Y', 'Y', 'Y', 'Y', 'Y', 'Y', 'N', 'N', 'N', NULL, NULL, NULL);</v>
      </c>
    </row>
    <row r="276" spans="1:16">
      <c r="A276" t="s">
        <v>1871</v>
      </c>
      <c r="B276" t="str">
        <f>B274</f>
        <v>63502,</v>
      </c>
      <c r="C276" s="73">
        <f>'CountryvisatypeLink Live Master'!B276</f>
        <v>43515</v>
      </c>
      <c r="D276" t="s">
        <v>1872</v>
      </c>
      <c r="E276" s="16" t="s">
        <v>1873</v>
      </c>
      <c r="F276">
        <f>F274</f>
        <v>81363</v>
      </c>
      <c r="G276" t="s">
        <v>1874</v>
      </c>
      <c r="H276" s="73" t="str">
        <f>IF('CountryvisatypeLink Live Master'!D276="Yes", "Y", IF('CountryvisatypeLink Live Master'!D276="No", "N", ""))</f>
        <v>Y</v>
      </c>
      <c r="I276" s="16" t="s">
        <v>1875</v>
      </c>
      <c r="J276" s="73" t="str">
        <f>IF('CountryvisatypeLink Live Master'!E276="Yes", "Y", IF('CountryvisatypeLink Live Master'!E276="No", "N", ""))</f>
        <v>Y</v>
      </c>
      <c r="K276" s="16" t="s">
        <v>1876</v>
      </c>
      <c r="P276" t="str">
        <f>CONCATENATE(A276,B276,C276,D276,E276,F276,G276,H276,I276,J276,K276)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VALUES(nextval('t_country_visa_type_link_seq'),63502,43515,'Full', 'support', current_timestamp, 'support', current_timestamp,81363, current_date, current_date, '2099-01-01 00:00:00.000','Y', 'Y', 'Y', 'Y', 'Y', 'Y', 'Y', 'N', 'N', 'N', NULL, NULL, NULL);</v>
      </c>
    </row>
    <row r="277" spans="1:16">
      <c r="A277" t="s">
        <v>1871</v>
      </c>
      <c r="B277" t="str">
        <f>B275</f>
        <v>63502,</v>
      </c>
      <c r="C277" s="73">
        <f>'CountryvisatypeLink Live Master'!B277</f>
        <v>638</v>
      </c>
      <c r="D277" t="s">
        <v>1872</v>
      </c>
      <c r="E277" s="16" t="s">
        <v>1873</v>
      </c>
      <c r="F277">
        <f>F275</f>
        <v>81363</v>
      </c>
      <c r="G277" t="s">
        <v>1874</v>
      </c>
      <c r="H277" s="73" t="str">
        <f>IF('CountryvisatypeLink Live Master'!D277="Yes", "Y", IF('CountryvisatypeLink Live Master'!D277="No", "N", ""))</f>
        <v>Y</v>
      </c>
      <c r="I277" s="16" t="s">
        <v>1875</v>
      </c>
      <c r="J277" s="73" t="str">
        <f>IF('CountryvisatypeLink Live Master'!E277="Yes", "Y", IF('CountryvisatypeLink Live Master'!E277="No", "N", ""))</f>
        <v>Y</v>
      </c>
      <c r="K277" s="16" t="s">
        <v>1876</v>
      </c>
      <c r="P277" t="str">
        <f>CONCATENATE(A277,B277,C277,D277,E277,F277,G277,H277,I277,J277,K277)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VALUES(nextval('t_country_visa_type_link_seq'),63502,638,'Full', 'support', current_timestamp, 'support', current_timestamp,81363, current_date, current_date, '2099-01-01 00:00:00.000','Y', 'Y', 'Y', 'Y', 'Y', 'Y', 'Y', 'N', 'N', 'N', NULL, NULL, NULL);</v>
      </c>
    </row>
    <row r="278" spans="1:16">
      <c r="A278" t="s">
        <v>1871</v>
      </c>
      <c r="B278" t="str">
        <f>B276</f>
        <v>63502,</v>
      </c>
      <c r="C278" s="73">
        <f>'CountryvisatypeLink Live Master'!B278</f>
        <v>33150</v>
      </c>
      <c r="D278" t="s">
        <v>1872</v>
      </c>
      <c r="E278" s="16" t="s">
        <v>1873</v>
      </c>
      <c r="F278">
        <f>F276</f>
        <v>81363</v>
      </c>
      <c r="G278" t="s">
        <v>1874</v>
      </c>
      <c r="H278" s="73" t="str">
        <f>IF('CountryvisatypeLink Live Master'!D278="Yes", "Y", IF('CountryvisatypeLink Live Master'!D278="No", "N", ""))</f>
        <v>Y</v>
      </c>
      <c r="I278" s="16" t="s">
        <v>1875</v>
      </c>
      <c r="J278" s="73" t="str">
        <f>IF('CountryvisatypeLink Live Master'!E278="Yes", "Y", IF('CountryvisatypeLink Live Master'!E278="No", "N", ""))</f>
        <v>Y</v>
      </c>
      <c r="K278" s="16" t="s">
        <v>1876</v>
      </c>
      <c r="P278" t="str">
        <f>CONCATENATE(A278,B278,C278,D278,E278,F278,G278,H278,I278,J278,K278)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VALUES(nextval('t_country_visa_type_link_seq'),63502,33150,'Full', 'support', current_timestamp, 'support', current_timestamp,81363, current_date, current_date, '2099-01-01 00:00:00.000','Y', 'Y', 'Y', 'Y', 'Y', 'Y', 'Y', 'N', 'N', 'N', NULL, NULL, NULL);</v>
      </c>
    </row>
    <row r="279" spans="1:16">
      <c r="A279" t="s">
        <v>1871</v>
      </c>
      <c r="B279" t="str">
        <f>B277</f>
        <v>63502,</v>
      </c>
      <c r="C279" s="73">
        <f>'CountryvisatypeLink Live Master'!B279</f>
        <v>34152</v>
      </c>
      <c r="D279" t="s">
        <v>1872</v>
      </c>
      <c r="E279" s="16" t="s">
        <v>1873</v>
      </c>
      <c r="F279">
        <f>F277</f>
        <v>81363</v>
      </c>
      <c r="G279" t="s">
        <v>1874</v>
      </c>
      <c r="H279" s="73" t="str">
        <f>IF('CountryvisatypeLink Live Master'!D279="Yes", "Y", IF('CountryvisatypeLink Live Master'!D279="No", "N", ""))</f>
        <v>Y</v>
      </c>
      <c r="I279" s="16" t="s">
        <v>1875</v>
      </c>
      <c r="J279" s="73" t="str">
        <f>IF('CountryvisatypeLink Live Master'!E279="Yes", "Y", IF('CountryvisatypeLink Live Master'!E279="No", "N", ""))</f>
        <v>Y</v>
      </c>
      <c r="K279" s="16" t="s">
        <v>1876</v>
      </c>
      <c r="P279" t="str">
        <f>CONCATENATE(A279,B279,C279,D279,E279,F279,G279,H279,I279,J279,K279)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VALUES(nextval('t_country_visa_type_link_seq'),63502,34152,'Full', 'support', current_timestamp, 'support', current_timestamp,81363, current_date, current_date, '2099-01-01 00:00:00.000','Y', 'Y', 'Y', 'Y', 'Y', 'Y', 'Y', 'N', 'N', 'N', NULL, NULL, NULL);</v>
      </c>
    </row>
    <row r="280" spans="1:16">
      <c r="A280" t="s">
        <v>1871</v>
      </c>
      <c r="B280" t="str">
        <f>B278</f>
        <v>63502,</v>
      </c>
      <c r="C280" s="73">
        <f>'CountryvisatypeLink Live Master'!B280</f>
        <v>41971</v>
      </c>
      <c r="D280" t="s">
        <v>1872</v>
      </c>
      <c r="E280" s="16" t="s">
        <v>1873</v>
      </c>
      <c r="F280">
        <f>F278</f>
        <v>81363</v>
      </c>
      <c r="G280" t="s">
        <v>1874</v>
      </c>
      <c r="H280" s="73" t="str">
        <f>IF('CountryvisatypeLink Live Master'!D280="Yes", "Y", IF('CountryvisatypeLink Live Master'!D280="No", "N", ""))</f>
        <v>Y</v>
      </c>
      <c r="I280" s="16" t="s">
        <v>1875</v>
      </c>
      <c r="J280" s="73" t="str">
        <f>IF('CountryvisatypeLink Live Master'!E280="Yes", "Y", IF('CountryvisatypeLink Live Master'!E280="No", "N", ""))</f>
        <v>Y</v>
      </c>
      <c r="K280" s="16" t="s">
        <v>1876</v>
      </c>
      <c r="P280" t="str">
        <f>CONCATENATE(A280,B280,C280,D280,E280,F280,G280,H280,I280,J280,K280)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VALUES(nextval('t_country_visa_type_link_seq'),63502,41971,'Full', 'support', current_timestamp, 'support', current_timestamp,81363, current_date, current_date, '2099-01-01 00:00:00.000','Y', 'Y', 'Y', 'Y', 'Y', 'Y', 'Y', 'N', 'N', 'N', NULL, NULL, NULL);</v>
      </c>
    </row>
    <row r="281" spans="1:16">
      <c r="A281" t="s">
        <v>1871</v>
      </c>
      <c r="B281" t="str">
        <f>B279</f>
        <v>63502,</v>
      </c>
      <c r="C281" s="73">
        <f>'CountryvisatypeLink Live Master'!B281</f>
        <v>29150</v>
      </c>
      <c r="D281" t="s">
        <v>1872</v>
      </c>
      <c r="E281" s="16" t="s">
        <v>1873</v>
      </c>
      <c r="F281">
        <f>F279</f>
        <v>81363</v>
      </c>
      <c r="G281" t="s">
        <v>1874</v>
      </c>
      <c r="H281" s="73" t="str">
        <f>IF('CountryvisatypeLink Live Master'!D281="Yes", "Y", IF('CountryvisatypeLink Live Master'!D281="No", "N", ""))</f>
        <v>Y</v>
      </c>
      <c r="I281" s="16" t="s">
        <v>1875</v>
      </c>
      <c r="J281" s="73" t="str">
        <f>IF('CountryvisatypeLink Live Master'!E281="Yes", "Y", IF('CountryvisatypeLink Live Master'!E281="No", "N", ""))</f>
        <v>Y</v>
      </c>
      <c r="K281" s="16" t="s">
        <v>1876</v>
      </c>
      <c r="P281" t="str">
        <f>CONCATENATE(A281,B281,C281,D281,E281,F281,G281,H281,I281,J281,K281)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VALUES(nextval('t_country_visa_type_link_seq'),63502,29150,'Full', 'support', current_timestamp, 'support', current_timestamp,81363, current_date, current_date, '2099-01-01 00:00:00.000','Y', 'Y', 'Y', 'Y', 'Y', 'Y', 'Y', 'N', 'N', 'N', NULL, NULL, NULL);</v>
      </c>
    </row>
    <row r="282" spans="1:16">
      <c r="A282" t="s">
        <v>1871</v>
      </c>
      <c r="B282" t="str">
        <f>B280</f>
        <v>63502,</v>
      </c>
      <c r="C282" s="73">
        <f>'CountryvisatypeLink Live Master'!B282</f>
        <v>32200</v>
      </c>
      <c r="D282" t="s">
        <v>1872</v>
      </c>
      <c r="E282" s="16" t="s">
        <v>1873</v>
      </c>
      <c r="F282">
        <f>F280</f>
        <v>81363</v>
      </c>
      <c r="G282" t="s">
        <v>1874</v>
      </c>
      <c r="H282" s="73" t="str">
        <f>IF('CountryvisatypeLink Live Master'!D282="Yes", "Y", IF('CountryvisatypeLink Live Master'!D282="No", "N", ""))</f>
        <v>Y</v>
      </c>
      <c r="I282" s="16" t="s">
        <v>1875</v>
      </c>
      <c r="J282" s="73" t="str">
        <f>IF('CountryvisatypeLink Live Master'!E282="Yes", "Y", IF('CountryvisatypeLink Live Master'!E282="No", "N", ""))</f>
        <v>Y</v>
      </c>
      <c r="K282" s="16" t="s">
        <v>1876</v>
      </c>
      <c r="P282" t="str">
        <f>CONCATENATE(A282,B282,C282,D282,E282,F282,G282,H282,I282,J282,K282)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VALUES(nextval('t_country_visa_type_link_seq'),63502,32200,'Full', 'support', current_timestamp, 'support', current_timestamp,81363, current_date, current_date, '2099-01-01 00:00:00.000','Y', 'Y', 'Y', 'Y', 'Y', 'Y', 'Y', 'N', 'N', 'N', NULL, NULL, NULL);</v>
      </c>
    </row>
    <row r="283" spans="1:16">
      <c r="A283" t="s">
        <v>1871</v>
      </c>
      <c r="B283" t="str">
        <f>B281</f>
        <v>63502,</v>
      </c>
      <c r="C283" s="73">
        <f>'CountryvisatypeLink Live Master'!B283</f>
        <v>22062</v>
      </c>
      <c r="D283" t="s">
        <v>1872</v>
      </c>
      <c r="E283" s="16" t="s">
        <v>1873</v>
      </c>
      <c r="F283">
        <f>F281</f>
        <v>81363</v>
      </c>
      <c r="G283" t="s">
        <v>1874</v>
      </c>
      <c r="H283" s="73" t="str">
        <f>IF('CountryvisatypeLink Live Master'!D283="Yes", "Y", IF('CountryvisatypeLink Live Master'!D283="No", "N", ""))</f>
        <v>Y</v>
      </c>
      <c r="I283" s="16" t="s">
        <v>1875</v>
      </c>
      <c r="J283" s="73" t="str">
        <f>IF('CountryvisatypeLink Live Master'!E283="Yes", "Y", IF('CountryvisatypeLink Live Master'!E283="No", "N", ""))</f>
        <v>Y</v>
      </c>
      <c r="K283" s="16" t="s">
        <v>1876</v>
      </c>
      <c r="P283" t="str">
        <f>CONCATENATE(A283,B283,C283,D283,E283,F283,G283,H283,I283,J283,K283)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VALUES(nextval('t_country_visa_type_link_seq'),63502,22062,'Full', 'support', current_timestamp, 'support', current_timestamp,81363, current_date, current_date, '2099-01-01 00:00:00.000','Y', 'Y', 'Y', 'Y', 'Y', 'Y', 'Y', 'N', 'N', 'N', NULL, NULL, NULL);</v>
      </c>
    </row>
    <row r="284" spans="1:16">
      <c r="A284" t="s">
        <v>1871</v>
      </c>
      <c r="B284" t="str">
        <f>B282</f>
        <v>63502,</v>
      </c>
      <c r="C284" s="73">
        <f>'CountryvisatypeLink Live Master'!B284</f>
        <v>22067</v>
      </c>
      <c r="D284" t="s">
        <v>1872</v>
      </c>
      <c r="E284" s="16" t="s">
        <v>1873</v>
      </c>
      <c r="F284">
        <f>F282</f>
        <v>81363</v>
      </c>
      <c r="G284" t="s">
        <v>1874</v>
      </c>
      <c r="H284" s="73" t="str">
        <f>IF('CountryvisatypeLink Live Master'!D284="Yes", "Y", IF('CountryvisatypeLink Live Master'!D284="No", "N", ""))</f>
        <v>Y</v>
      </c>
      <c r="I284" s="16" t="s">
        <v>1875</v>
      </c>
      <c r="J284" s="73" t="str">
        <f>IF('CountryvisatypeLink Live Master'!E284="Yes", "Y", IF('CountryvisatypeLink Live Master'!E284="No", "N", ""))</f>
        <v>Y</v>
      </c>
      <c r="K284" s="16" t="s">
        <v>1876</v>
      </c>
      <c r="P284" t="str">
        <f>CONCATENATE(A284,B284,C284,D284,E284,F284,G284,H284,I284,J284,K284)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VALUES(nextval('t_country_visa_type_link_seq'),63502,22067,'Full', 'support', current_timestamp, 'support', current_timestamp,81363, current_date, current_date, '2099-01-01 00:00:00.000','Y', 'Y', 'Y', 'Y', 'Y', 'Y', 'Y', 'N', 'N', 'N', NULL, NULL, NULL);</v>
      </c>
    </row>
    <row r="285" spans="1:16">
      <c r="A285" t="s">
        <v>1871</v>
      </c>
      <c r="B285" t="str">
        <f>B283</f>
        <v>63502,</v>
      </c>
      <c r="C285" s="73">
        <f>'CountryvisatypeLink Live Master'!B285</f>
        <v>39153</v>
      </c>
      <c r="D285" t="s">
        <v>1872</v>
      </c>
      <c r="E285" s="16" t="s">
        <v>1873</v>
      </c>
      <c r="F285">
        <f>F283</f>
        <v>81363</v>
      </c>
      <c r="G285" t="s">
        <v>1874</v>
      </c>
      <c r="H285" s="73" t="str">
        <f>IF('CountryvisatypeLink Live Master'!D285="Yes", "Y", IF('CountryvisatypeLink Live Master'!D285="No", "N", ""))</f>
        <v>Y</v>
      </c>
      <c r="I285" s="16" t="s">
        <v>1875</v>
      </c>
      <c r="J285" s="73" t="str">
        <f>IF('CountryvisatypeLink Live Master'!E285="Yes", "Y", IF('CountryvisatypeLink Live Master'!E285="No", "N", ""))</f>
        <v>Y</v>
      </c>
      <c r="K285" s="16" t="s">
        <v>1876</v>
      </c>
      <c r="P285" t="str">
        <f>CONCATENATE(A285,B285,C285,D285,E285,F285,G285,H285,I285,J285,K285)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VALUES(nextval('t_country_visa_type_link_seq'),63502,39153,'Full', 'support', current_timestamp, 'support', current_timestamp,81363, current_date, current_date, '2099-01-01 00:00:00.000','Y', 'Y', 'Y', 'Y', 'Y', 'Y', 'Y', 'N', 'N', 'N', NULL, NULL, NULL);</v>
      </c>
    </row>
    <row r="286" spans="1:16">
      <c r="A286" t="s">
        <v>1871</v>
      </c>
      <c r="B286" t="str">
        <f>B284</f>
        <v>63502,</v>
      </c>
      <c r="C286" s="73">
        <f>'CountryvisatypeLink Live Master'!B286</f>
        <v>37154</v>
      </c>
      <c r="D286" t="s">
        <v>1872</v>
      </c>
      <c r="E286" s="16" t="s">
        <v>1873</v>
      </c>
      <c r="F286">
        <f>F284</f>
        <v>81363</v>
      </c>
      <c r="G286" t="s">
        <v>1874</v>
      </c>
      <c r="H286" s="73" t="str">
        <f>IF('CountryvisatypeLink Live Master'!D286="Yes", "Y", IF('CountryvisatypeLink Live Master'!D286="No", "N", ""))</f>
        <v>Y</v>
      </c>
      <c r="I286" s="16" t="s">
        <v>1875</v>
      </c>
      <c r="J286" s="73" t="str">
        <f>IF('CountryvisatypeLink Live Master'!E286="Yes", "Y", IF('CountryvisatypeLink Live Master'!E286="No", "N", ""))</f>
        <v>Y</v>
      </c>
      <c r="K286" s="16" t="s">
        <v>1876</v>
      </c>
      <c r="P286" t="str">
        <f>CONCATENATE(A286,B286,C286,D286,E286,F286,G286,H286,I286,J286,K286)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VALUES(nextval('t_country_visa_type_link_seq'),63502,37154,'Full', 'support', current_timestamp, 'support', current_timestamp,81363, current_date, current_date, '2099-01-01 00:00:00.000','Y', 'Y', 'Y', 'Y', 'Y', 'Y', 'Y', 'N', 'N', 'N', NULL, NULL, NULL);</v>
      </c>
    </row>
    <row r="287" spans="1:16">
      <c r="A287" t="s">
        <v>1871</v>
      </c>
      <c r="B287" t="str">
        <f>B285</f>
        <v>63502,</v>
      </c>
      <c r="C287" s="73">
        <f>'CountryvisatypeLink Live Master'!B287</f>
        <v>33154</v>
      </c>
      <c r="D287" t="s">
        <v>1872</v>
      </c>
      <c r="E287" s="16" t="s">
        <v>1873</v>
      </c>
      <c r="F287">
        <f>F285</f>
        <v>81363</v>
      </c>
      <c r="G287" t="s">
        <v>1874</v>
      </c>
      <c r="H287" s="73" t="str">
        <f>IF('CountryvisatypeLink Live Master'!D287="Yes", "Y", IF('CountryvisatypeLink Live Master'!D287="No", "N", ""))</f>
        <v>Y</v>
      </c>
      <c r="I287" s="16" t="s">
        <v>1875</v>
      </c>
      <c r="J287" s="73" t="str">
        <f>IF('CountryvisatypeLink Live Master'!E287="Yes", "Y", IF('CountryvisatypeLink Live Master'!E287="No", "N", ""))</f>
        <v>Y</v>
      </c>
      <c r="K287" s="16" t="s">
        <v>1876</v>
      </c>
      <c r="P287" t="str">
        <f>CONCATENATE(A287,B287,C287,D287,E287,F287,G287,H287,I287,J287,K287)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VALUES(nextval('t_country_visa_type_link_seq'),63502,33154,'Full', 'support', current_timestamp, 'support', current_timestamp,81363, current_date, current_date, '2099-01-01 00:00:00.000','Y', 'Y', 'Y', 'Y', 'Y', 'Y', 'Y', 'N', 'N', 'N', NULL, NULL, NULL);</v>
      </c>
    </row>
    <row r="288" spans="1:16">
      <c r="A288" t="s">
        <v>1871</v>
      </c>
      <c r="B288" t="str">
        <f>B286</f>
        <v>63502,</v>
      </c>
      <c r="C288" s="73">
        <f>'CountryvisatypeLink Live Master'!B288</f>
        <v>619</v>
      </c>
      <c r="D288" t="s">
        <v>1872</v>
      </c>
      <c r="E288" s="16" t="s">
        <v>1873</v>
      </c>
      <c r="F288">
        <f>F286</f>
        <v>81363</v>
      </c>
      <c r="G288" t="s">
        <v>1874</v>
      </c>
      <c r="H288" s="73" t="str">
        <f>IF('CountryvisatypeLink Live Master'!D288="Yes", "Y", IF('CountryvisatypeLink Live Master'!D288="No", "N", ""))</f>
        <v>Y</v>
      </c>
      <c r="I288" s="16" t="s">
        <v>1875</v>
      </c>
      <c r="J288" s="73" t="str">
        <f>IF('CountryvisatypeLink Live Master'!E288="Yes", "Y", IF('CountryvisatypeLink Live Master'!E288="No", "N", ""))</f>
        <v>Y</v>
      </c>
      <c r="K288" s="16" t="s">
        <v>1876</v>
      </c>
      <c r="P288" t="str">
        <f>CONCATENATE(A288,B288,C288,D288,E288,F288,G288,H288,I288,J288,K288)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VALUES(nextval('t_country_visa_type_link_seq'),63502,619,'Full', 'support', current_timestamp, 'support', current_timestamp,81363, current_date, current_date, '2099-01-01 00:00:00.000','Y', 'Y', 'Y', 'Y', 'Y', 'Y', 'Y', 'N', 'N', 'N', NULL, NULL, NULL);</v>
      </c>
    </row>
    <row r="289" spans="1:16">
      <c r="A289" t="s">
        <v>1871</v>
      </c>
      <c r="B289" t="str">
        <f>B287</f>
        <v>63502,</v>
      </c>
      <c r="C289" s="73">
        <f>'CountryvisatypeLink Live Master'!B289</f>
        <v>618</v>
      </c>
      <c r="D289" t="s">
        <v>1872</v>
      </c>
      <c r="E289" s="16" t="s">
        <v>1873</v>
      </c>
      <c r="F289">
        <f>F287</f>
        <v>81363</v>
      </c>
      <c r="G289" t="s">
        <v>1874</v>
      </c>
      <c r="H289" s="73" t="str">
        <f>IF('CountryvisatypeLink Live Master'!D289="Yes", "Y", IF('CountryvisatypeLink Live Master'!D289="No", "N", ""))</f>
        <v>Y</v>
      </c>
      <c r="I289" s="16" t="s">
        <v>1875</v>
      </c>
      <c r="J289" s="73" t="str">
        <f>IF('CountryvisatypeLink Live Master'!E289="Yes", "Y", IF('CountryvisatypeLink Live Master'!E289="No", "N", ""))</f>
        <v>Y</v>
      </c>
      <c r="K289" s="16" t="s">
        <v>1876</v>
      </c>
      <c r="P289" t="str">
        <f>CONCATENATE(A289,B289,C289,D289,E289,F289,G289,H289,I289,J289,K289)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VALUES(nextval('t_country_visa_type_link_seq'),63502,618,'Full', 'support', current_timestamp, 'support', current_timestamp,81363, current_date, current_date, '2099-01-01 00:00:00.000','Y', 'Y', 'Y', 'Y', 'Y', 'Y', 'Y', 'N', 'N', 'N', NULL, NULL, NULL);</v>
      </c>
    </row>
    <row r="290" spans="1:16">
      <c r="A290" t="s">
        <v>1871</v>
      </c>
      <c r="B290" t="str">
        <f>B288</f>
        <v>63502,</v>
      </c>
      <c r="C290" s="73">
        <f>'CountryvisatypeLink Live Master'!B290</f>
        <v>43516</v>
      </c>
      <c r="D290" t="s">
        <v>1872</v>
      </c>
      <c r="E290" s="16" t="s">
        <v>1873</v>
      </c>
      <c r="F290">
        <f>F288</f>
        <v>81363</v>
      </c>
      <c r="G290" t="s">
        <v>1874</v>
      </c>
      <c r="H290" s="73" t="str">
        <f>IF('CountryvisatypeLink Live Master'!D290="Yes", "Y", IF('CountryvisatypeLink Live Master'!D290="No", "N", ""))</f>
        <v>Y</v>
      </c>
      <c r="I290" s="16" t="s">
        <v>1875</v>
      </c>
      <c r="J290" s="73" t="str">
        <f>IF('CountryvisatypeLink Live Master'!E290="Yes", "Y", IF('CountryvisatypeLink Live Master'!E290="No", "N", ""))</f>
        <v>Y</v>
      </c>
      <c r="K290" s="16" t="s">
        <v>1876</v>
      </c>
      <c r="P290" t="str">
        <f>CONCATENATE(A290,B290,C290,D290,E290,F290,G290,H290,I290,J290,K290)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VALUES(nextval('t_country_visa_type_link_seq'),63502,43516,'Full', 'support', current_timestamp, 'support', current_timestamp,81363, current_date, current_date, '2099-01-01 00:00:00.000','Y', 'Y', 'Y', 'Y', 'Y', 'Y', 'Y', 'N', 'N', 'N', NULL, NULL, NULL);</v>
      </c>
    </row>
    <row r="291" spans="1:16">
      <c r="A291" t="s">
        <v>1871</v>
      </c>
      <c r="B291" t="str">
        <f>B289</f>
        <v>63502,</v>
      </c>
      <c r="C291" s="73">
        <f>'CountryvisatypeLink Live Master'!B291</f>
        <v>34151</v>
      </c>
      <c r="D291" t="s">
        <v>1872</v>
      </c>
      <c r="E291" s="16" t="s">
        <v>1873</v>
      </c>
      <c r="F291">
        <f>F289</f>
        <v>81363</v>
      </c>
      <c r="G291" t="s">
        <v>1874</v>
      </c>
      <c r="H291" s="73" t="str">
        <f>IF('CountryvisatypeLink Live Master'!D291="Yes", "Y", IF('CountryvisatypeLink Live Master'!D291="No", "N", ""))</f>
        <v>Y</v>
      </c>
      <c r="I291" s="16" t="s">
        <v>1875</v>
      </c>
      <c r="J291" s="73" t="str">
        <f>IF('CountryvisatypeLink Live Master'!E291="Yes", "Y", IF('CountryvisatypeLink Live Master'!E291="No", "N", ""))</f>
        <v>Y</v>
      </c>
      <c r="K291" s="16" t="s">
        <v>1876</v>
      </c>
      <c r="P291" t="str">
        <f>CONCATENATE(A291,B291,C291,D291,E291,F291,G291,H291,I291,J291,K291)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VALUES(nextval('t_country_visa_type_link_seq'),63502,34151,'Full', 'support', current_timestamp, 'support', current_timestamp,81363, current_date, current_date, '2099-01-01 00:00:00.000','Y', 'Y', 'Y', 'Y', 'Y', 'Y', 'Y', 'N', 'N', 'N', NULL, NULL, NULL);</v>
      </c>
    </row>
    <row r="292" spans="1:16">
      <c r="A292" t="s">
        <v>1871</v>
      </c>
      <c r="B292" t="str">
        <f>B290</f>
        <v>63502,</v>
      </c>
      <c r="C292" s="73">
        <f>'CountryvisatypeLink Live Master'!B292</f>
        <v>620</v>
      </c>
      <c r="D292" t="s">
        <v>1872</v>
      </c>
      <c r="E292" s="16" t="s">
        <v>1873</v>
      </c>
      <c r="F292">
        <f>F290</f>
        <v>81363</v>
      </c>
      <c r="G292" t="s">
        <v>1874</v>
      </c>
      <c r="H292" s="73" t="str">
        <f>IF('CountryvisatypeLink Live Master'!D292="Yes", "Y", IF('CountryvisatypeLink Live Master'!D292="No", "N", ""))</f>
        <v>Y</v>
      </c>
      <c r="I292" s="16" t="s">
        <v>1875</v>
      </c>
      <c r="J292" s="73" t="str">
        <f>IF('CountryvisatypeLink Live Master'!E292="Yes", "Y", IF('CountryvisatypeLink Live Master'!E292="No", "N", ""))</f>
        <v>Y</v>
      </c>
      <c r="K292" s="16" t="s">
        <v>1876</v>
      </c>
      <c r="P292" t="str">
        <f>CONCATENATE(A292,B292,C292,D292,E292,F292,G292,H292,I292,J292,K292)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VALUES(nextval('t_country_visa_type_link_seq'),63502,620,'Full', 'support', current_timestamp, 'support', current_timestamp,81363, current_date, current_date, '2099-01-01 00:00:00.000','Y', 'Y', 'Y', 'Y', 'Y', 'Y', 'Y', 'N', 'N', 'N', NULL, NULL, NULL);</v>
      </c>
    </row>
    <row r="293" spans="1:16">
      <c r="A293" t="s">
        <v>1871</v>
      </c>
      <c r="B293" t="str">
        <f>B291</f>
        <v>63502,</v>
      </c>
      <c r="C293" s="73">
        <f>'CountryvisatypeLink Live Master'!B293</f>
        <v>41243</v>
      </c>
      <c r="D293" t="s">
        <v>1872</v>
      </c>
      <c r="E293" s="16" t="s">
        <v>1873</v>
      </c>
      <c r="F293">
        <f>F291</f>
        <v>81363</v>
      </c>
      <c r="G293" t="s">
        <v>1874</v>
      </c>
      <c r="H293" s="73" t="str">
        <f>IF('CountryvisatypeLink Live Master'!D293="Yes", "Y", IF('CountryvisatypeLink Live Master'!D293="No", "N", ""))</f>
        <v>Y</v>
      </c>
      <c r="I293" s="16" t="s">
        <v>1875</v>
      </c>
      <c r="J293" s="73" t="str">
        <f>IF('CountryvisatypeLink Live Master'!E293="Yes", "Y", IF('CountryvisatypeLink Live Master'!E293="No", "N", ""))</f>
        <v>Y</v>
      </c>
      <c r="K293" s="16" t="s">
        <v>1876</v>
      </c>
      <c r="P293" t="str">
        <f>CONCATENATE(A293,B293,C293,D293,E293,F293,G293,H293,I293,J293,K293)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VALUES(nextval('t_country_visa_type_link_seq'),63502,41243,'Full', 'support', current_timestamp, 'support', current_timestamp,81363, current_date, current_date, '2099-01-01 00:00:00.000','Y', 'Y', 'Y', 'Y', 'Y', 'Y', 'Y', 'N', 'N', 'N', NULL, NULL, NULL);</v>
      </c>
    </row>
    <row r="294" spans="1:16">
      <c r="A294" t="s">
        <v>1871</v>
      </c>
      <c r="B294" t="str">
        <f>B292</f>
        <v>63502,</v>
      </c>
      <c r="C294" s="73">
        <f>'CountryvisatypeLink Live Master'!B294</f>
        <v>43521</v>
      </c>
      <c r="D294" t="s">
        <v>1872</v>
      </c>
      <c r="E294" s="16" t="s">
        <v>1873</v>
      </c>
      <c r="F294">
        <f>F292</f>
        <v>81363</v>
      </c>
      <c r="G294" t="s">
        <v>1874</v>
      </c>
      <c r="H294" s="73" t="str">
        <f>IF('CountryvisatypeLink Live Master'!D294="Yes", "Y", IF('CountryvisatypeLink Live Master'!D294="No", "N", ""))</f>
        <v>Y</v>
      </c>
      <c r="I294" s="16" t="s">
        <v>1875</v>
      </c>
      <c r="J294" s="73" t="str">
        <f>IF('CountryvisatypeLink Live Master'!E294="Yes", "Y", IF('CountryvisatypeLink Live Master'!E294="No", "N", ""))</f>
        <v>Y</v>
      </c>
      <c r="K294" s="16" t="s">
        <v>1876</v>
      </c>
      <c r="P294" t="str">
        <f>CONCATENATE(A294,B294,C294,D294,E294,F294,G294,H294,I294,J294,K294)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VALUES(nextval('t_country_visa_type_link_seq'),63502,43521,'Full', 'support', current_timestamp, 'support', current_timestamp,81363, current_date, current_date, '2099-01-01 00:00:00.000','Y', 'Y', 'Y', 'Y', 'Y', 'Y', 'Y', 'N', 'N', 'N', NULL, NULL, NULL);</v>
      </c>
    </row>
    <row r="295" spans="1:16">
      <c r="A295" t="s">
        <v>1871</v>
      </c>
      <c r="B295" t="str">
        <f>B293</f>
        <v>63502,</v>
      </c>
      <c r="C295" s="73">
        <f>'CountryvisatypeLink Live Master'!B295</f>
        <v>43520</v>
      </c>
      <c r="D295" t="s">
        <v>1872</v>
      </c>
      <c r="E295" s="16" t="s">
        <v>1873</v>
      </c>
      <c r="F295">
        <f>F293</f>
        <v>81363</v>
      </c>
      <c r="G295" t="s">
        <v>1874</v>
      </c>
      <c r="H295" s="73" t="str">
        <f>IF('CountryvisatypeLink Live Master'!D295="Yes", "Y", IF('CountryvisatypeLink Live Master'!D295="No", "N", ""))</f>
        <v>Y</v>
      </c>
      <c r="I295" s="16" t="s">
        <v>1875</v>
      </c>
      <c r="J295" s="73" t="str">
        <f>IF('CountryvisatypeLink Live Master'!E295="Yes", "Y", IF('CountryvisatypeLink Live Master'!E295="No", "N", ""))</f>
        <v>Y</v>
      </c>
      <c r="K295" s="16" t="s">
        <v>1876</v>
      </c>
      <c r="P295" t="str">
        <f>CONCATENATE(A295,B295,C295,D295,E295,F295,G295,H295,I295,J295,K295)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VALUES(nextval('t_country_visa_type_link_seq'),63502,43520,'Full', 'support', current_timestamp, 'support', current_timestamp,81363, current_date, current_date, '2099-01-01 00:00:00.000','Y', 'Y', 'Y', 'Y', 'Y', 'Y', 'Y', 'N', 'N', 'N', NULL, NULL, NULL);</v>
      </c>
    </row>
    <row r="296" spans="1:16">
      <c r="A296" t="s">
        <v>1871</v>
      </c>
      <c r="B296" t="str">
        <f>B294</f>
        <v>63502,</v>
      </c>
      <c r="C296" s="73">
        <f>'CountryvisatypeLink Live Master'!B296</f>
        <v>41244</v>
      </c>
      <c r="D296" t="s">
        <v>1872</v>
      </c>
      <c r="E296" s="16" t="s">
        <v>1873</v>
      </c>
      <c r="F296">
        <f>F294</f>
        <v>81363</v>
      </c>
      <c r="G296" t="s">
        <v>1874</v>
      </c>
      <c r="H296" s="73" t="str">
        <f>IF('CountryvisatypeLink Live Master'!D296="Yes", "Y", IF('CountryvisatypeLink Live Master'!D296="No", "N", ""))</f>
        <v>Y</v>
      </c>
      <c r="I296" s="16" t="s">
        <v>1875</v>
      </c>
      <c r="J296" s="73" t="str">
        <f>IF('CountryvisatypeLink Live Master'!E296="Yes", "Y", IF('CountryvisatypeLink Live Master'!E296="No", "N", ""))</f>
        <v>Y</v>
      </c>
      <c r="K296" s="16" t="s">
        <v>1876</v>
      </c>
      <c r="P296" t="str">
        <f>CONCATENATE(A296,B296,C296,D296,E296,F296,G296,H296,I296,J296,K296)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VALUES(nextval('t_country_visa_type_link_seq'),63502,41244,'Full', 'support', current_timestamp, 'support', current_timestamp,81363, current_date, current_date, '2099-01-01 00:00:00.000','Y', 'Y', 'Y', 'Y', 'Y', 'Y', 'Y', 'N', 'N', 'N', NULL, NULL, NULL);</v>
      </c>
    </row>
    <row r="297" spans="1:16">
      <c r="A297" t="s">
        <v>1871</v>
      </c>
      <c r="B297" t="str">
        <f>B295</f>
        <v>63502,</v>
      </c>
      <c r="C297" s="73">
        <f>'CountryvisatypeLink Live Master'!B297</f>
        <v>43517</v>
      </c>
      <c r="D297" t="s">
        <v>1872</v>
      </c>
      <c r="E297" s="16" t="s">
        <v>1873</v>
      </c>
      <c r="F297">
        <f>F295</f>
        <v>81363</v>
      </c>
      <c r="G297" t="s">
        <v>1874</v>
      </c>
      <c r="H297" s="73" t="str">
        <f>IF('CountryvisatypeLink Live Master'!D297="Yes", "Y", IF('CountryvisatypeLink Live Master'!D297="No", "N", ""))</f>
        <v>Y</v>
      </c>
      <c r="I297" s="16" t="s">
        <v>1875</v>
      </c>
      <c r="J297" s="73" t="str">
        <f>IF('CountryvisatypeLink Live Master'!E297="Yes", "Y", IF('CountryvisatypeLink Live Master'!E297="No", "N", ""))</f>
        <v>Y</v>
      </c>
      <c r="K297" s="16" t="s">
        <v>1876</v>
      </c>
      <c r="P297" t="str">
        <f>CONCATENATE(A297,B297,C297,D297,E297,F297,G297,H297,I297,J297,K297)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VALUES(nextval('t_country_visa_type_link_seq'),63502,43517,'Full', 'support', current_timestamp, 'support', current_timestamp,81363, current_date, current_date, '2099-01-01 00:00:00.000','Y', 'Y', 'Y', 'Y', 'Y', 'Y', 'Y', 'N', 'N', 'N', NULL, NULL, NULL);</v>
      </c>
    </row>
    <row r="298" spans="1:16">
      <c r="A298" t="s">
        <v>1871</v>
      </c>
      <c r="B298" t="str">
        <f>B296</f>
        <v>63502,</v>
      </c>
      <c r="C298" s="73">
        <f>'CountryvisatypeLink Live Master'!B298</f>
        <v>43522</v>
      </c>
      <c r="D298" t="s">
        <v>1872</v>
      </c>
      <c r="E298" s="16" t="s">
        <v>1873</v>
      </c>
      <c r="F298">
        <f>F296</f>
        <v>81363</v>
      </c>
      <c r="G298" t="s">
        <v>1874</v>
      </c>
      <c r="H298" s="73" t="str">
        <f>IF('CountryvisatypeLink Live Master'!D298="Yes", "Y", IF('CountryvisatypeLink Live Master'!D298="No", "N", ""))</f>
        <v>Y</v>
      </c>
      <c r="I298" s="16" t="s">
        <v>1875</v>
      </c>
      <c r="J298" s="73" t="str">
        <f>IF('CountryvisatypeLink Live Master'!E298="Yes", "Y", IF('CountryvisatypeLink Live Master'!E298="No", "N", ""))</f>
        <v>Y</v>
      </c>
      <c r="K298" s="16" t="s">
        <v>1876</v>
      </c>
      <c r="P298" t="str">
        <f>CONCATENATE(A298,B298,C298,D298,E298,F298,G298,H298,I298,J298,K298)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VALUES(nextval('t_country_visa_type_link_seq'),63502,43522,'Full', 'support', current_timestamp, 'support', current_timestamp,81363, current_date, current_date, '2099-01-01 00:00:00.000','Y', 'Y', 'Y', 'Y', 'Y', 'Y', 'Y', 'N', 'N', 'N', NULL, NULL, NULL);</v>
      </c>
    </row>
    <row r="299" spans="1:16">
      <c r="A299" t="s">
        <v>1871</v>
      </c>
      <c r="B299" t="str">
        <f>B297</f>
        <v>63502,</v>
      </c>
      <c r="C299" s="73">
        <f>'CountryvisatypeLink Live Master'!B299</f>
        <v>43519</v>
      </c>
      <c r="D299" t="s">
        <v>1872</v>
      </c>
      <c r="E299" s="16" t="s">
        <v>1873</v>
      </c>
      <c r="F299">
        <f>F297</f>
        <v>81363</v>
      </c>
      <c r="G299" t="s">
        <v>1874</v>
      </c>
      <c r="H299" s="73" t="str">
        <f>IF('CountryvisatypeLink Live Master'!D299="Yes", "Y", IF('CountryvisatypeLink Live Master'!D299="No", "N", ""))</f>
        <v>Y</v>
      </c>
      <c r="I299" s="16" t="s">
        <v>1875</v>
      </c>
      <c r="J299" s="73" t="str">
        <f>IF('CountryvisatypeLink Live Master'!E299="Yes", "Y", IF('CountryvisatypeLink Live Master'!E299="No", "N", ""))</f>
        <v>Y</v>
      </c>
      <c r="K299" s="16" t="s">
        <v>1876</v>
      </c>
      <c r="P299" t="str">
        <f>CONCATENATE(A299,B299,C299,D299,E299,F299,G299,H299,I299,J299,K299)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VALUES(nextval('t_country_visa_type_link_seq'),63502,43519,'Full', 'support', current_timestamp, 'support', current_timestamp,81363, current_date, current_date, '2099-01-01 00:00:00.000','Y', 'Y', 'Y', 'Y', 'Y', 'Y', 'Y', 'N', 'N', 'N', NULL, NULL, NULL);</v>
      </c>
    </row>
    <row r="300" spans="1:16">
      <c r="A300" t="s">
        <v>1871</v>
      </c>
      <c r="B300" t="str">
        <f>B298</f>
        <v>63502,</v>
      </c>
      <c r="C300" s="73">
        <f>'CountryvisatypeLink Live Master'!B300</f>
        <v>43518</v>
      </c>
      <c r="D300" t="s">
        <v>1872</v>
      </c>
      <c r="E300" s="16" t="s">
        <v>1873</v>
      </c>
      <c r="F300">
        <f>F298</f>
        <v>81363</v>
      </c>
      <c r="G300" t="s">
        <v>1874</v>
      </c>
      <c r="H300" s="73" t="str">
        <f>IF('CountryvisatypeLink Live Master'!D300="Yes", "Y", IF('CountryvisatypeLink Live Master'!D300="No", "N", ""))</f>
        <v>Y</v>
      </c>
      <c r="I300" s="16" t="s">
        <v>1875</v>
      </c>
      <c r="J300" s="73" t="str">
        <f>IF('CountryvisatypeLink Live Master'!E300="Yes", "Y", IF('CountryvisatypeLink Live Master'!E300="No", "N", ""))</f>
        <v>Y</v>
      </c>
      <c r="K300" s="16" t="s">
        <v>1876</v>
      </c>
      <c r="P300" t="str">
        <f>CONCATENATE(A300,B300,C300,D300,E300,F300,G300,H300,I300,J300,K300)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VALUES(nextval('t_country_visa_type_link_seq'),63502,43518,'Full', 'support', current_timestamp, 'support', current_timestamp,81363, current_date, current_date, '2099-01-01 00:00:00.000','Y', 'Y', 'Y', 'Y', 'Y', 'Y', 'Y', 'N', 'N', 'N', NULL, NULL, NULL);</v>
      </c>
    </row>
    <row r="301" spans="1:16">
      <c r="A301" t="s">
        <v>1871</v>
      </c>
      <c r="B301" t="str">
        <f>B299</f>
        <v>63502,</v>
      </c>
      <c r="C301" s="73">
        <f>'CountryvisatypeLink Live Master'!B301</f>
        <v>42855</v>
      </c>
      <c r="D301" t="s">
        <v>1872</v>
      </c>
      <c r="E301" s="16" t="s">
        <v>1873</v>
      </c>
      <c r="F301">
        <f>F299</f>
        <v>81363</v>
      </c>
      <c r="G301" t="s">
        <v>1874</v>
      </c>
      <c r="H301" s="73" t="str">
        <f>IF('CountryvisatypeLink Live Master'!D301="Yes", "Y", IF('CountryvisatypeLink Live Master'!D301="No", "N", ""))</f>
        <v>Y</v>
      </c>
      <c r="I301" s="16" t="s">
        <v>1875</v>
      </c>
      <c r="J301" s="73" t="str">
        <f>IF('CountryvisatypeLink Live Master'!E301="Yes", "Y", IF('CountryvisatypeLink Live Master'!E301="No", "N", ""))</f>
        <v>Y</v>
      </c>
      <c r="K301" s="16" t="s">
        <v>1876</v>
      </c>
      <c r="P301" t="str">
        <f>CONCATENATE(A301,B301,C301,D301,E301,F301,G301,H301,I301,J301,K301)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VALUES(nextval('t_country_visa_type_link_seq'),63502,42855,'Full', 'support', current_timestamp, 'support', current_timestamp,81363, current_date, current_date, '2099-01-01 00:00:00.000','Y', 'Y', 'Y', 'Y', 'Y', 'Y', 'Y', 'N', 'N', 'N', NULL, NULL, NULL);</v>
      </c>
    </row>
    <row r="302" spans="1:16">
      <c r="A302" t="s">
        <v>1871</v>
      </c>
      <c r="B302" t="str">
        <f>B300</f>
        <v>63502,</v>
      </c>
      <c r="C302" s="73">
        <f>'CountryvisatypeLink Live Master'!B302</f>
        <v>42423</v>
      </c>
      <c r="D302" t="s">
        <v>1872</v>
      </c>
      <c r="E302" s="16" t="s">
        <v>1873</v>
      </c>
      <c r="F302">
        <f>F300</f>
        <v>81363</v>
      </c>
      <c r="G302" t="s">
        <v>1874</v>
      </c>
      <c r="H302" s="73" t="str">
        <f>IF('CountryvisatypeLink Live Master'!D302="Yes", "Y", IF('CountryvisatypeLink Live Master'!D302="No", "N", ""))</f>
        <v>Y</v>
      </c>
      <c r="I302" s="16" t="s">
        <v>1875</v>
      </c>
      <c r="J302" s="73" t="str">
        <f>IF('CountryvisatypeLink Live Master'!E302="Yes", "Y", IF('CountryvisatypeLink Live Master'!E302="No", "N", ""))</f>
        <v>Y</v>
      </c>
      <c r="K302" s="16" t="s">
        <v>1876</v>
      </c>
      <c r="P302" t="str">
        <f>CONCATENATE(A302,B302,C302,D302,E302,F302,G302,H302,I302,J302,K302)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VALUES(nextval('t_country_visa_type_link_seq'),63502,42423,'Full', 'support', current_timestamp, 'support', current_timestamp,81363, current_date, current_date, '2099-01-01 00:00:00.000','Y', 'Y', 'Y', 'Y', 'Y', 'Y', 'Y', 'N', 'N', 'N', NULL, NULL, NULL);</v>
      </c>
    </row>
    <row r="303" spans="1:16">
      <c r="A303" t="s">
        <v>1871</v>
      </c>
      <c r="B303" t="str">
        <f>B301</f>
        <v>63502,</v>
      </c>
      <c r="C303" s="73">
        <f>'CountryvisatypeLink Live Master'!B303</f>
        <v>42947</v>
      </c>
      <c r="D303" t="s">
        <v>1872</v>
      </c>
      <c r="E303" s="16" t="s">
        <v>1873</v>
      </c>
      <c r="F303">
        <f>F301</f>
        <v>81363</v>
      </c>
      <c r="G303" t="s">
        <v>1874</v>
      </c>
      <c r="H303" s="73" t="str">
        <f>IF('CountryvisatypeLink Live Master'!D303="Yes", "Y", IF('CountryvisatypeLink Live Master'!D303="No", "N", ""))</f>
        <v>Y</v>
      </c>
      <c r="I303" s="16" t="s">
        <v>1875</v>
      </c>
      <c r="J303" s="73" t="str">
        <f>IF('CountryvisatypeLink Live Master'!E303="Yes", "Y", IF('CountryvisatypeLink Live Master'!E303="No", "N", ""))</f>
        <v>Y</v>
      </c>
      <c r="K303" s="16" t="s">
        <v>1876</v>
      </c>
      <c r="P303" t="str">
        <f>CONCATENATE(A303,B303,C303,D303,E303,F303,G303,H303,I303,J303,K303)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VALUES(nextval('t_country_visa_type_link_seq'),63502,42947,'Full', 'support', current_timestamp, 'support', current_timestamp,81363, current_date, current_date, '2099-01-01 00:00:00.000','Y', 'Y', 'Y', 'Y', 'Y', 'Y', 'Y', 'N', 'N', 'N', NULL, NULL, NULL);</v>
      </c>
    </row>
    <row r="304" spans="1:16">
      <c r="A304" t="s">
        <v>1871</v>
      </c>
      <c r="B304" t="str">
        <f>B302</f>
        <v>63502,</v>
      </c>
      <c r="C304" s="73">
        <f>'CountryvisatypeLink Live Master'!B304</f>
        <v>22050</v>
      </c>
      <c r="D304" t="s">
        <v>1872</v>
      </c>
      <c r="E304" s="16" t="s">
        <v>1873</v>
      </c>
      <c r="F304">
        <f>F302</f>
        <v>81363</v>
      </c>
      <c r="G304" t="s">
        <v>1874</v>
      </c>
      <c r="H304" s="73" t="str">
        <f>IF('CountryvisatypeLink Live Master'!D304="Yes", "Y", IF('CountryvisatypeLink Live Master'!D304="No", "N", ""))</f>
        <v>Y</v>
      </c>
      <c r="I304" s="16" t="s">
        <v>1875</v>
      </c>
      <c r="J304" s="73" t="str">
        <f>IF('CountryvisatypeLink Live Master'!E304="Yes", "Y", IF('CountryvisatypeLink Live Master'!E304="No", "N", ""))</f>
        <v>Y</v>
      </c>
      <c r="K304" s="16" t="s">
        <v>1876</v>
      </c>
      <c r="P304" t="str">
        <f>CONCATENATE(A304,B304,C304,D304,E304,F304,G304,H304,I304,J304,K304)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VALUES(nextval('t_country_visa_type_link_seq'),63502,22050,'Full', 'support', current_timestamp, 'support', current_timestamp,81363, current_date, current_date, '2099-01-01 00:00:00.000','Y', 'Y', 'Y', 'Y', 'Y', 'Y', 'Y', 'N', 'N', 'N', NULL, NULL, NULL);</v>
      </c>
    </row>
    <row r="305" spans="1:16">
      <c r="A305" t="s">
        <v>1871</v>
      </c>
      <c r="B305" t="str">
        <f>B303</f>
        <v>63502,</v>
      </c>
      <c r="C305" s="73">
        <f>'CountryvisatypeLink Live Master'!B305</f>
        <v>43143</v>
      </c>
      <c r="D305" t="s">
        <v>1872</v>
      </c>
      <c r="E305" s="16" t="s">
        <v>1873</v>
      </c>
      <c r="F305">
        <f>F303</f>
        <v>81363</v>
      </c>
      <c r="G305" t="s">
        <v>1874</v>
      </c>
      <c r="H305" s="73" t="str">
        <f>IF('CountryvisatypeLink Live Master'!D305="Yes", "Y", IF('CountryvisatypeLink Live Master'!D305="No", "N", ""))</f>
        <v>Y</v>
      </c>
      <c r="I305" s="16" t="s">
        <v>1875</v>
      </c>
      <c r="J305" s="73" t="str">
        <f>IF('CountryvisatypeLink Live Master'!E305="Yes", "Y", IF('CountryvisatypeLink Live Master'!E305="No", "N", ""))</f>
        <v>Y</v>
      </c>
      <c r="K305" s="16" t="s">
        <v>1876</v>
      </c>
      <c r="P305" t="str">
        <f>CONCATENATE(A305,B305,C305,D305,E305,F305,G305,H305,I305,J305,K305)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VALUES(nextval('t_country_visa_type_link_seq'),63502,43143,'Full', 'support', current_timestamp, 'support', current_timestamp,81363, current_date, current_date, '2099-01-01 00:00:00.000','Y', 'Y', 'Y', 'Y', 'Y', 'Y', 'Y', 'N', 'N', 'N', NULL, NULL, NULL);</v>
      </c>
    </row>
    <row r="306" spans="1:16">
      <c r="A306" t="s">
        <v>1871</v>
      </c>
      <c r="B306" t="str">
        <f>B304</f>
        <v>63502,</v>
      </c>
      <c r="C306" s="73">
        <f>'CountryvisatypeLink Live Master'!B306</f>
        <v>41931</v>
      </c>
      <c r="D306" t="s">
        <v>1872</v>
      </c>
      <c r="E306" s="16" t="s">
        <v>1873</v>
      </c>
      <c r="F306">
        <f>F304</f>
        <v>81363</v>
      </c>
      <c r="G306" t="s">
        <v>1874</v>
      </c>
      <c r="H306" s="73" t="str">
        <f>IF('CountryvisatypeLink Live Master'!D306="Yes", "Y", IF('CountryvisatypeLink Live Master'!D306="No", "N", ""))</f>
        <v>Y</v>
      </c>
      <c r="I306" s="16" t="s">
        <v>1875</v>
      </c>
      <c r="J306" s="73" t="str">
        <f>IF('CountryvisatypeLink Live Master'!E306="Yes", "Y", IF('CountryvisatypeLink Live Master'!E306="No", "N", ""))</f>
        <v>Y</v>
      </c>
      <c r="K306" s="16" t="s">
        <v>1876</v>
      </c>
      <c r="P306" t="str">
        <f>CONCATENATE(A306,B306,C306,D306,E306,F306,G306,H306,I306,J306,K306)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VALUES(nextval('t_country_visa_type_link_seq'),63502,41931,'Full', 'support', current_timestamp, 'support', current_timestamp,81363, current_date, current_date, '2099-01-01 00:00:00.000','Y', 'Y', 'Y', 'Y', 'Y', 'Y', 'Y', 'N', 'N', 'N', NULL, NULL, NULL);</v>
      </c>
    </row>
    <row r="307" spans="1:16">
      <c r="A307" t="s">
        <v>1871</v>
      </c>
      <c r="B307" t="str">
        <f>B305</f>
        <v>63502,</v>
      </c>
      <c r="C307" s="73">
        <f>'CountryvisatypeLink Live Master'!B307</f>
        <v>32300</v>
      </c>
      <c r="D307" t="s">
        <v>1872</v>
      </c>
      <c r="E307" s="16" t="s">
        <v>1873</v>
      </c>
      <c r="F307">
        <f>F305</f>
        <v>81363</v>
      </c>
      <c r="G307" t="s">
        <v>1874</v>
      </c>
      <c r="H307" s="73" t="str">
        <f>IF('CountryvisatypeLink Live Master'!D307="Yes", "Y", IF('CountryvisatypeLink Live Master'!D307="No", "N", ""))</f>
        <v>Y</v>
      </c>
      <c r="I307" s="16" t="s">
        <v>1875</v>
      </c>
      <c r="J307" s="73" t="str">
        <f>IF('CountryvisatypeLink Live Master'!E307="Yes", "Y", IF('CountryvisatypeLink Live Master'!E307="No", "N", ""))</f>
        <v>Y</v>
      </c>
      <c r="K307" s="16" t="s">
        <v>1876</v>
      </c>
      <c r="P307" t="str">
        <f>CONCATENATE(A307,B307,C307,D307,E307,F307,G307,H307,I307,J307,K307)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VALUES(nextval('t_country_visa_type_link_seq'),63502,32300,'Full', 'support', current_timestamp, 'support', current_timestamp,81363, current_date, current_date, '2099-01-01 00:00:00.000','Y', 'Y', 'Y', 'Y', 'Y', 'Y', 'Y', 'N', 'N', 'N', NULL, NULL, NULL);</v>
      </c>
    </row>
    <row r="308" spans="1:16">
      <c r="A308" t="s">
        <v>1871</v>
      </c>
      <c r="B308" t="str">
        <f>B306</f>
        <v>63502,</v>
      </c>
      <c r="C308" s="73">
        <f>'CountryvisatypeLink Live Master'!B308</f>
        <v>24053</v>
      </c>
      <c r="D308" t="s">
        <v>1872</v>
      </c>
      <c r="E308" s="16" t="s">
        <v>1873</v>
      </c>
      <c r="F308">
        <f>F306</f>
        <v>81363</v>
      </c>
      <c r="G308" t="s">
        <v>1874</v>
      </c>
      <c r="H308" s="73" t="str">
        <f>IF('CountryvisatypeLink Live Master'!D308="Yes", "Y", IF('CountryvisatypeLink Live Master'!D308="No", "N", ""))</f>
        <v>Y</v>
      </c>
      <c r="I308" s="16" t="s">
        <v>1875</v>
      </c>
      <c r="J308" s="73" t="str">
        <f>IF('CountryvisatypeLink Live Master'!E308="Yes", "Y", IF('CountryvisatypeLink Live Master'!E308="No", "N", ""))</f>
        <v>Y</v>
      </c>
      <c r="K308" s="16" t="s">
        <v>1876</v>
      </c>
      <c r="P308" t="str">
        <f>CONCATENATE(A308,B308,C308,D308,E308,F308,G308,H308,I308,J308,K308)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VALUES(nextval('t_country_visa_type_link_seq'),63502,24053,'Full', 'support', current_timestamp, 'support', current_timestamp,81363, current_date, current_date, '2099-01-01 00:00:00.000','Y', 'Y', 'Y', 'Y', 'Y', 'Y', 'Y', 'N', 'N', 'N', NULL, NULL, NULL);</v>
      </c>
    </row>
    <row r="309" spans="1:16">
      <c r="A309" t="s">
        <v>1871</v>
      </c>
      <c r="B309" t="str">
        <f>B307</f>
        <v>63502,</v>
      </c>
      <c r="C309" s="73">
        <f>'CountryvisatypeLink Live Master'!B309</f>
        <v>25150</v>
      </c>
      <c r="D309" t="s">
        <v>1872</v>
      </c>
      <c r="E309" s="16" t="s">
        <v>1873</v>
      </c>
      <c r="F309">
        <f>F307</f>
        <v>81363</v>
      </c>
      <c r="G309" t="s">
        <v>1874</v>
      </c>
      <c r="H309" s="73" t="str">
        <f>IF('CountryvisatypeLink Live Master'!D309="Yes", "Y", IF('CountryvisatypeLink Live Master'!D309="No", "N", ""))</f>
        <v>Y</v>
      </c>
      <c r="I309" s="16" t="s">
        <v>1875</v>
      </c>
      <c r="J309" s="73" t="str">
        <f>IF('CountryvisatypeLink Live Master'!E309="Yes", "Y", IF('CountryvisatypeLink Live Master'!E309="No", "N", ""))</f>
        <v>Y</v>
      </c>
      <c r="K309" s="16" t="s">
        <v>1876</v>
      </c>
      <c r="P309" t="str">
        <f>CONCATENATE(A309,B309,C309,D309,E309,F309,G309,H309,I309,J309,K309)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VALUES(nextval('t_country_visa_type_link_seq'),63502,25150,'Full', 'support', current_timestamp, 'support', current_timestamp,81363, current_date, current_date, '2099-01-01 00:00:00.000','Y', 'Y', 'Y', 'Y', 'Y', 'Y', 'Y', 'N', 'N', 'N', NULL, NULL, NULL);</v>
      </c>
    </row>
    <row r="310" spans="1:16">
      <c r="A310" t="s">
        <v>1871</v>
      </c>
      <c r="B310" t="str">
        <f>B308</f>
        <v>63502,</v>
      </c>
      <c r="C310" s="73">
        <f>'CountryvisatypeLink Live Master'!B310</f>
        <v>22052</v>
      </c>
      <c r="D310" t="s">
        <v>1872</v>
      </c>
      <c r="E310" s="16" t="s">
        <v>1873</v>
      </c>
      <c r="F310">
        <f>F308</f>
        <v>81363</v>
      </c>
      <c r="G310" t="s">
        <v>1874</v>
      </c>
      <c r="H310" s="73" t="str">
        <f>IF('CountryvisatypeLink Live Master'!D310="Yes", "Y", IF('CountryvisatypeLink Live Master'!D310="No", "N", ""))</f>
        <v>Y</v>
      </c>
      <c r="I310" s="16" t="s">
        <v>1875</v>
      </c>
      <c r="J310" s="73" t="str">
        <f>IF('CountryvisatypeLink Live Master'!E310="Yes", "Y", IF('CountryvisatypeLink Live Master'!E310="No", "N", ""))</f>
        <v>Y</v>
      </c>
      <c r="K310" s="16" t="s">
        <v>1876</v>
      </c>
      <c r="P310" t="str">
        <f>CONCATENATE(A310,B310,C310,D310,E310,F310,G310,H310,I310,J310,K310)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VALUES(nextval('t_country_visa_type_link_seq'),63502,22052,'Full', 'support', current_timestamp, 'support', current_timestamp,81363, current_date, current_date, '2099-01-01 00:00:00.000','Y', 'Y', 'Y', 'Y', 'Y', 'Y', 'Y', 'N', 'N', 'N', NULL, NULL, NULL);</v>
      </c>
    </row>
    <row r="311" spans="1:16">
      <c r="A311" t="s">
        <v>1871</v>
      </c>
      <c r="B311" t="str">
        <f>B309</f>
        <v>63502,</v>
      </c>
      <c r="C311" s="73">
        <f>'CountryvisatypeLink Live Master'!B311</f>
        <v>43091</v>
      </c>
      <c r="D311" t="s">
        <v>1872</v>
      </c>
      <c r="E311" s="16" t="s">
        <v>1873</v>
      </c>
      <c r="F311">
        <f>F309</f>
        <v>81363</v>
      </c>
      <c r="G311" t="s">
        <v>1874</v>
      </c>
      <c r="H311" s="73" t="str">
        <f>IF('CountryvisatypeLink Live Master'!D311="Yes", "Y", IF('CountryvisatypeLink Live Master'!D311="No", "N", ""))</f>
        <v>Y</v>
      </c>
      <c r="I311" s="16" t="s">
        <v>1875</v>
      </c>
      <c r="J311" s="73" t="str">
        <f>IF('CountryvisatypeLink Live Master'!E311="Yes", "Y", IF('CountryvisatypeLink Live Master'!E311="No", "N", ""))</f>
        <v>Y</v>
      </c>
      <c r="K311" s="16" t="s">
        <v>1876</v>
      </c>
      <c r="P311" t="str">
        <f>CONCATENATE(A311,B311,C311,D311,E311,F311,G311,H311,I311,J311,K311)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VALUES(nextval('t_country_visa_type_link_seq'),63502,43091,'Full', 'support', current_timestamp, 'support', current_timestamp,81363, current_date, current_date, '2099-01-01 00:00:00.000','Y', 'Y', 'Y', 'Y', 'Y', 'Y', 'Y', 'N', 'N', 'N', NULL, NULL, NULL);</v>
      </c>
    </row>
    <row r="312" spans="1:16">
      <c r="A312" t="s">
        <v>1871</v>
      </c>
      <c r="B312" t="str">
        <f>B310</f>
        <v>63502,</v>
      </c>
      <c r="C312" s="73">
        <f>'CountryvisatypeLink Live Master'!B312</f>
        <v>42183</v>
      </c>
      <c r="D312" t="s">
        <v>1872</v>
      </c>
      <c r="E312" s="16" t="s">
        <v>1873</v>
      </c>
      <c r="F312">
        <f>F310</f>
        <v>81363</v>
      </c>
      <c r="G312" t="s">
        <v>1874</v>
      </c>
      <c r="H312" s="73" t="str">
        <f>IF('CountryvisatypeLink Live Master'!D312="Yes", "Y", IF('CountryvisatypeLink Live Master'!D312="No", "N", ""))</f>
        <v>Y</v>
      </c>
      <c r="I312" s="16" t="s">
        <v>1875</v>
      </c>
      <c r="J312" s="73" t="str">
        <f>IF('CountryvisatypeLink Live Master'!E312="Yes", "Y", IF('CountryvisatypeLink Live Master'!E312="No", "N", ""))</f>
        <v>Y</v>
      </c>
      <c r="K312" s="16" t="s">
        <v>1876</v>
      </c>
      <c r="P312" t="str">
        <f>CONCATENATE(A312,B312,C312,D312,E312,F312,G312,H312,I312,J312,K312)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VALUES(nextval('t_country_visa_type_link_seq'),63502,42183,'Full', 'support', current_timestamp, 'support', current_timestamp,81363, current_date, current_date, '2099-01-01 00:00:00.000','Y', 'Y', 'Y', 'Y', 'Y', 'Y', 'Y', 'N', 'N', 'N', NULL, NULL, NULL);</v>
      </c>
    </row>
    <row r="313" spans="1:16">
      <c r="A313" t="s">
        <v>1871</v>
      </c>
      <c r="B313" t="str">
        <f>B311</f>
        <v>63502,</v>
      </c>
      <c r="C313" s="73">
        <f>'CountryvisatypeLink Live Master'!B313</f>
        <v>42967</v>
      </c>
      <c r="D313" t="s">
        <v>1872</v>
      </c>
      <c r="E313" s="16" t="s">
        <v>1873</v>
      </c>
      <c r="F313">
        <f>F311</f>
        <v>81363</v>
      </c>
      <c r="G313" t="s">
        <v>1874</v>
      </c>
      <c r="H313" s="73" t="str">
        <f>IF('CountryvisatypeLink Live Master'!D313="Yes", "Y", IF('CountryvisatypeLink Live Master'!D313="No", "N", ""))</f>
        <v>Y</v>
      </c>
      <c r="I313" s="16" t="s">
        <v>1875</v>
      </c>
      <c r="J313" s="73" t="str">
        <f>IF('CountryvisatypeLink Live Master'!E313="Yes", "Y", IF('CountryvisatypeLink Live Master'!E313="No", "N", ""))</f>
        <v>Y</v>
      </c>
      <c r="K313" s="16" t="s">
        <v>1876</v>
      </c>
      <c r="P313" t="str">
        <f>CONCATENATE(A313,B313,C313,D313,E313,F313,G313,H313,I313,J313,K313)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VALUES(nextval('t_country_visa_type_link_seq'),63502,42967,'Full', 'support', current_timestamp, 'support', current_timestamp,81363, current_date, current_date, '2099-01-01 00:00:00.000','Y', 'Y', 'Y', 'Y', 'Y', 'Y', 'Y', 'N', 'N', 'N', NULL, NULL, NULL);</v>
      </c>
    </row>
    <row r="314" spans="1:16">
      <c r="A314" t="s">
        <v>1871</v>
      </c>
      <c r="B314" t="str">
        <f>B312</f>
        <v>63502,</v>
      </c>
      <c r="C314" s="73">
        <f>'CountryvisatypeLink Live Master'!B314</f>
        <v>42619</v>
      </c>
      <c r="D314" t="s">
        <v>1872</v>
      </c>
      <c r="E314" s="16" t="s">
        <v>1873</v>
      </c>
      <c r="F314">
        <f>F312</f>
        <v>81363</v>
      </c>
      <c r="G314" t="s">
        <v>1874</v>
      </c>
      <c r="H314" s="73" t="str">
        <f>IF('CountryvisatypeLink Live Master'!D314="Yes", "Y", IF('CountryvisatypeLink Live Master'!D314="No", "N", ""))</f>
        <v>Y</v>
      </c>
      <c r="I314" s="16" t="s">
        <v>1875</v>
      </c>
      <c r="J314" s="73" t="str">
        <f>IF('CountryvisatypeLink Live Master'!E314="Yes", "Y", IF('CountryvisatypeLink Live Master'!E314="No", "N", ""))</f>
        <v>Y</v>
      </c>
      <c r="K314" s="16" t="s">
        <v>1876</v>
      </c>
      <c r="P314" t="str">
        <f>CONCATENATE(A314,B314,C314,D314,E314,F314,G314,H314,I314,J314,K314)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VALUES(nextval('t_country_visa_type_link_seq'),63502,42619,'Full', 'support', current_timestamp, 'support', current_timestamp,81363, current_date, current_date, '2099-01-01 00:00:00.000','Y', 'Y', 'Y', 'Y', 'Y', 'Y', 'Y', 'N', 'N', 'N', NULL, NULL, NULL);</v>
      </c>
    </row>
    <row r="315" spans="1:16">
      <c r="A315" t="s">
        <v>1871</v>
      </c>
      <c r="B315" t="str">
        <f>B313</f>
        <v>63502,</v>
      </c>
      <c r="C315" s="73">
        <f>'CountryvisatypeLink Live Master'!B315</f>
        <v>42639</v>
      </c>
      <c r="D315" t="s">
        <v>1872</v>
      </c>
      <c r="E315" s="16" t="s">
        <v>1873</v>
      </c>
      <c r="F315">
        <f>F313</f>
        <v>81363</v>
      </c>
      <c r="G315" t="s">
        <v>1874</v>
      </c>
      <c r="H315" s="73" t="str">
        <f>IF('CountryvisatypeLink Live Master'!D315="Yes", "Y", IF('CountryvisatypeLink Live Master'!D315="No", "N", ""))</f>
        <v>Y</v>
      </c>
      <c r="I315" s="16" t="s">
        <v>1875</v>
      </c>
      <c r="J315" s="73" t="str">
        <f>IF('CountryvisatypeLink Live Master'!E315="Yes", "Y", IF('CountryvisatypeLink Live Master'!E315="No", "N", ""))</f>
        <v>Y</v>
      </c>
      <c r="K315" s="16" t="s">
        <v>1876</v>
      </c>
      <c r="P315" t="str">
        <f>CONCATENATE(A315,B315,C315,D315,E315,F315,G315,H315,I315,J315,K315)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VALUES(nextval('t_country_visa_type_link_seq'),63502,42639,'Full', 'support', current_timestamp, 'support', current_timestamp,81363, current_date, current_date, '2099-01-01 00:00:00.000','Y', 'Y', 'Y', 'Y', 'Y', 'Y', 'Y', 'N', 'N', 'N', NULL, NULL, NULL);</v>
      </c>
    </row>
    <row r="316" spans="1:16">
      <c r="A316" t="s">
        <v>1871</v>
      </c>
      <c r="B316" t="str">
        <f>B314</f>
        <v>63502,</v>
      </c>
      <c r="C316" s="73">
        <f>'CountryvisatypeLink Live Master'!B316</f>
        <v>24050</v>
      </c>
      <c r="D316" t="s">
        <v>1872</v>
      </c>
      <c r="E316" s="16" t="s">
        <v>1873</v>
      </c>
      <c r="F316">
        <f>F314</f>
        <v>81363</v>
      </c>
      <c r="G316" t="s">
        <v>1874</v>
      </c>
      <c r="H316" s="73" t="str">
        <f>IF('CountryvisatypeLink Live Master'!D316="Yes", "Y", IF('CountryvisatypeLink Live Master'!D316="No", "N", ""))</f>
        <v>Y</v>
      </c>
      <c r="I316" s="16" t="s">
        <v>1875</v>
      </c>
      <c r="J316" s="73" t="str">
        <f>IF('CountryvisatypeLink Live Master'!E316="Yes", "Y", IF('CountryvisatypeLink Live Master'!E316="No", "N", ""))</f>
        <v>Y</v>
      </c>
      <c r="K316" s="16" t="s">
        <v>1876</v>
      </c>
      <c r="P316" t="str">
        <f>CONCATENATE(A316,B316,C316,D316,E316,F316,G316,H316,I316,J316,K316)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VALUES(nextval('t_country_visa_type_link_seq'),63502,24050,'Full', 'support', current_timestamp, 'support', current_timestamp,81363, current_date, current_date, '2099-01-01 00:00:00.000','Y', 'Y', 'Y', 'Y', 'Y', 'Y', 'Y', 'N', 'N', 'N', NULL, NULL, NULL);</v>
      </c>
    </row>
    <row r="317" spans="1:16">
      <c r="A317" t="s">
        <v>1871</v>
      </c>
      <c r="B317" t="str">
        <f>B315</f>
        <v>63502,</v>
      </c>
      <c r="C317" s="73">
        <f>'CountryvisatypeLink Live Master'!B317</f>
        <v>42547</v>
      </c>
      <c r="D317" t="s">
        <v>1872</v>
      </c>
      <c r="E317" s="16" t="s">
        <v>1873</v>
      </c>
      <c r="F317">
        <f>F315</f>
        <v>81363</v>
      </c>
      <c r="G317" t="s">
        <v>1874</v>
      </c>
      <c r="H317" s="73" t="str">
        <f>IF('CountryvisatypeLink Live Master'!D317="Yes", "Y", IF('CountryvisatypeLink Live Master'!D317="No", "N", ""))</f>
        <v>Y</v>
      </c>
      <c r="I317" s="16" t="s">
        <v>1875</v>
      </c>
      <c r="J317" s="73" t="str">
        <f>IF('CountryvisatypeLink Live Master'!E317="Yes", "Y", IF('CountryvisatypeLink Live Master'!E317="No", "N", ""))</f>
        <v>Y</v>
      </c>
      <c r="K317" s="16" t="s">
        <v>1876</v>
      </c>
      <c r="P317" t="str">
        <f>CONCATENATE(A317,B317,C317,D317,E317,F317,G317,H317,I317,J317,K317)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VALUES(nextval('t_country_visa_type_link_seq'),63502,42547,'Full', 'support', current_timestamp, 'support', current_timestamp,81363, current_date, current_date, '2099-01-01 00:00:00.000','Y', 'Y', 'Y', 'Y', 'Y', 'Y', 'Y', 'N', 'N', 'N', NULL, NULL, NULL);</v>
      </c>
    </row>
    <row r="318" spans="1:16">
      <c r="A318" t="s">
        <v>1871</v>
      </c>
      <c r="B318" t="str">
        <f>B316</f>
        <v>63502,</v>
      </c>
      <c r="C318" s="73">
        <f>'CountryvisatypeLink Live Master'!B318</f>
        <v>42548</v>
      </c>
      <c r="D318" t="s">
        <v>1872</v>
      </c>
      <c r="E318" s="16" t="s">
        <v>1873</v>
      </c>
      <c r="F318">
        <f>F316</f>
        <v>81363</v>
      </c>
      <c r="G318" t="s">
        <v>1874</v>
      </c>
      <c r="H318" s="73" t="str">
        <f>IF('CountryvisatypeLink Live Master'!D318="Yes", "Y", IF('CountryvisatypeLink Live Master'!D318="No", "N", ""))</f>
        <v>Y</v>
      </c>
      <c r="I318" s="16" t="s">
        <v>1875</v>
      </c>
      <c r="J318" s="73" t="str">
        <f>IF('CountryvisatypeLink Live Master'!E318="Yes", "Y", IF('CountryvisatypeLink Live Master'!E318="No", "N", ""))</f>
        <v>Y</v>
      </c>
      <c r="K318" s="16" t="s">
        <v>1876</v>
      </c>
      <c r="P318" t="str">
        <f>CONCATENATE(A318,B318,C318,D318,E318,F318,G318,H318,I318,J318,K318)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VALUES(nextval('t_country_visa_type_link_seq'),63502,42548,'Full', 'support', current_timestamp, 'support', current_timestamp,81363, current_date, current_date, '2099-01-01 00:00:00.000','Y', 'Y', 'Y', 'Y', 'Y', 'Y', 'Y', 'N', 'N', 'N', NULL, NULL, NULL);</v>
      </c>
    </row>
    <row r="319" spans="1:16">
      <c r="A319" t="s">
        <v>1871</v>
      </c>
      <c r="B319" t="str">
        <f>B317</f>
        <v>63502,</v>
      </c>
      <c r="C319" s="73">
        <f>'CountryvisatypeLink Live Master'!B319</f>
        <v>43525</v>
      </c>
      <c r="D319" t="s">
        <v>1872</v>
      </c>
      <c r="E319" s="16" t="s">
        <v>1873</v>
      </c>
      <c r="F319">
        <f>F317</f>
        <v>81363</v>
      </c>
      <c r="G319" t="s">
        <v>1874</v>
      </c>
      <c r="H319" s="73" t="str">
        <f>IF('CountryvisatypeLink Live Master'!D319="Yes", "Y", IF('CountryvisatypeLink Live Master'!D319="No", "N", ""))</f>
        <v>Y</v>
      </c>
      <c r="I319" s="16" t="s">
        <v>1875</v>
      </c>
      <c r="J319" s="73" t="str">
        <f>IF('CountryvisatypeLink Live Master'!E319="Yes", "Y", IF('CountryvisatypeLink Live Master'!E319="No", "N", ""))</f>
        <v>Y</v>
      </c>
      <c r="K319" s="16" t="s">
        <v>1876</v>
      </c>
      <c r="P319" t="str">
        <f>CONCATENATE(A319,B319,C319,D319,E319,F319,G319,H319,I319,J319,K319)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VALUES(nextval('t_country_visa_type_link_seq'),63502,43525,'Full', 'support', current_timestamp, 'support', current_timestamp,81363, current_date, current_date, '2099-01-01 00:00:00.000','Y', 'Y', 'Y', 'Y', 'Y', 'Y', 'Y', 'N', 'N', 'N', NULL, NULL, NULL);</v>
      </c>
    </row>
    <row r="320" spans="1:16">
      <c r="A320" t="s">
        <v>1871</v>
      </c>
      <c r="B320" t="str">
        <f>B318</f>
        <v>63502,</v>
      </c>
      <c r="C320" s="73">
        <f>'CountryvisatypeLink Live Master'!B320</f>
        <v>43524</v>
      </c>
      <c r="D320" t="s">
        <v>1872</v>
      </c>
      <c r="E320" s="16" t="s">
        <v>1873</v>
      </c>
      <c r="F320">
        <f>F318</f>
        <v>81363</v>
      </c>
      <c r="G320" t="s">
        <v>1874</v>
      </c>
      <c r="H320" s="73" t="str">
        <f>IF('CountryvisatypeLink Live Master'!D320="Yes", "Y", IF('CountryvisatypeLink Live Master'!D320="No", "N", ""))</f>
        <v>Y</v>
      </c>
      <c r="I320" s="16" t="s">
        <v>1875</v>
      </c>
      <c r="J320" s="73" t="str">
        <f>IF('CountryvisatypeLink Live Master'!E320="Yes", "Y", IF('CountryvisatypeLink Live Master'!E320="No", "N", ""))</f>
        <v>Y</v>
      </c>
      <c r="K320" s="16" t="s">
        <v>1876</v>
      </c>
      <c r="P320" t="str">
        <f>CONCATENATE(A320,B320,C320,D320,E320,F320,G320,H320,I320,J320,K320)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VALUES(nextval('t_country_visa_type_link_seq'),63502,43524,'Full', 'support', current_timestamp, 'support', current_timestamp,81363, current_date, current_date, '2099-01-01 00:00:00.000','Y', 'Y', 'Y', 'Y', 'Y', 'Y', 'Y', 'N', 'N', 'N', NULL, NULL, NULL);</v>
      </c>
    </row>
    <row r="321" spans="1:16">
      <c r="A321" t="s">
        <v>1871</v>
      </c>
      <c r="B321" t="str">
        <f>B319</f>
        <v>63502,</v>
      </c>
      <c r="C321" s="73">
        <f>'CountryvisatypeLink Live Master'!B321</f>
        <v>631</v>
      </c>
      <c r="D321" t="s">
        <v>1872</v>
      </c>
      <c r="E321" s="16" t="s">
        <v>1873</v>
      </c>
      <c r="F321">
        <f>F319</f>
        <v>81363</v>
      </c>
      <c r="G321" t="s">
        <v>1874</v>
      </c>
      <c r="H321" s="73" t="str">
        <f>IF('CountryvisatypeLink Live Master'!D321="Yes", "Y", IF('CountryvisatypeLink Live Master'!D321="No", "N", ""))</f>
        <v>Y</v>
      </c>
      <c r="I321" s="16" t="s">
        <v>1875</v>
      </c>
      <c r="J321" s="73" t="str">
        <f>IF('CountryvisatypeLink Live Master'!E321="Yes", "Y", IF('CountryvisatypeLink Live Master'!E321="No", "N", ""))</f>
        <v>Y</v>
      </c>
      <c r="K321" s="16" t="s">
        <v>1876</v>
      </c>
      <c r="P321" t="str">
        <f>CONCATENATE(A321,B321,C321,D321,E321,F321,G321,H321,I321,J321,K321)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VALUES(nextval('t_country_visa_type_link_seq'),63502,631,'Full', 'support', current_timestamp, 'support', current_timestamp,81363, current_date, current_date, '2099-01-01 00:00:00.000','Y', 'Y', 'Y', 'Y', 'Y', 'Y', 'Y', 'N', 'N', 'N', NULL, NULL, NULL);</v>
      </c>
    </row>
    <row r="322" spans="1:16">
      <c r="A322" t="s">
        <v>1871</v>
      </c>
      <c r="B322" t="str">
        <f>B320</f>
        <v>63502,</v>
      </c>
      <c r="C322" s="73">
        <f>'CountryvisatypeLink Live Master'!B322</f>
        <v>630</v>
      </c>
      <c r="D322" t="s">
        <v>1872</v>
      </c>
      <c r="E322" s="16" t="s">
        <v>1873</v>
      </c>
      <c r="F322">
        <f>F320</f>
        <v>81363</v>
      </c>
      <c r="G322" t="s">
        <v>1874</v>
      </c>
      <c r="H322" s="73" t="str">
        <f>IF('CountryvisatypeLink Live Master'!D322="Yes", "Y", IF('CountryvisatypeLink Live Master'!D322="No", "N", ""))</f>
        <v>Y</v>
      </c>
      <c r="I322" s="16" t="s">
        <v>1875</v>
      </c>
      <c r="J322" s="73" t="str">
        <f>IF('CountryvisatypeLink Live Master'!E322="Yes", "Y", IF('CountryvisatypeLink Live Master'!E322="No", "N", ""))</f>
        <v>Y</v>
      </c>
      <c r="K322" s="16" t="s">
        <v>1876</v>
      </c>
      <c r="P322" t="str">
        <f>CONCATENATE(A322,B322,C322,D322,E322,F322,G322,H322,I322,J322,K322)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VALUES(nextval('t_country_visa_type_link_seq'),63502,630,'Full', 'support', current_timestamp, 'support', current_timestamp,81363, current_date, current_date, '2099-01-01 00:00:00.000','Y', 'Y', 'Y', 'Y', 'Y', 'Y', 'Y', 'N', 'N', 'N', NULL, NULL, NULL);</v>
      </c>
    </row>
    <row r="323" spans="1:16">
      <c r="A323" t="s">
        <v>1871</v>
      </c>
      <c r="B323" t="str">
        <f>B321</f>
        <v>63502,</v>
      </c>
      <c r="C323" s="73">
        <f>'CountryvisatypeLink Live Master'!B323</f>
        <v>43526</v>
      </c>
      <c r="D323" t="s">
        <v>1872</v>
      </c>
      <c r="E323" s="16" t="s">
        <v>1873</v>
      </c>
      <c r="F323">
        <f>F321</f>
        <v>81363</v>
      </c>
      <c r="G323" t="s">
        <v>1874</v>
      </c>
      <c r="H323" s="73" t="str">
        <f>IF('CountryvisatypeLink Live Master'!D323="Yes", "Y", IF('CountryvisatypeLink Live Master'!D323="No", "N", ""))</f>
        <v>Y</v>
      </c>
      <c r="I323" s="16" t="s">
        <v>1875</v>
      </c>
      <c r="J323" s="73" t="str">
        <f>IF('CountryvisatypeLink Live Master'!E323="Yes", "Y", IF('CountryvisatypeLink Live Master'!E323="No", "N", ""))</f>
        <v>Y</v>
      </c>
      <c r="K323" s="16" t="s">
        <v>1876</v>
      </c>
      <c r="P323" t="str">
        <f>CONCATENATE(A323,B323,C323,D323,E323,F323,G323,H323,I323,J323,K323)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VALUES(nextval('t_country_visa_type_link_seq'),63502,43526,'Full', 'support', current_timestamp, 'support', current_timestamp,81363, current_date, current_date, '2099-01-01 00:00:00.000','Y', 'Y', 'Y', 'Y', 'Y', 'Y', 'Y', 'N', 'N', 'N', NULL, NULL, NULL);</v>
      </c>
    </row>
    <row r="324" spans="1:16">
      <c r="A324" t="s">
        <v>1871</v>
      </c>
      <c r="B324" t="str">
        <f>B322</f>
        <v>63502,</v>
      </c>
      <c r="C324" s="73">
        <f>'CountryvisatypeLink Live Master'!B324</f>
        <v>43523</v>
      </c>
      <c r="D324" t="s">
        <v>1872</v>
      </c>
      <c r="E324" s="16" t="s">
        <v>1873</v>
      </c>
      <c r="F324">
        <f>F322</f>
        <v>81363</v>
      </c>
      <c r="G324" t="s">
        <v>1874</v>
      </c>
      <c r="H324" s="73" t="str">
        <f>IF('CountryvisatypeLink Live Master'!D324="Yes", "Y", IF('CountryvisatypeLink Live Master'!D324="No", "N", ""))</f>
        <v>Y</v>
      </c>
      <c r="I324" s="16" t="s">
        <v>1875</v>
      </c>
      <c r="J324" s="73" t="str">
        <f>IF('CountryvisatypeLink Live Master'!E324="Yes", "Y", IF('CountryvisatypeLink Live Master'!E324="No", "N", ""))</f>
        <v>Y</v>
      </c>
      <c r="K324" s="16" t="s">
        <v>1876</v>
      </c>
      <c r="P324" t="str">
        <f>CONCATENATE(A324,B324,C324,D324,E324,F324,G324,H324,I324,J324,K324)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VALUES(nextval('t_country_visa_type_link_seq'),63502,43523,'Full', 'support', current_timestamp, 'support', current_timestamp,81363, current_date, current_date, '2099-01-01 00:00:00.000','Y', 'Y', 'Y', 'Y', 'Y', 'Y', 'Y', 'N', 'N', 'N', NULL, NULL, NULL);</v>
      </c>
    </row>
    <row r="325" spans="1:16">
      <c r="A325" t="s">
        <v>1871</v>
      </c>
      <c r="B325" t="str">
        <f>B323</f>
        <v>63502,</v>
      </c>
      <c r="C325" s="73">
        <f>'CountryvisatypeLink Live Master'!B325</f>
        <v>632</v>
      </c>
      <c r="D325" t="s">
        <v>1872</v>
      </c>
      <c r="E325" s="16" t="s">
        <v>1873</v>
      </c>
      <c r="F325">
        <f>F323</f>
        <v>81363</v>
      </c>
      <c r="G325" t="s">
        <v>1874</v>
      </c>
      <c r="H325" s="73" t="str">
        <f>IF('CountryvisatypeLink Live Master'!D325="Yes", "Y", IF('CountryvisatypeLink Live Master'!D325="No", "N", ""))</f>
        <v>Y</v>
      </c>
      <c r="I325" s="16" t="s">
        <v>1875</v>
      </c>
      <c r="J325" s="73" t="str">
        <f>IF('CountryvisatypeLink Live Master'!E325="Yes", "Y", IF('CountryvisatypeLink Live Master'!E325="No", "N", ""))</f>
        <v>Y</v>
      </c>
      <c r="K325" s="16" t="s">
        <v>1876</v>
      </c>
      <c r="P325" t="str">
        <f>CONCATENATE(A325,B325,C325,D325,E325,F325,G325,H325,I325,J325,K325)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VALUES(nextval('t_country_visa_type_link_seq'),63502,632,'Full', 'support', current_timestamp, 'support', current_timestamp,81363, current_date, current_date, '2099-01-01 00:00:00.000','Y', 'Y', 'Y', 'Y', 'Y', 'Y', 'Y', 'N', 'N', 'N', NULL, NULL, NULL);</v>
      </c>
    </row>
    <row r="326" spans="1:16">
      <c r="A326" t="s">
        <v>1871</v>
      </c>
      <c r="B326" t="str">
        <f>B324</f>
        <v>63502,</v>
      </c>
      <c r="C326" s="73">
        <f>'CountryvisatypeLink Live Master'!B326</f>
        <v>643</v>
      </c>
      <c r="D326" t="s">
        <v>1872</v>
      </c>
      <c r="E326" s="16" t="s">
        <v>1873</v>
      </c>
      <c r="F326">
        <f>F324</f>
        <v>81363</v>
      </c>
      <c r="G326" t="s">
        <v>1874</v>
      </c>
      <c r="H326" s="73" t="str">
        <f>IF('CountryvisatypeLink Live Master'!D326="Yes", "Y", IF('CountryvisatypeLink Live Master'!D326="No", "N", ""))</f>
        <v>Y</v>
      </c>
      <c r="I326" s="16" t="s">
        <v>1875</v>
      </c>
      <c r="J326" s="73" t="str">
        <f>IF('CountryvisatypeLink Live Master'!E326="Yes", "Y", IF('CountryvisatypeLink Live Master'!E326="No", "N", ""))</f>
        <v>Y</v>
      </c>
      <c r="K326" s="16" t="s">
        <v>1876</v>
      </c>
      <c r="P326" t="str">
        <f>CONCATENATE(A326,B326,C326,D326,E326,F326,G326,H326,I326,J326,K326)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VALUES(nextval('t_country_visa_type_link_seq'),63502,643,'Full', 'support', current_timestamp, 'support', current_timestamp,81363, current_date, current_date, '2099-01-01 00:00:00.000','Y', 'Y', 'Y', 'Y', 'Y', 'Y', 'Y', 'N', 'N', 'N', NULL, NULL, NULL);</v>
      </c>
    </row>
    <row r="327" spans="1:16">
      <c r="A327" t="s">
        <v>1871</v>
      </c>
      <c r="B327" t="str">
        <f>B325</f>
        <v>63502,</v>
      </c>
      <c r="C327" s="73">
        <f>'CountryvisatypeLink Live Master'!B327</f>
        <v>41163</v>
      </c>
      <c r="D327" t="s">
        <v>1872</v>
      </c>
      <c r="E327" s="16" t="s">
        <v>1873</v>
      </c>
      <c r="F327">
        <f>F325</f>
        <v>81363</v>
      </c>
      <c r="G327" t="s">
        <v>1874</v>
      </c>
      <c r="H327" s="73" t="str">
        <f>IF('CountryvisatypeLink Live Master'!D327="Yes", "Y", IF('CountryvisatypeLink Live Master'!D327="No", "N", ""))</f>
        <v>Y</v>
      </c>
      <c r="I327" s="16" t="s">
        <v>1875</v>
      </c>
      <c r="J327" s="73" t="str">
        <f>IF('CountryvisatypeLink Live Master'!E327="Yes", "Y", IF('CountryvisatypeLink Live Master'!E327="No", "N", ""))</f>
        <v>Y</v>
      </c>
      <c r="K327" s="16" t="s">
        <v>1876</v>
      </c>
      <c r="P327" t="str">
        <f>CONCATENATE(A327,B327,C327,D327,E327,F327,G327,H327,I327,J327,K327)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VALUES(nextval('t_country_visa_type_link_seq'),63502,41163,'Full', 'support', current_timestamp, 'support', current_timestamp,81363, current_date, current_date, '2099-01-01 00:00:00.000','Y', 'Y', 'Y', 'Y', 'Y', 'Y', 'Y', 'N', 'N', 'N', NULL, NULL, NULL);</v>
      </c>
    </row>
    <row r="328" spans="1:16">
      <c r="A328" t="s">
        <v>1871</v>
      </c>
      <c r="B328" t="str">
        <f>B326</f>
        <v>63502,</v>
      </c>
      <c r="C328" s="73">
        <f>'CountryvisatypeLink Live Master'!B328</f>
        <v>41203</v>
      </c>
      <c r="D328" t="s">
        <v>1872</v>
      </c>
      <c r="E328" s="16" t="s">
        <v>1873</v>
      </c>
      <c r="F328">
        <f>F326</f>
        <v>81363</v>
      </c>
      <c r="G328" t="s">
        <v>1874</v>
      </c>
      <c r="H328" s="73" t="str">
        <f>IF('CountryvisatypeLink Live Master'!D328="Yes", "Y", IF('CountryvisatypeLink Live Master'!D328="No", "N", ""))</f>
        <v>Y</v>
      </c>
      <c r="I328" s="16" t="s">
        <v>1875</v>
      </c>
      <c r="J328" s="73" t="str">
        <f>IF('CountryvisatypeLink Live Master'!E328="Yes", "Y", IF('CountryvisatypeLink Live Master'!E328="No", "N", ""))</f>
        <v>Y</v>
      </c>
      <c r="K328" s="16" t="s">
        <v>1876</v>
      </c>
      <c r="P328" t="str">
        <f>CONCATENATE(A328,B328,C328,D328,E328,F328,G328,H328,I328,J328,K328)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VALUES(nextval('t_country_visa_type_link_seq'),63502,41203,'Full', 'support', current_timestamp, 'support', current_timestamp,81363, current_date, current_date, '2099-01-01 00:00:00.000','Y', 'Y', 'Y', 'Y', 'Y', 'Y', 'Y', 'N', 'N', 'N', NULL, NULL, NULL);</v>
      </c>
    </row>
    <row r="329" spans="1:16">
      <c r="A329" t="s">
        <v>1871</v>
      </c>
      <c r="B329" t="str">
        <f>B327</f>
        <v>63502,</v>
      </c>
      <c r="C329" s="73">
        <f>'CountryvisatypeLink Live Master'!B329</f>
        <v>43527</v>
      </c>
      <c r="D329" t="s">
        <v>1872</v>
      </c>
      <c r="E329" s="16" t="s">
        <v>1873</v>
      </c>
      <c r="F329">
        <f>F327</f>
        <v>81363</v>
      </c>
      <c r="G329" t="s">
        <v>1874</v>
      </c>
      <c r="H329" s="73" t="str">
        <f>IF('CountryvisatypeLink Live Master'!D329="Yes", "Y", IF('CountryvisatypeLink Live Master'!D329="No", "N", ""))</f>
        <v>Y</v>
      </c>
      <c r="I329" s="16" t="s">
        <v>1875</v>
      </c>
      <c r="J329" s="73" t="str">
        <f>IF('CountryvisatypeLink Live Master'!E329="Yes", "Y", IF('CountryvisatypeLink Live Master'!E329="No", "N", ""))</f>
        <v>Y</v>
      </c>
      <c r="K329" s="16" t="s">
        <v>1876</v>
      </c>
      <c r="P329" t="str">
        <f>CONCATENATE(A329,B329,C329,D329,E329,F329,G329,H329,I329,J329,K329)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VALUES(nextval('t_country_visa_type_link_seq'),63502,43527,'Full', 'support', current_timestamp, 'support', current_timestamp,81363, current_date, current_date, '2099-01-01 00:00:00.000','Y', 'Y', 'Y', 'Y', 'Y', 'Y', 'Y', 'N', 'N', 'N', NULL, NULL, NULL);</v>
      </c>
    </row>
    <row r="330" spans="1:16">
      <c r="A330" t="s">
        <v>1871</v>
      </c>
      <c r="B330" t="str">
        <f>B328</f>
        <v>63502,</v>
      </c>
      <c r="C330" s="73">
        <f>'CountryvisatypeLink Live Master'!B330</f>
        <v>32101</v>
      </c>
      <c r="D330" t="s">
        <v>1872</v>
      </c>
      <c r="E330" s="16" t="s">
        <v>1873</v>
      </c>
      <c r="F330">
        <f>F328</f>
        <v>81363</v>
      </c>
      <c r="G330" t="s">
        <v>1874</v>
      </c>
      <c r="H330" s="73" t="str">
        <f>IF('CountryvisatypeLink Live Master'!D330="Yes", "Y", IF('CountryvisatypeLink Live Master'!D330="No", "N", ""))</f>
        <v>Y</v>
      </c>
      <c r="I330" s="16" t="s">
        <v>1875</v>
      </c>
      <c r="J330" s="73" t="str">
        <f>IF('CountryvisatypeLink Live Master'!E330="Yes", "Y", IF('CountryvisatypeLink Live Master'!E330="No", "N", ""))</f>
        <v>Y</v>
      </c>
      <c r="K330" s="16" t="s">
        <v>1876</v>
      </c>
      <c r="P330" t="str">
        <f>CONCATENATE(A330,B330,C330,D330,E330,F330,G330,H330,I330,J330,K330)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VALUES(nextval('t_country_visa_type_link_seq'),63502,32101,'Full', 'support', current_timestamp, 'support', current_timestamp,81363, current_date, current_date, '2099-01-01 00:00:00.000','Y', 'Y', 'Y', 'Y', 'Y', 'Y', 'Y', 'N', 'N', 'N', NULL, NULL, NULL);</v>
      </c>
    </row>
    <row r="331" spans="1:16">
      <c r="A331" t="s">
        <v>1871</v>
      </c>
      <c r="B331" t="str">
        <f>B329</f>
        <v>63502,</v>
      </c>
      <c r="C331" s="73">
        <f>'CountryvisatypeLink Live Master'!B331</f>
        <v>32100</v>
      </c>
      <c r="D331" t="s">
        <v>1872</v>
      </c>
      <c r="E331" s="16" t="s">
        <v>1873</v>
      </c>
      <c r="F331">
        <f>F329</f>
        <v>81363</v>
      </c>
      <c r="G331" t="s">
        <v>1874</v>
      </c>
      <c r="H331" s="73" t="str">
        <f>IF('CountryvisatypeLink Live Master'!D331="Yes", "Y", IF('CountryvisatypeLink Live Master'!D331="No", "N", ""))</f>
        <v>Y</v>
      </c>
      <c r="I331" s="16" t="s">
        <v>1875</v>
      </c>
      <c r="J331" s="73" t="str">
        <f>IF('CountryvisatypeLink Live Master'!E331="Yes", "Y", IF('CountryvisatypeLink Live Master'!E331="No", "N", ""))</f>
        <v>Y</v>
      </c>
      <c r="K331" s="16" t="s">
        <v>1876</v>
      </c>
      <c r="P331" t="str">
        <f>CONCATENATE(A331,B331,C331,D331,E331,F331,G331,H331,I331,J331,K331)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VALUES(nextval('t_country_visa_type_link_seq'),63502,32100,'Full', 'support', current_timestamp, 'support', current_timestamp,81363, current_date, current_date, '2099-01-01 00:00:00.000','Y', 'Y', 'Y', 'Y', 'Y', 'Y', 'Y', 'N', 'N', 'N', NULL, NULL, NULL);</v>
      </c>
    </row>
    <row r="332" spans="1:16">
      <c r="A332" t="s">
        <v>1871</v>
      </c>
      <c r="B332" t="str">
        <f>B330</f>
        <v>63502,</v>
      </c>
      <c r="C332" s="73">
        <f>'CountryvisatypeLink Live Master'!B332</f>
        <v>43528</v>
      </c>
      <c r="D332" t="s">
        <v>1872</v>
      </c>
      <c r="E332" s="16" t="s">
        <v>1873</v>
      </c>
      <c r="F332">
        <f>F330</f>
        <v>81363</v>
      </c>
      <c r="G332" t="s">
        <v>1874</v>
      </c>
      <c r="H332" s="73" t="str">
        <f>IF('CountryvisatypeLink Live Master'!D332="Yes", "Y", IF('CountryvisatypeLink Live Master'!D332="No", "N", ""))</f>
        <v>Y</v>
      </c>
      <c r="I332" s="16" t="s">
        <v>1875</v>
      </c>
      <c r="J332" s="73" t="str">
        <f>IF('CountryvisatypeLink Live Master'!E332="Yes", "Y", IF('CountryvisatypeLink Live Master'!E332="No", "N", ""))</f>
        <v>Y</v>
      </c>
      <c r="K332" s="16" t="s">
        <v>1876</v>
      </c>
      <c r="P332" t="str">
        <f>CONCATENATE(A332,B332,C332,D332,E332,F332,G332,H332,I332,J332,K332)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VALUES(nextval('t_country_visa_type_link_seq'),63502,43528,'Full', 'support', current_timestamp, 'support', current_timestamp,81363, current_date, current_date, '2099-01-01 00:00:00.000','Y', 'Y', 'Y', 'Y', 'Y', 'Y', 'Y', 'N', 'N', 'N', NULL, NULL, NULL);</v>
      </c>
    </row>
    <row r="333" spans="1:16">
      <c r="A333" t="s">
        <v>1871</v>
      </c>
      <c r="B333" t="str">
        <f>B331</f>
        <v>63502,</v>
      </c>
      <c r="C333" s="73">
        <f>'CountryvisatypeLink Live Master'!B333</f>
        <v>41183</v>
      </c>
      <c r="D333" t="s">
        <v>1872</v>
      </c>
      <c r="E333" s="16" t="s">
        <v>1873</v>
      </c>
      <c r="F333">
        <f>F331</f>
        <v>81363</v>
      </c>
      <c r="G333" t="s">
        <v>1874</v>
      </c>
      <c r="H333" s="73" t="str">
        <f>IF('CountryvisatypeLink Live Master'!D333="Yes", "Y", IF('CountryvisatypeLink Live Master'!D333="No", "N", ""))</f>
        <v>Y</v>
      </c>
      <c r="I333" s="16" t="s">
        <v>1875</v>
      </c>
      <c r="J333" s="73" t="str">
        <f>IF('CountryvisatypeLink Live Master'!E333="Yes", "Y", IF('CountryvisatypeLink Live Master'!E333="No", "N", ""))</f>
        <v>Y</v>
      </c>
      <c r="K333" s="16" t="s">
        <v>1876</v>
      </c>
      <c r="P333" t="str">
        <f>CONCATENATE(A333,B333,C333,D333,E333,F333,G333,H333,I333,J333,K333)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VALUES(nextval('t_country_visa_type_link_seq'),63502,41183,'Full', 'support', current_timestamp, 'support', current_timestamp,81363, current_date, current_date, '2099-01-01 00:00:00.000','Y', 'Y', 'Y', 'Y', 'Y', 'Y', 'Y', 'N', 'N', 'N', NULL, NULL, NULL);</v>
      </c>
    </row>
    <row r="334" spans="1:16">
      <c r="A334" t="s">
        <v>1871</v>
      </c>
      <c r="B334" t="str">
        <f>B332</f>
        <v>63502,</v>
      </c>
      <c r="C334" s="73">
        <f>'CountryvisatypeLink Live Master'!B334</f>
        <v>32102</v>
      </c>
      <c r="D334" t="s">
        <v>1872</v>
      </c>
      <c r="E334" s="16" t="s">
        <v>1873</v>
      </c>
      <c r="F334">
        <f>F332</f>
        <v>81363</v>
      </c>
      <c r="G334" t="s">
        <v>1874</v>
      </c>
      <c r="H334" s="73" t="str">
        <f>IF('CountryvisatypeLink Live Master'!D334="Yes", "Y", IF('CountryvisatypeLink Live Master'!D334="No", "N", ""))</f>
        <v>Y</v>
      </c>
      <c r="I334" s="16" t="s">
        <v>1875</v>
      </c>
      <c r="J334" s="73" t="str">
        <f>IF('CountryvisatypeLink Live Master'!E334="Yes", "Y", IF('CountryvisatypeLink Live Master'!E334="No", "N", ""))</f>
        <v>Y</v>
      </c>
      <c r="K334" s="16" t="s">
        <v>1876</v>
      </c>
      <c r="P334" t="str">
        <f>CONCATENATE(A334,B334,C334,D334,E334,F334,G334,H334,I334,J334,K334)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VALUES(nextval('t_country_visa_type_link_seq'),63502,32102,'Full', 'support', current_timestamp, 'support', current_timestamp,81363, current_date, current_date, '2099-01-01 00:00:00.000','Y', 'Y', 'Y', 'Y', 'Y', 'Y', 'Y', 'N', 'N', 'N', NULL, NULL, NULL);</v>
      </c>
    </row>
    <row r="335" spans="1:16">
      <c r="A335" t="s">
        <v>1871</v>
      </c>
      <c r="B335" t="str">
        <f>B333</f>
        <v>63502,</v>
      </c>
      <c r="C335" s="73">
        <f>'CountryvisatypeLink Live Master'!B335</f>
        <v>42203</v>
      </c>
      <c r="D335" t="s">
        <v>1872</v>
      </c>
      <c r="E335" s="16" t="s">
        <v>1873</v>
      </c>
      <c r="F335">
        <f>F333</f>
        <v>81363</v>
      </c>
      <c r="G335" t="s">
        <v>1874</v>
      </c>
      <c r="H335" s="73" t="str">
        <f>IF('CountryvisatypeLink Live Master'!D335="Yes", "Y", IF('CountryvisatypeLink Live Master'!D335="No", "N", ""))</f>
        <v>Y</v>
      </c>
      <c r="I335" s="16" t="s">
        <v>1875</v>
      </c>
      <c r="J335" s="73" t="str">
        <f>IF('CountryvisatypeLink Live Master'!E335="Yes", "Y", IF('CountryvisatypeLink Live Master'!E335="No", "N", ""))</f>
        <v>Y</v>
      </c>
      <c r="K335" s="16" t="s">
        <v>1876</v>
      </c>
      <c r="P335" t="str">
        <f>CONCATENATE(A335,B335,C335,D335,E335,F335,G335,H335,I335,J335,K335)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VALUES(nextval('t_country_visa_type_link_seq'),63502,42203,'Full', 'support', current_timestamp, 'support', current_timestamp,81363, current_date, current_date, '2099-01-01 00:00:00.000','Y', 'Y', 'Y', 'Y', 'Y', 'Y', 'Y', 'N', 'N', 'N', NULL, NULL, NULL);</v>
      </c>
    </row>
    <row r="336" spans="1:16">
      <c r="A336" t="s">
        <v>1871</v>
      </c>
      <c r="B336" t="str">
        <f>B334</f>
        <v>63502,</v>
      </c>
      <c r="C336" s="73">
        <f>'CountryvisatypeLink Live Master'!B336</f>
        <v>22051</v>
      </c>
      <c r="D336" t="s">
        <v>1872</v>
      </c>
      <c r="E336" s="16" t="s">
        <v>1873</v>
      </c>
      <c r="F336">
        <f>F334</f>
        <v>81363</v>
      </c>
      <c r="G336" t="s">
        <v>1874</v>
      </c>
      <c r="H336" s="73" t="str">
        <f>IF('CountryvisatypeLink Live Master'!D336="Yes", "Y", IF('CountryvisatypeLink Live Master'!D336="No", "N", ""))</f>
        <v>Y</v>
      </c>
      <c r="I336" s="16" t="s">
        <v>1875</v>
      </c>
      <c r="J336" s="73" t="str">
        <f>IF('CountryvisatypeLink Live Master'!E336="Yes", "Y", IF('CountryvisatypeLink Live Master'!E336="No", "N", ""))</f>
        <v>Y</v>
      </c>
      <c r="K336" s="16" t="s">
        <v>1876</v>
      </c>
      <c r="P336" t="str">
        <f>CONCATENATE(A336,B336,C336,D336,E336,F336,G336,H336,I336,J336,K336)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VALUES(nextval('t_country_visa_type_link_seq'),63502,22051,'Full', 'support', current_timestamp, 'support', current_timestamp,81363, current_date, current_date, '2099-01-01 00:00:00.000','Y', 'Y', 'Y', 'Y', 'Y', 'Y', 'Y', 'N', 'N', 'N', NULL, NULL, NULL);</v>
      </c>
    </row>
    <row r="337" spans="1:16">
      <c r="A337" t="s">
        <v>1871</v>
      </c>
      <c r="B337" t="str">
        <f>B335</f>
        <v>63502,</v>
      </c>
      <c r="C337" s="73">
        <f>'CountryvisatypeLink Live Master'!B337</f>
        <v>41991</v>
      </c>
      <c r="D337" t="s">
        <v>1872</v>
      </c>
      <c r="E337" s="16" t="s">
        <v>1873</v>
      </c>
      <c r="F337">
        <f>F335</f>
        <v>81363</v>
      </c>
      <c r="G337" t="s">
        <v>1874</v>
      </c>
      <c r="H337" s="73" t="str">
        <f>IF('CountryvisatypeLink Live Master'!D337="Yes", "Y", IF('CountryvisatypeLink Live Master'!D337="No", "N", ""))</f>
        <v>Y</v>
      </c>
      <c r="I337" s="16" t="s">
        <v>1875</v>
      </c>
      <c r="J337" s="73" t="str">
        <f>IF('CountryvisatypeLink Live Master'!E337="Yes", "Y", IF('CountryvisatypeLink Live Master'!E337="No", "N", ""))</f>
        <v>Y</v>
      </c>
      <c r="K337" s="16" t="s">
        <v>1876</v>
      </c>
      <c r="P337" t="str">
        <f>CONCATENATE(A337,B337,C337,D337,E337,F337,G337,H337,I337,J337,K337)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VALUES(nextval('t_country_visa_type_link_seq'),63502,41991,'Full', 'support', current_timestamp, 'support', current_timestamp,81363, current_date, current_date, '2099-01-01 00:00:00.000','Y', 'Y', 'Y', 'Y', 'Y', 'Y', 'Y', 'N', 'N', 'N', NULL, NULL, NULL);</v>
      </c>
    </row>
    <row r="338" spans="1:16">
      <c r="A338" t="s">
        <v>1871</v>
      </c>
      <c r="B338" t="str">
        <f>B336</f>
        <v>63502,</v>
      </c>
      <c r="C338" s="73">
        <f>'CountryvisatypeLink Live Master'!B338</f>
        <v>42011</v>
      </c>
      <c r="D338" t="s">
        <v>1872</v>
      </c>
      <c r="E338" s="16" t="s">
        <v>1873</v>
      </c>
      <c r="F338">
        <f>F336</f>
        <v>81363</v>
      </c>
      <c r="G338" t="s">
        <v>1874</v>
      </c>
      <c r="H338" s="73" t="str">
        <f>IF('CountryvisatypeLink Live Master'!D338="Yes", "Y", IF('CountryvisatypeLink Live Master'!D338="No", "N", ""))</f>
        <v>Y</v>
      </c>
      <c r="I338" s="16" t="s">
        <v>1875</v>
      </c>
      <c r="J338" s="73" t="str">
        <f>IF('CountryvisatypeLink Live Master'!E338="Yes", "Y", IF('CountryvisatypeLink Live Master'!E338="No", "N", ""))</f>
        <v>Y</v>
      </c>
      <c r="K338" s="16" t="s">
        <v>1876</v>
      </c>
      <c r="P338" t="str">
        <f>CONCATENATE(A338,B338,C338,D338,E338,F338,G338,H338,I338,J338,K338)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VALUES(nextval('t_country_visa_type_link_seq'),63502,42011,'Full', 'support', current_timestamp, 'support', current_timestamp,81363, current_date, current_date, '2099-01-01 00:00:00.000','Y', 'Y', 'Y', 'Y', 'Y', 'Y', 'Y', 'N', 'N', 'N', NULL, NULL, NULL);</v>
      </c>
    </row>
    <row r="339" spans="1:16">
      <c r="A339" t="s">
        <v>1871</v>
      </c>
      <c r="B339" t="str">
        <f>B337</f>
        <v>63502,</v>
      </c>
      <c r="C339" s="73">
        <f>'CountryvisatypeLink Live Master'!B339</f>
        <v>27150</v>
      </c>
      <c r="D339" t="s">
        <v>1872</v>
      </c>
      <c r="E339" s="16" t="s">
        <v>1873</v>
      </c>
      <c r="F339">
        <f>F337</f>
        <v>81363</v>
      </c>
      <c r="G339" t="s">
        <v>1874</v>
      </c>
      <c r="H339" s="73" t="str">
        <f>IF('CountryvisatypeLink Live Master'!D339="Yes", "Y", IF('CountryvisatypeLink Live Master'!D339="No", "N", ""))</f>
        <v>Y</v>
      </c>
      <c r="I339" s="16" t="s">
        <v>1875</v>
      </c>
      <c r="J339" s="73" t="str">
        <f>IF('CountryvisatypeLink Live Master'!E339="Yes", "Y", IF('CountryvisatypeLink Live Master'!E339="No", "N", ""))</f>
        <v>Y</v>
      </c>
      <c r="K339" s="16" t="s">
        <v>1876</v>
      </c>
      <c r="P339" t="str">
        <f>CONCATENATE(A339,B339,C339,D339,E339,F339,G339,H339,I339,J339,K339)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VALUES(nextval('t_country_visa_type_link_seq'),63502,27150,'Full', 'support', current_timestamp, 'support', current_timestamp,81363, current_date, current_date, '2099-01-01 00:00:00.000','Y', 'Y', 'Y', 'Y', 'Y', 'Y', 'Y', 'N', 'N', 'N', NULL, NULL, NULL);</v>
      </c>
    </row>
    <row r="340" spans="1:16">
      <c r="A340" t="s">
        <v>1871</v>
      </c>
      <c r="B340" t="str">
        <f>B338</f>
        <v>63502,</v>
      </c>
      <c r="C340" s="73">
        <f>'CountryvisatypeLink Live Master'!B340</f>
        <v>42223</v>
      </c>
      <c r="D340" t="s">
        <v>1872</v>
      </c>
      <c r="E340" s="16" t="s">
        <v>1873</v>
      </c>
      <c r="F340">
        <f>F338</f>
        <v>81363</v>
      </c>
      <c r="G340" t="s">
        <v>1874</v>
      </c>
      <c r="H340" s="73" t="str">
        <f>IF('CountryvisatypeLink Live Master'!D340="Yes", "Y", IF('CountryvisatypeLink Live Master'!D340="No", "N", ""))</f>
        <v>Y</v>
      </c>
      <c r="I340" s="16" t="s">
        <v>1875</v>
      </c>
      <c r="J340" s="73" t="str">
        <f>IF('CountryvisatypeLink Live Master'!E340="Yes", "Y", IF('CountryvisatypeLink Live Master'!E340="No", "N", ""))</f>
        <v>Y</v>
      </c>
      <c r="K340" s="16" t="s">
        <v>1876</v>
      </c>
      <c r="P340" t="str">
        <f>CONCATENATE(A340,B340,C340,D340,E340,F340,G340,H340,I340,J340,K340)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VALUES(nextval('t_country_visa_type_link_seq'),63502,42223,'Full', 'support', current_timestamp, 'support', current_timestamp,81363, current_date, current_date, '2099-01-01 00:00:00.000','Y', 'Y', 'Y', 'Y', 'Y', 'Y', 'Y', 'N', 'N', 'N', NULL, NULL, NULL);</v>
      </c>
    </row>
    <row r="341" spans="1:16">
      <c r="A341" t="s">
        <v>1871</v>
      </c>
      <c r="B341" t="str">
        <f>B339</f>
        <v>63502,</v>
      </c>
      <c r="C341" s="73">
        <f>'CountryvisatypeLink Live Master'!B341</f>
        <v>43531</v>
      </c>
      <c r="D341" t="s">
        <v>1872</v>
      </c>
      <c r="E341" s="16" t="s">
        <v>1873</v>
      </c>
      <c r="F341">
        <f>F339</f>
        <v>81363</v>
      </c>
      <c r="G341" t="s">
        <v>1874</v>
      </c>
      <c r="H341" s="73" t="str">
        <f>IF('CountryvisatypeLink Live Master'!D341="Yes", "Y", IF('CountryvisatypeLink Live Master'!D341="No", "N", ""))</f>
        <v>Y</v>
      </c>
      <c r="I341" s="16" t="s">
        <v>1875</v>
      </c>
      <c r="J341" s="73" t="str">
        <f>IF('CountryvisatypeLink Live Master'!E341="Yes", "Y", IF('CountryvisatypeLink Live Master'!E341="No", "N", ""))</f>
        <v>Y</v>
      </c>
      <c r="K341" s="16" t="s">
        <v>1876</v>
      </c>
      <c r="P341" t="str">
        <f>CONCATENATE(A341,B341,C341,D341,E341,F341,G341,H341,I341,J341,K341)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VALUES(nextval('t_country_visa_type_link_seq'),63502,43531,'Full', 'support', current_timestamp, 'support', current_timestamp,81363, current_date, current_date, '2099-01-01 00:00:00.000','Y', 'Y', 'Y', 'Y', 'Y', 'Y', 'Y', 'N', 'N', 'N', NULL, NULL, NULL);</v>
      </c>
    </row>
    <row r="342" spans="1:16">
      <c r="A342" t="s">
        <v>1871</v>
      </c>
      <c r="B342" t="str">
        <f>B340</f>
        <v>63502,</v>
      </c>
      <c r="C342" s="73">
        <f>'CountryvisatypeLink Live Master'!B342</f>
        <v>43530</v>
      </c>
      <c r="D342" t="s">
        <v>1872</v>
      </c>
      <c r="E342" s="16" t="s">
        <v>1873</v>
      </c>
      <c r="F342">
        <f>F340</f>
        <v>81363</v>
      </c>
      <c r="G342" t="s">
        <v>1874</v>
      </c>
      <c r="H342" s="73" t="str">
        <f>IF('CountryvisatypeLink Live Master'!D342="Yes", "Y", IF('CountryvisatypeLink Live Master'!D342="No", "N", ""))</f>
        <v>Y</v>
      </c>
      <c r="I342" s="16" t="s">
        <v>1875</v>
      </c>
      <c r="J342" s="73" t="str">
        <f>IF('CountryvisatypeLink Live Master'!E342="Yes", "Y", IF('CountryvisatypeLink Live Master'!E342="No", "N", ""))</f>
        <v>Y</v>
      </c>
      <c r="K342" s="16" t="s">
        <v>1876</v>
      </c>
      <c r="P342" t="str">
        <f>CONCATENATE(A342,B342,C342,D342,E342,F342,G342,H342,I342,J342,K342)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VALUES(nextval('t_country_visa_type_link_seq'),63502,43530,'Full', 'support', current_timestamp, 'support', current_timestamp,81363, current_date, current_date, '2099-01-01 00:00:00.000','Y', 'Y', 'Y', 'Y', 'Y', 'Y', 'Y', 'N', 'N', 'N', NULL, NULL, NULL);</v>
      </c>
    </row>
    <row r="343" spans="1:16">
      <c r="A343" t="s">
        <v>1871</v>
      </c>
      <c r="B343" t="str">
        <f>B341</f>
        <v>63502,</v>
      </c>
      <c r="C343" s="73">
        <f>'CountryvisatypeLink Live Master'!B343</f>
        <v>634</v>
      </c>
      <c r="D343" t="s">
        <v>1872</v>
      </c>
      <c r="E343" s="16" t="s">
        <v>1873</v>
      </c>
      <c r="F343">
        <f>F341</f>
        <v>81363</v>
      </c>
      <c r="G343" t="s">
        <v>1874</v>
      </c>
      <c r="H343" s="73" t="str">
        <f>IF('CountryvisatypeLink Live Master'!D343="Yes", "Y", IF('CountryvisatypeLink Live Master'!D343="No", "N", ""))</f>
        <v>Y</v>
      </c>
      <c r="I343" s="16" t="s">
        <v>1875</v>
      </c>
      <c r="J343" s="73" t="str">
        <f>IF('CountryvisatypeLink Live Master'!E343="Yes", "Y", IF('CountryvisatypeLink Live Master'!E343="No", "N", ""))</f>
        <v>Y</v>
      </c>
      <c r="K343" s="16" t="s">
        <v>1876</v>
      </c>
      <c r="P343" t="str">
        <f>CONCATENATE(A343,B343,C343,D343,E343,F343,G343,H343,I343,J343,K343)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VALUES(nextval('t_country_visa_type_link_seq'),63502,634,'Full', 'support', current_timestamp, 'support', current_timestamp,81363, current_date, current_date, '2099-01-01 00:00:00.000','Y', 'Y', 'Y', 'Y', 'Y', 'Y', 'Y', 'N', 'N', 'N', NULL, NULL, NULL);</v>
      </c>
    </row>
    <row r="344" spans="1:16">
      <c r="A344" t="s">
        <v>1871</v>
      </c>
      <c r="B344" t="str">
        <f>B342</f>
        <v>63502,</v>
      </c>
      <c r="C344" s="73">
        <f>'CountryvisatypeLink Live Master'!B344</f>
        <v>633</v>
      </c>
      <c r="D344" t="s">
        <v>1872</v>
      </c>
      <c r="E344" s="16" t="s">
        <v>1873</v>
      </c>
      <c r="F344">
        <f>F342</f>
        <v>81363</v>
      </c>
      <c r="G344" t="s">
        <v>1874</v>
      </c>
      <c r="H344" s="73" t="str">
        <f>IF('CountryvisatypeLink Live Master'!D344="Yes", "Y", IF('CountryvisatypeLink Live Master'!D344="No", "N", ""))</f>
        <v>Y</v>
      </c>
      <c r="I344" s="16" t="s">
        <v>1875</v>
      </c>
      <c r="J344" s="73" t="str">
        <f>IF('CountryvisatypeLink Live Master'!E344="Yes", "Y", IF('CountryvisatypeLink Live Master'!E344="No", "N", ""))</f>
        <v>Y</v>
      </c>
      <c r="K344" s="16" t="s">
        <v>1876</v>
      </c>
      <c r="P344" t="str">
        <f>CONCATENATE(A344,B344,C344,D344,E344,F344,G344,H344,I344,J344,K344)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VALUES(nextval('t_country_visa_type_link_seq'),63502,633,'Full', 'support', current_timestamp, 'support', current_timestamp,81363, current_date, current_date, '2099-01-01 00:00:00.000','Y', 'Y', 'Y', 'Y', 'Y', 'Y', 'Y', 'N', 'N', 'N', NULL, NULL, NULL);</v>
      </c>
    </row>
    <row r="345" spans="1:16">
      <c r="A345" t="s">
        <v>1871</v>
      </c>
      <c r="B345" t="str">
        <f>B343</f>
        <v>63502,</v>
      </c>
      <c r="C345" s="73">
        <f>'CountryvisatypeLink Live Master'!B345</f>
        <v>43532</v>
      </c>
      <c r="D345" t="s">
        <v>1872</v>
      </c>
      <c r="E345" s="16" t="s">
        <v>1873</v>
      </c>
      <c r="F345">
        <f>F343</f>
        <v>81363</v>
      </c>
      <c r="G345" t="s">
        <v>1874</v>
      </c>
      <c r="H345" s="73" t="str">
        <f>IF('CountryvisatypeLink Live Master'!D345="Yes", "Y", IF('CountryvisatypeLink Live Master'!D345="No", "N", ""))</f>
        <v>Y</v>
      </c>
      <c r="I345" s="16" t="s">
        <v>1875</v>
      </c>
      <c r="J345" s="73" t="str">
        <f>IF('CountryvisatypeLink Live Master'!E345="Yes", "Y", IF('CountryvisatypeLink Live Master'!E345="No", "N", ""))</f>
        <v>Y</v>
      </c>
      <c r="K345" s="16" t="s">
        <v>1876</v>
      </c>
      <c r="P345" t="str">
        <f>CONCATENATE(A345,B345,C345,D345,E345,F345,G345,H345,I345,J345,K345)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VALUES(nextval('t_country_visa_type_link_seq'),63502,43532,'Full', 'support', current_timestamp, 'support', current_timestamp,81363, current_date, current_date, '2099-01-01 00:00:00.000','Y', 'Y', 'Y', 'Y', 'Y', 'Y', 'Y', 'N', 'N', 'N', NULL, NULL, NULL);</v>
      </c>
    </row>
    <row r="346" spans="1:16">
      <c r="A346" t="s">
        <v>1871</v>
      </c>
      <c r="B346" t="str">
        <f>B344</f>
        <v>63502,</v>
      </c>
      <c r="C346" s="73">
        <f>'CountryvisatypeLink Live Master'!B346</f>
        <v>43529</v>
      </c>
      <c r="D346" t="s">
        <v>1872</v>
      </c>
      <c r="E346" s="16" t="s">
        <v>1873</v>
      </c>
      <c r="F346">
        <f>F344</f>
        <v>81363</v>
      </c>
      <c r="G346" t="s">
        <v>1874</v>
      </c>
      <c r="H346" s="73" t="str">
        <f>IF('CountryvisatypeLink Live Master'!D346="Yes", "Y", IF('CountryvisatypeLink Live Master'!D346="No", "N", ""))</f>
        <v>Y</v>
      </c>
      <c r="I346" s="16" t="s">
        <v>1875</v>
      </c>
      <c r="J346" s="73" t="str">
        <f>IF('CountryvisatypeLink Live Master'!E346="Yes", "Y", IF('CountryvisatypeLink Live Master'!E346="No", "N", ""))</f>
        <v>Y</v>
      </c>
      <c r="K346" s="16" t="s">
        <v>1876</v>
      </c>
      <c r="P346" t="str">
        <f>CONCATENATE(A346,B346,C346,D346,E346,F346,G346,H346,I346,J346,K346)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VALUES(nextval('t_country_visa_type_link_seq'),63502,43529,'Full', 'support', current_timestamp, 'support', current_timestamp,81363, current_date, current_date, '2099-01-01 00:00:00.000','Y', 'Y', 'Y', 'Y', 'Y', 'Y', 'Y', 'N', 'N', 'N', NULL, NULL, NULL);</v>
      </c>
    </row>
    <row r="347" spans="1:16">
      <c r="A347" t="s">
        <v>1871</v>
      </c>
      <c r="B347" t="str">
        <f>B345</f>
        <v>63502,</v>
      </c>
      <c r="C347" s="73">
        <f>'CountryvisatypeLink Live Master'!B347</f>
        <v>635</v>
      </c>
      <c r="D347" t="s">
        <v>1872</v>
      </c>
      <c r="E347" s="16" t="s">
        <v>1873</v>
      </c>
      <c r="F347">
        <f>F345</f>
        <v>81363</v>
      </c>
      <c r="G347" t="s">
        <v>1874</v>
      </c>
      <c r="H347" s="73" t="str">
        <f>IF('CountryvisatypeLink Live Master'!D347="Yes", "Y", IF('CountryvisatypeLink Live Master'!D347="No", "N", ""))</f>
        <v>Y</v>
      </c>
      <c r="I347" s="16" t="s">
        <v>1875</v>
      </c>
      <c r="J347" s="73" t="str">
        <f>IF('CountryvisatypeLink Live Master'!E347="Yes", "Y", IF('CountryvisatypeLink Live Master'!E347="No", "N", ""))</f>
        <v>Y</v>
      </c>
      <c r="K347" s="16" t="s">
        <v>1876</v>
      </c>
      <c r="P347" t="str">
        <f>CONCATENATE(A347,B347,C347,D347,E347,F347,G347,H347,I347,J347,K347)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VALUES(nextval('t_country_visa_type_link_seq'),63502,635,'Full', 'support', current_timestamp, 'support', current_timestamp,81363, current_date, current_date, '2099-01-01 00:00:00.000','Y', 'Y', 'Y', 'Y', 'Y', 'Y', 'Y', 'N', 'N', 'N', NULL, NULL, NULL);</v>
      </c>
    </row>
    <row r="348" spans="1:16">
      <c r="A348" t="s">
        <v>1871</v>
      </c>
      <c r="B348" t="str">
        <f>B346</f>
        <v>63502,</v>
      </c>
      <c r="C348" s="73">
        <f>'CountryvisatypeLink Live Master'!B348</f>
        <v>42284</v>
      </c>
      <c r="D348" t="s">
        <v>1872</v>
      </c>
      <c r="E348" s="16" t="s">
        <v>1873</v>
      </c>
      <c r="F348">
        <f>F346</f>
        <v>81363</v>
      </c>
      <c r="G348" t="s">
        <v>1874</v>
      </c>
      <c r="H348" s="73" t="str">
        <f>IF('CountryvisatypeLink Live Master'!D348="Yes", "Y", IF('CountryvisatypeLink Live Master'!D348="No", "N", ""))</f>
        <v>Y</v>
      </c>
      <c r="I348" s="16" t="s">
        <v>1875</v>
      </c>
      <c r="J348" s="73" t="str">
        <f>IF('CountryvisatypeLink Live Master'!E348="Yes", "Y", IF('CountryvisatypeLink Live Master'!E348="No", "N", ""))</f>
        <v>Y</v>
      </c>
      <c r="K348" s="16" t="s">
        <v>1876</v>
      </c>
      <c r="P348" t="str">
        <f>CONCATENATE(A348,B348,C348,D348,E348,F348,G348,H348,I348,J348,K348)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VALUES(nextval('t_country_visa_type_link_seq'),63502,42284,'Full', 'support', current_timestamp, 'support', current_timestamp,81363, current_date, current_date, '2099-01-01 00:00:00.000','Y', 'Y', 'Y', 'Y', 'Y', 'Y', 'Y', 'N', 'N', 'N', NULL, NULL, NULL);</v>
      </c>
    </row>
    <row r="349" spans="1:16">
      <c r="A349" t="s">
        <v>1871</v>
      </c>
      <c r="B349" t="str">
        <f>B347</f>
        <v>63502,</v>
      </c>
      <c r="C349" s="73">
        <f>'CountryvisatypeLink Live Master'!B349</f>
        <v>42303</v>
      </c>
      <c r="D349" t="s">
        <v>1872</v>
      </c>
      <c r="E349" s="16" t="s">
        <v>1873</v>
      </c>
      <c r="F349">
        <f>F347</f>
        <v>81363</v>
      </c>
      <c r="G349" t="s">
        <v>1874</v>
      </c>
      <c r="H349" s="73" t="str">
        <f>IF('CountryvisatypeLink Live Master'!D349="Yes", "Y", IF('CountryvisatypeLink Live Master'!D349="No", "N", ""))</f>
        <v>Y</v>
      </c>
      <c r="I349" s="16" t="s">
        <v>1875</v>
      </c>
      <c r="J349" s="73" t="str">
        <f>IF('CountryvisatypeLink Live Master'!E349="Yes", "Y", IF('CountryvisatypeLink Live Master'!E349="No", "N", ""))</f>
        <v>Y</v>
      </c>
      <c r="K349" s="16" t="s">
        <v>1876</v>
      </c>
      <c r="P349" t="str">
        <f>CONCATENATE(A349,B349,C349,D349,E349,F349,G349,H349,I349,J349,K349)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VALUES(nextval('t_country_visa_type_link_seq'),63502,42303,'Full', 'support', current_timestamp, 'support', current_timestamp,81363, current_date, current_date, '2099-01-01 00:00:00.000','Y', 'Y', 'Y', 'Y', 'Y', 'Y', 'Y', 'N', 'N', 'N', NULL, NULL, NULL);</v>
      </c>
    </row>
    <row r="350" spans="1:16">
      <c r="A350" t="s">
        <v>1871</v>
      </c>
      <c r="B350" t="str">
        <f>B348</f>
        <v>63502,</v>
      </c>
      <c r="C350" s="73">
        <f>'CountryvisatypeLink Live Master'!B350</f>
        <v>42283</v>
      </c>
      <c r="D350" t="s">
        <v>1872</v>
      </c>
      <c r="E350" s="16" t="s">
        <v>1873</v>
      </c>
      <c r="F350">
        <f>F348</f>
        <v>81363</v>
      </c>
      <c r="G350" t="s">
        <v>1874</v>
      </c>
      <c r="H350" s="73" t="str">
        <f>IF('CountryvisatypeLink Live Master'!D350="Yes", "Y", IF('CountryvisatypeLink Live Master'!D350="No", "N", ""))</f>
        <v>Y</v>
      </c>
      <c r="I350" s="16" t="s">
        <v>1875</v>
      </c>
      <c r="J350" s="73" t="str">
        <f>IF('CountryvisatypeLink Live Master'!E350="Yes", "Y", IF('CountryvisatypeLink Live Master'!E350="No", "N", ""))</f>
        <v>Y</v>
      </c>
      <c r="K350" s="16" t="s">
        <v>1876</v>
      </c>
      <c r="P350" t="str">
        <f>CONCATENATE(A350,B350,C350,D350,E350,F350,G350,H350,I350,J350,K350)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VALUES(nextval('t_country_visa_type_link_seq'),63502,42283,'Full', 'support', current_timestamp, 'support', current_timestamp,81363, current_date, current_date, '2099-01-01 00:00:00.000','Y', 'Y', 'Y', 'Y', 'Y', 'Y', 'Y', 'N', 'N', 'N', NULL, NULL, NULL);</v>
      </c>
    </row>
    <row r="351" spans="1:16">
      <c r="A351" t="s">
        <v>1871</v>
      </c>
      <c r="B351" t="str">
        <f>B349</f>
        <v>63502,</v>
      </c>
      <c r="C351" s="73">
        <f>'CountryvisatypeLink Live Master'!B351</f>
        <v>42323</v>
      </c>
      <c r="D351" t="s">
        <v>1872</v>
      </c>
      <c r="E351" s="16" t="s">
        <v>1873</v>
      </c>
      <c r="F351">
        <f>F349</f>
        <v>81363</v>
      </c>
      <c r="G351" t="s">
        <v>1874</v>
      </c>
      <c r="H351" s="73" t="str">
        <f>IF('CountryvisatypeLink Live Master'!D351="Yes", "Y", IF('CountryvisatypeLink Live Master'!D351="No", "N", ""))</f>
        <v>Y</v>
      </c>
      <c r="I351" s="16" t="s">
        <v>1875</v>
      </c>
      <c r="J351" s="73" t="str">
        <f>IF('CountryvisatypeLink Live Master'!E351="Yes", "Y", IF('CountryvisatypeLink Live Master'!E351="No", "N", ""))</f>
        <v>Y</v>
      </c>
      <c r="K351" s="16" t="s">
        <v>1876</v>
      </c>
      <c r="P351" t="str">
        <f>CONCATENATE(A351,B351,C351,D351,E351,F351,G351,H351,I351,J351,K351)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VALUES(nextval('t_country_visa_type_link_seq'),63502,42323,'Full', 'support', current_timestamp, 'support', current_timestamp,81363, current_date, current_date, '2099-01-01 00:00:00.000','Y', 'Y', 'Y', 'Y', 'Y', 'Y', 'Y', 'N', 'N', 'N', NULL, NULL, NULL);</v>
      </c>
    </row>
    <row r="352" spans="1:16">
      <c r="A352" t="s">
        <v>1871</v>
      </c>
      <c r="B352" t="str">
        <f>B350</f>
        <v>63502,</v>
      </c>
      <c r="C352" s="73">
        <f>'CountryvisatypeLink Live Master'!B352</f>
        <v>42263</v>
      </c>
      <c r="D352" t="s">
        <v>1872</v>
      </c>
      <c r="E352" s="16" t="s">
        <v>1873</v>
      </c>
      <c r="F352">
        <f>F350</f>
        <v>81363</v>
      </c>
      <c r="G352" t="s">
        <v>1874</v>
      </c>
      <c r="H352" s="73" t="str">
        <f>IF('CountryvisatypeLink Live Master'!D352="Yes", "Y", IF('CountryvisatypeLink Live Master'!D352="No", "N", ""))</f>
        <v>Y</v>
      </c>
      <c r="I352" s="16" t="s">
        <v>1875</v>
      </c>
      <c r="J352" s="73" t="str">
        <f>IF('CountryvisatypeLink Live Master'!E352="Yes", "Y", IF('CountryvisatypeLink Live Master'!E352="No", "N", ""))</f>
        <v>Y</v>
      </c>
      <c r="K352" s="16" t="s">
        <v>1876</v>
      </c>
      <c r="P352" t="str">
        <f>CONCATENATE(A352,B352,C352,D352,E352,F352,G352,H352,I352,J352,K352)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VALUES(nextval('t_country_visa_type_link_seq'),63502,42263,'Full', 'support', current_timestamp, 'support', current_timestamp,81363, current_date, current_date, '2099-01-01 00:00:00.000','Y', 'Y', 'Y', 'Y', 'Y', 'Y', 'Y', 'N', 'N', 'N', NULL, NULL, NULL);</v>
      </c>
    </row>
    <row r="353" spans="1:16">
      <c r="A353" t="s">
        <v>1871</v>
      </c>
      <c r="B353" t="str">
        <f>B351</f>
        <v>63502,</v>
      </c>
      <c r="C353" s="73">
        <f>'CountryvisatypeLink Live Master'!B353</f>
        <v>42475</v>
      </c>
      <c r="D353" t="s">
        <v>1872</v>
      </c>
      <c r="E353" s="16" t="s">
        <v>1873</v>
      </c>
      <c r="F353">
        <f>F351</f>
        <v>81363</v>
      </c>
      <c r="G353" t="s">
        <v>1874</v>
      </c>
      <c r="H353" s="73" t="str">
        <f>IF('CountryvisatypeLink Live Master'!D353="Yes", "Y", IF('CountryvisatypeLink Live Master'!D353="No", "N", ""))</f>
        <v>Y</v>
      </c>
      <c r="I353" s="16" t="s">
        <v>1875</v>
      </c>
      <c r="J353" s="73" t="str">
        <f>IF('CountryvisatypeLink Live Master'!E353="Yes", "Y", IF('CountryvisatypeLink Live Master'!E353="No", "N", ""))</f>
        <v>Y</v>
      </c>
      <c r="K353" s="16" t="s">
        <v>1876</v>
      </c>
      <c r="P353" t="str">
        <f>CONCATENATE(A353,B353,C353,D353,E353,F353,G353,H353,I353,J353,K353)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VALUES(nextval('t_country_visa_type_link_seq'),63502,42475,'Full', 'support', current_timestamp, 'support', current_timestamp,81363, current_date, current_date, '2099-01-01 00:00:00.000','Y', 'Y', 'Y', 'Y', 'Y', 'Y', 'Y', 'N', 'N', 'N', NULL, NULL, NULL);</v>
      </c>
    </row>
    <row r="354" spans="1:16">
      <c r="A354" t="s">
        <v>1871</v>
      </c>
      <c r="B354" t="str">
        <f>B352</f>
        <v>63502,</v>
      </c>
      <c r="C354" s="73">
        <f>'CountryvisatypeLink Live Master'!B354</f>
        <v>42343</v>
      </c>
      <c r="D354" t="s">
        <v>1872</v>
      </c>
      <c r="E354" s="16" t="s">
        <v>1873</v>
      </c>
      <c r="F354">
        <f>F352</f>
        <v>81363</v>
      </c>
      <c r="G354" t="s">
        <v>1874</v>
      </c>
      <c r="H354" s="73" t="str">
        <f>IF('CountryvisatypeLink Live Master'!D354="Yes", "Y", IF('CountryvisatypeLink Live Master'!D354="No", "N", ""))</f>
        <v>Y</v>
      </c>
      <c r="I354" s="16" t="s">
        <v>1875</v>
      </c>
      <c r="J354" s="73" t="str">
        <f>IF('CountryvisatypeLink Live Master'!E354="Yes", "Y", IF('CountryvisatypeLink Live Master'!E354="No", "N", ""))</f>
        <v>Y</v>
      </c>
      <c r="K354" s="16" t="s">
        <v>1876</v>
      </c>
      <c r="P354" t="str">
        <f>CONCATENATE(A354,B354,C354,D354,E354,F354,G354,H354,I354,J354,K354)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VALUES(nextval('t_country_visa_type_link_seq'),63502,42343,'Full', 'support', current_timestamp, 'support', current_timestamp,81363, current_date, current_date, '2099-01-01 00:00:00.000','Y', 'Y', 'Y', 'Y', 'Y', 'Y', 'Y', 'N', 'N', 'N', NULL, NULL, NULL);</v>
      </c>
    </row>
    <row r="355" spans="1:16">
      <c r="A355" t="s">
        <v>1871</v>
      </c>
      <c r="B355" t="str">
        <f>B353</f>
        <v>63502,</v>
      </c>
      <c r="C355" s="73">
        <f>'CountryvisatypeLink Live Master'!B355</f>
        <v>42243</v>
      </c>
      <c r="D355" t="s">
        <v>1872</v>
      </c>
      <c r="E355" s="16" t="s">
        <v>1873</v>
      </c>
      <c r="F355">
        <f>F353</f>
        <v>81363</v>
      </c>
      <c r="G355" t="s">
        <v>1874</v>
      </c>
      <c r="H355" s="73" t="str">
        <f>IF('CountryvisatypeLink Live Master'!D355="Yes", "Y", IF('CountryvisatypeLink Live Master'!D355="No", "N", ""))</f>
        <v>Y</v>
      </c>
      <c r="I355" s="16" t="s">
        <v>1875</v>
      </c>
      <c r="J355" s="73" t="str">
        <f>IF('CountryvisatypeLink Live Master'!E355="Yes", "Y", IF('CountryvisatypeLink Live Master'!E355="No", "N", ""))</f>
        <v>Y</v>
      </c>
      <c r="K355" s="16" t="s">
        <v>1876</v>
      </c>
      <c r="P355" t="str">
        <f>CONCATENATE(A355,B355,C355,D355,E355,F355,G355,H355,I355,J355,K355)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VALUES(nextval('t_country_visa_type_link_seq'),63502,42243,'Full', 'support', current_timestamp, 'support', current_timestamp,81363, current_date, current_date, '2099-01-01 00:00:00.000','Y', 'Y', 'Y', 'Y', 'Y', 'Y', 'Y', 'N', 'N', 'N', NULL, NULL, NULL);</v>
      </c>
    </row>
    <row r="356" spans="1:16">
      <c r="A356" t="s">
        <v>1871</v>
      </c>
      <c r="B356" t="str">
        <f>B354</f>
        <v>63502,</v>
      </c>
      <c r="C356" s="73">
        <f>'CountryvisatypeLink Live Master'!B356</f>
        <v>42363</v>
      </c>
      <c r="D356" t="s">
        <v>1872</v>
      </c>
      <c r="E356" s="16" t="s">
        <v>1873</v>
      </c>
      <c r="F356">
        <f>F354</f>
        <v>81363</v>
      </c>
      <c r="G356" t="s">
        <v>1874</v>
      </c>
      <c r="H356" s="73" t="str">
        <f>IF('CountryvisatypeLink Live Master'!D356="Yes", "Y", IF('CountryvisatypeLink Live Master'!D356="No", "N", ""))</f>
        <v>Y</v>
      </c>
      <c r="I356" s="16" t="s">
        <v>1875</v>
      </c>
      <c r="J356" s="73" t="str">
        <f>IF('CountryvisatypeLink Live Master'!E356="Yes", "Y", IF('CountryvisatypeLink Live Master'!E356="No", "N", ""))</f>
        <v>Y</v>
      </c>
      <c r="K356" s="16" t="s">
        <v>1876</v>
      </c>
      <c r="P356" t="str">
        <f>CONCATENATE(A356,B356,C356,D356,E356,F356,G356,H356,I356,J356,K356)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VALUES(nextval('t_country_visa_type_link_seq'),63502,42363,'Full', 'support', current_timestamp, 'support', current_timestamp,81363, current_date, current_date, '2099-01-01 00:00:00.000','Y', 'Y', 'Y', 'Y', 'Y', 'Y', 'Y', 'N', 'N', 'N', NULL, NULL, NULL);</v>
      </c>
    </row>
    <row r="357" spans="1:16">
      <c r="A357" t="s">
        <v>1871</v>
      </c>
      <c r="B357" t="str">
        <f>B355</f>
        <v>63502,</v>
      </c>
      <c r="C357" s="73">
        <f>'CountryvisatypeLink Live Master'!B357</f>
        <v>24051</v>
      </c>
      <c r="D357" t="s">
        <v>1872</v>
      </c>
      <c r="E357" s="16" t="s">
        <v>1873</v>
      </c>
      <c r="F357">
        <f>F355</f>
        <v>81363</v>
      </c>
      <c r="G357" t="s">
        <v>1874</v>
      </c>
      <c r="H357" s="73" t="str">
        <f>IF('CountryvisatypeLink Live Master'!D357="Yes", "Y", IF('CountryvisatypeLink Live Master'!D357="No", "N", ""))</f>
        <v>Y</v>
      </c>
      <c r="I357" s="16" t="s">
        <v>1875</v>
      </c>
      <c r="J357" s="73" t="str">
        <f>IF('CountryvisatypeLink Live Master'!E357="Yes", "Y", IF('CountryvisatypeLink Live Master'!E357="No", "N", ""))</f>
        <v>Y</v>
      </c>
      <c r="K357" s="16" t="s">
        <v>1876</v>
      </c>
      <c r="P357" t="str">
        <f>CONCATENATE(A357,B357,C357,D357,E357,F357,G357,H357,I357,J357,K357)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VALUES(nextval('t_country_visa_type_link_seq'),63502,24051,'Full', 'support', current_timestamp, 'support', current_timestamp,81363, current_date, current_date, '2099-01-01 00:00:00.000','Y', 'Y', 'Y', 'Y', 'Y', 'Y', 'Y', 'N', 'N', 'N', NULL, NULL, NULL);</v>
      </c>
    </row>
    <row r="358" spans="1:16">
      <c r="A358" t="s">
        <v>1871</v>
      </c>
      <c r="B358" t="str">
        <f>B356</f>
        <v>63502,</v>
      </c>
      <c r="C358" s="73">
        <f>'CountryvisatypeLink Live Master'!B358</f>
        <v>610</v>
      </c>
      <c r="D358" t="s">
        <v>1872</v>
      </c>
      <c r="E358" s="16" t="s">
        <v>1873</v>
      </c>
      <c r="F358">
        <f>F356</f>
        <v>81363</v>
      </c>
      <c r="G358" t="s">
        <v>1874</v>
      </c>
      <c r="H358" s="73" t="str">
        <f>IF('CountryvisatypeLink Live Master'!D358="Yes", "Y", IF('CountryvisatypeLink Live Master'!D358="No", "N", ""))</f>
        <v>Y</v>
      </c>
      <c r="I358" s="16" t="s">
        <v>1875</v>
      </c>
      <c r="J358" s="73" t="str">
        <f>IF('CountryvisatypeLink Live Master'!E358="Yes", "Y", IF('CountryvisatypeLink Live Master'!E358="No", "N", ""))</f>
        <v>Y</v>
      </c>
      <c r="K358" s="16" t="s">
        <v>1876</v>
      </c>
      <c r="P358" t="str">
        <f>CONCATENATE(A358,B358,C358,D358,E358,F358,G358,H358,I358,J358,K358)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VALUES(nextval('t_country_visa_type_link_seq'),63502,610,'Full', 'support', current_timestamp, 'support', current_timestamp,81363, current_date, current_date, '2099-01-01 00:00:00.000','Y', 'Y', 'Y', 'Y', 'Y', 'Y', 'Y', 'N', 'N', 'N', NULL, NULL, NULL);</v>
      </c>
    </row>
    <row r="359" spans="1:16">
      <c r="A359" t="s">
        <v>1871</v>
      </c>
      <c r="B359" t="str">
        <f>B357</f>
        <v>63502,</v>
      </c>
      <c r="C359" s="73">
        <f>'CountryvisatypeLink Live Master'!B359</f>
        <v>609</v>
      </c>
      <c r="D359" t="s">
        <v>1872</v>
      </c>
      <c r="E359" s="16" t="s">
        <v>1873</v>
      </c>
      <c r="F359">
        <f>F357</f>
        <v>81363</v>
      </c>
      <c r="G359" t="s">
        <v>1874</v>
      </c>
      <c r="H359" s="73" t="str">
        <f>IF('CountryvisatypeLink Live Master'!D359="Yes", "Y", IF('CountryvisatypeLink Live Master'!D359="No", "N", ""))</f>
        <v>Y</v>
      </c>
      <c r="I359" s="16" t="s">
        <v>1875</v>
      </c>
      <c r="J359" s="73" t="str">
        <f>IF('CountryvisatypeLink Live Master'!E359="Yes", "Y", IF('CountryvisatypeLink Live Master'!E359="No", "N", ""))</f>
        <v>Y</v>
      </c>
      <c r="K359" s="16" t="s">
        <v>1876</v>
      </c>
      <c r="P359" t="str">
        <f>CONCATENATE(A359,B359,C359,D359,E359,F359,G359,H359,I359,J359,K359)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VALUES(nextval('t_country_visa_type_link_seq'),63502,609,'Full', 'support', current_timestamp, 'support', current_timestamp,81363, current_date, current_date, '2099-01-01 00:00:00.000','Y', 'Y', 'Y', 'Y', 'Y', 'Y', 'Y', 'N', 'N', 'N', NULL, NULL, NULL);</v>
      </c>
    </row>
    <row r="360" spans="1:16">
      <c r="A360" t="s">
        <v>1871</v>
      </c>
      <c r="B360" t="str">
        <f>B358</f>
        <v>63502,</v>
      </c>
      <c r="C360" s="73">
        <f>'CountryvisatypeLink Live Master'!B360</f>
        <v>611</v>
      </c>
      <c r="D360" t="s">
        <v>1872</v>
      </c>
      <c r="E360" s="16" t="s">
        <v>1873</v>
      </c>
      <c r="F360">
        <f>F358</f>
        <v>81363</v>
      </c>
      <c r="G360" t="s">
        <v>1874</v>
      </c>
      <c r="H360" s="73" t="str">
        <f>IF('CountryvisatypeLink Live Master'!D360="Yes", "Y", IF('CountryvisatypeLink Live Master'!D360="No", "N", ""))</f>
        <v>Y</v>
      </c>
      <c r="I360" s="16" t="s">
        <v>1875</v>
      </c>
      <c r="J360" s="73" t="str">
        <f>IF('CountryvisatypeLink Live Master'!E360="Yes", "Y", IF('CountryvisatypeLink Live Master'!E360="No", "N", ""))</f>
        <v>Y</v>
      </c>
      <c r="K360" s="16" t="s">
        <v>1876</v>
      </c>
      <c r="P360" t="str">
        <f>CONCATENATE(A360,B360,C360,D360,E360,F360,G360,H360,I360,J360,K360)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VALUES(nextval('t_country_visa_type_link_seq'),63502,611,'Full', 'support', current_timestamp, 'support', current_timestamp,81363, current_date, current_date, '2099-01-01 00:00:00.000','Y', 'Y', 'Y', 'Y', 'Y', 'Y', 'Y', 'N', 'N', 'N', NULL, NULL, NULL);</v>
      </c>
    </row>
    <row r="361" spans="1:16">
      <c r="A361" t="s">
        <v>1871</v>
      </c>
      <c r="B361" t="str">
        <f>B359</f>
        <v>63502,</v>
      </c>
      <c r="C361" s="73">
        <f>'CountryvisatypeLink Live Master'!B361</f>
        <v>24052</v>
      </c>
      <c r="D361" t="s">
        <v>1872</v>
      </c>
      <c r="E361" s="16" t="s">
        <v>1873</v>
      </c>
      <c r="F361">
        <f>F359</f>
        <v>81363</v>
      </c>
      <c r="G361" t="s">
        <v>1874</v>
      </c>
      <c r="H361" s="73" t="str">
        <f>IF('CountryvisatypeLink Live Master'!D361="Yes", "Y", IF('CountryvisatypeLink Live Master'!D361="No", "N", ""))</f>
        <v>Y</v>
      </c>
      <c r="I361" s="16" t="s">
        <v>1875</v>
      </c>
      <c r="J361" s="73" t="str">
        <f>IF('CountryvisatypeLink Live Master'!E361="Yes", "Y", IF('CountryvisatypeLink Live Master'!E361="No", "N", ""))</f>
        <v>Y</v>
      </c>
      <c r="K361" s="16" t="s">
        <v>1876</v>
      </c>
      <c r="P361" t="str">
        <f>CONCATENATE(A361,B361,C361,D361,E361,F361,G361,H361,I361,J361,K361)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VALUES(nextval('t_country_visa_type_link_seq'),63502,24052,'Full', 'support', current_timestamp, 'support', current_timestamp,81363, current_date, current_date, '2099-01-01 00:00:00.000','Y', 'Y', 'Y', 'Y', 'Y', 'Y', 'Y', 'N', 'N', 'N', NULL, NULL, NULL);</v>
      </c>
    </row>
    <row r="362" spans="1:16">
      <c r="A362" t="s">
        <v>1871</v>
      </c>
      <c r="B362" t="str">
        <f>B360</f>
        <v>63502,</v>
      </c>
      <c r="C362" s="73">
        <f>'CountryvisatypeLink Live Master'!B362</f>
        <v>43439</v>
      </c>
      <c r="D362" t="s">
        <v>1872</v>
      </c>
      <c r="E362" s="16" t="s">
        <v>1873</v>
      </c>
      <c r="F362">
        <f>F360</f>
        <v>81363</v>
      </c>
      <c r="G362" t="s">
        <v>1874</v>
      </c>
      <c r="H362" s="73" t="str">
        <f>IF('CountryvisatypeLink Live Master'!D362="Yes", "Y", IF('CountryvisatypeLink Live Master'!D362="No", "N", ""))</f>
        <v>Y</v>
      </c>
      <c r="I362" s="16" t="s">
        <v>1875</v>
      </c>
      <c r="J362" s="73" t="str">
        <f>IF('CountryvisatypeLink Live Master'!E362="Yes", "Y", IF('CountryvisatypeLink Live Master'!E362="No", "N", ""))</f>
        <v>Y</v>
      </c>
      <c r="K362" s="16" t="s">
        <v>1876</v>
      </c>
      <c r="P362" t="str">
        <f>CONCATENATE(A362,B362,C362,D362,E362,F362,G362,H362,I362,J362,K362)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VALUES(nextval('t_country_visa_type_link_seq'),63502,43439,'Full', 'support', current_timestamp, 'support', current_timestamp,81363, current_date, current_date, '2099-01-01 00:00:00.000','Y', 'Y', 'Y', 'Y', 'Y', 'Y', 'Y', 'N', 'N', 'N', NULL, NULL, NULL);</v>
      </c>
    </row>
    <row r="363" spans="1:16">
      <c r="A363" t="s">
        <v>1871</v>
      </c>
      <c r="B363" t="str">
        <f>B361</f>
        <v>63502,</v>
      </c>
      <c r="C363" s="73">
        <f>'CountryvisatypeLink Live Master'!B363</f>
        <v>22061</v>
      </c>
      <c r="D363" t="s">
        <v>1872</v>
      </c>
      <c r="E363" s="16" t="s">
        <v>1873</v>
      </c>
      <c r="F363">
        <f>F361</f>
        <v>81363</v>
      </c>
      <c r="G363" t="s">
        <v>1874</v>
      </c>
      <c r="H363" s="73" t="str">
        <f>IF('CountryvisatypeLink Live Master'!D363="Yes", "Y", IF('CountryvisatypeLink Live Master'!D363="No", "N", ""))</f>
        <v>Y</v>
      </c>
      <c r="I363" s="16" t="s">
        <v>1875</v>
      </c>
      <c r="J363" s="73" t="str">
        <f>IF('CountryvisatypeLink Live Master'!E363="Yes", "Y", IF('CountryvisatypeLink Live Master'!E363="No", "N", ""))</f>
        <v>Y</v>
      </c>
      <c r="K363" s="16" t="s">
        <v>1876</v>
      </c>
      <c r="P363" t="str">
        <f>CONCATENATE(A363,B363,C363,D363,E363,F363,G363,H363,I363,J363,K363)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VALUES(nextval('t_country_visa_type_link_seq'),63502,22061,'Full', 'support', current_timestamp, 'support', current_timestamp,81363, current_date, current_date, '2099-01-01 00:00:00.000','Y', 'Y', 'Y', 'Y', 'Y', 'Y', 'Y', 'N', 'N', 'N', NULL, NULL, NULL);</v>
      </c>
    </row>
    <row r="364" spans="1:16">
      <c r="A364" t="s">
        <v>1871</v>
      </c>
      <c r="B364" t="str">
        <f>B362</f>
        <v>63502,</v>
      </c>
      <c r="C364" s="73">
        <f>'CountryvisatypeLink Live Master'!B364</f>
        <v>22066</v>
      </c>
      <c r="D364" t="s">
        <v>1872</v>
      </c>
      <c r="E364" s="16" t="s">
        <v>1873</v>
      </c>
      <c r="F364">
        <f>F362</f>
        <v>81363</v>
      </c>
      <c r="G364" t="s">
        <v>1874</v>
      </c>
      <c r="H364" s="73" t="str">
        <f>IF('CountryvisatypeLink Live Master'!D364="Yes", "Y", IF('CountryvisatypeLink Live Master'!D364="No", "N", ""))</f>
        <v>Y</v>
      </c>
      <c r="I364" s="16" t="s">
        <v>1875</v>
      </c>
      <c r="J364" s="73" t="str">
        <f>IF('CountryvisatypeLink Live Master'!E364="Yes", "Y", IF('CountryvisatypeLink Live Master'!E364="No", "N", ""))</f>
        <v>Y</v>
      </c>
      <c r="K364" s="16" t="s">
        <v>1876</v>
      </c>
      <c r="P364" t="str">
        <f>CONCATENATE(A364,B364,C364,D364,E364,F364,G364,H364,I364,J364,K364)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VALUES(nextval('t_country_visa_type_link_seq'),63502,22066,'Full', 'support', current_timestamp, 'support', current_timestamp,81363, current_date, current_date, '2099-01-01 00:00:00.000','Y', 'Y', 'Y', 'Y', 'Y', 'Y', 'Y', 'N', 'N', 'N', NULL, NULL, NULL);</v>
      </c>
    </row>
    <row r="365" spans="1:16">
      <c r="A365" t="s">
        <v>1871</v>
      </c>
      <c r="B365" t="str">
        <f>B363</f>
        <v>63502,</v>
      </c>
      <c r="C365" s="73">
        <f>'CountryvisatypeLink Live Master'!B365</f>
        <v>39154</v>
      </c>
      <c r="D365" t="s">
        <v>1872</v>
      </c>
      <c r="E365" s="16" t="s">
        <v>1873</v>
      </c>
      <c r="F365">
        <f>F363</f>
        <v>81363</v>
      </c>
      <c r="G365" t="s">
        <v>1874</v>
      </c>
      <c r="H365" s="73" t="str">
        <f>IF('CountryvisatypeLink Live Master'!D365="Yes", "Y", IF('CountryvisatypeLink Live Master'!D365="No", "N", ""))</f>
        <v>Y</v>
      </c>
      <c r="I365" s="16" t="s">
        <v>1875</v>
      </c>
      <c r="J365" s="73" t="str">
        <f>IF('CountryvisatypeLink Live Master'!E365="Yes", "Y", IF('CountryvisatypeLink Live Master'!E365="No", "N", ""))</f>
        <v>Y</v>
      </c>
      <c r="K365" s="16" t="s">
        <v>1876</v>
      </c>
      <c r="P365" t="str">
        <f>CONCATENATE(A365,B365,C365,D365,E365,F365,G365,H365,I365,J365,K365)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VALUES(nextval('t_country_visa_type_link_seq'),63502,39154,'Full', 'support', current_timestamp, 'support', current_timestamp,81363, current_date, current_date, '2099-01-01 00:00:00.000','Y', 'Y', 'Y', 'Y', 'Y', 'Y', 'Y', 'N', 'N', 'N', NULL, NULL, NULL);</v>
      </c>
    </row>
    <row r="366" spans="1:16">
      <c r="A366" t="s">
        <v>1871</v>
      </c>
      <c r="B366" t="str">
        <f>B364</f>
        <v>63502,</v>
      </c>
      <c r="C366" s="73">
        <f>'CountryvisatypeLink Live Master'!B366</f>
        <v>37150</v>
      </c>
      <c r="D366" t="s">
        <v>1872</v>
      </c>
      <c r="E366" s="16" t="s">
        <v>1873</v>
      </c>
      <c r="F366">
        <f>F364</f>
        <v>81363</v>
      </c>
      <c r="G366" t="s">
        <v>1874</v>
      </c>
      <c r="H366" s="73" t="str">
        <f>IF('CountryvisatypeLink Live Master'!D366="Yes", "Y", IF('CountryvisatypeLink Live Master'!D366="No", "N", ""))</f>
        <v>Y</v>
      </c>
      <c r="I366" s="16" t="s">
        <v>1875</v>
      </c>
      <c r="J366" s="73" t="str">
        <f>IF('CountryvisatypeLink Live Master'!E366="Yes", "Y", IF('CountryvisatypeLink Live Master'!E366="No", "N", ""))</f>
        <v>Y</v>
      </c>
      <c r="K366" s="16" t="s">
        <v>1876</v>
      </c>
      <c r="P366" t="str">
        <f>CONCATENATE(A366,B366,C366,D366,E366,F366,G366,H366,I366,J366,K366)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VALUES(nextval('t_country_visa_type_link_seq'),63502,37150,'Full', 'support', current_timestamp, 'support', current_timestamp,81363, current_date, current_date, '2099-01-01 00:00:00.000','Y', 'Y', 'Y', 'Y', 'Y', 'Y', 'Y', 'N', 'N', 'N', NULL, NULL, NULL);</v>
      </c>
    </row>
    <row r="367" spans="1:16">
      <c r="A367" t="s">
        <v>1871</v>
      </c>
      <c r="B367" t="str">
        <f>B365</f>
        <v>63502,</v>
      </c>
      <c r="C367" s="73">
        <f>'CountryvisatypeLink Live Master'!B367</f>
        <v>37156</v>
      </c>
      <c r="D367" t="s">
        <v>1872</v>
      </c>
      <c r="E367" s="16" t="s">
        <v>1873</v>
      </c>
      <c r="F367">
        <f>F365</f>
        <v>81363</v>
      </c>
      <c r="G367" t="s">
        <v>1874</v>
      </c>
      <c r="H367" s="73" t="str">
        <f>IF('CountryvisatypeLink Live Master'!D367="Yes", "Y", IF('CountryvisatypeLink Live Master'!D367="No", "N", ""))</f>
        <v>Y</v>
      </c>
      <c r="I367" s="16" t="s">
        <v>1875</v>
      </c>
      <c r="J367" s="73" t="str">
        <f>IF('CountryvisatypeLink Live Master'!E367="Yes", "Y", IF('CountryvisatypeLink Live Master'!E367="No", "N", ""))</f>
        <v>Y</v>
      </c>
      <c r="K367" s="16" t="s">
        <v>1876</v>
      </c>
      <c r="P367" t="str">
        <f>CONCATENATE(A367,B367,C367,D367,E367,F367,G367,H367,I367,J367,K367)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VALUES(nextval('t_country_visa_type_link_seq'),63502,37156,'Full', 'support', current_timestamp, 'support', current_timestamp,81363, current_date, current_date, '2099-01-01 00:00:00.000','Y', 'Y', 'Y', 'Y', 'Y', 'Y', 'Y', 'N', 'N', 'N', NULL, NULL, NULL);</v>
      </c>
    </row>
    <row r="368" spans="1:16">
      <c r="A368" t="s">
        <v>1871</v>
      </c>
      <c r="B368" t="str">
        <f>B366</f>
        <v>63502,</v>
      </c>
      <c r="C368" s="73">
        <f>'CountryvisatypeLink Live Master'!B368</f>
        <v>33159</v>
      </c>
      <c r="D368" t="s">
        <v>1872</v>
      </c>
      <c r="E368" s="16" t="s">
        <v>1873</v>
      </c>
      <c r="F368">
        <f>F366</f>
        <v>81363</v>
      </c>
      <c r="G368" t="s">
        <v>1874</v>
      </c>
      <c r="H368" s="73" t="str">
        <f>IF('CountryvisatypeLink Live Master'!D368="Yes", "Y", IF('CountryvisatypeLink Live Master'!D368="No", "N", ""))</f>
        <v>Y</v>
      </c>
      <c r="I368" s="16" t="s">
        <v>1875</v>
      </c>
      <c r="J368" s="73" t="str">
        <f>IF('CountryvisatypeLink Live Master'!E368="Yes", "Y", IF('CountryvisatypeLink Live Master'!E368="No", "N", ""))</f>
        <v>Y</v>
      </c>
      <c r="K368" s="16" t="s">
        <v>1876</v>
      </c>
      <c r="P368" t="str">
        <f>CONCATENATE(A368,B368,C368,D368,E368,F368,G368,H368,I368,J368,K368)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VALUES(nextval('t_country_visa_type_link_seq'),63502,33159,'Full', 'support', current_timestamp, 'support', current_timestamp,81363, current_date, current_date, '2099-01-01 00:00:00.000','Y', 'Y', 'Y', 'Y', 'Y', 'Y', 'Y', 'N', 'N', 'N', NULL, NULL, NULL);</v>
      </c>
    </row>
    <row r="369" spans="1:16">
      <c r="A369" t="s">
        <v>1871</v>
      </c>
      <c r="B369" t="str">
        <f>B367</f>
        <v>63502,</v>
      </c>
      <c r="C369" s="73">
        <f>'CountryvisatypeLink Live Master'!B369</f>
        <v>32251</v>
      </c>
      <c r="D369" t="s">
        <v>1872</v>
      </c>
      <c r="E369" s="16" t="s">
        <v>1873</v>
      </c>
      <c r="F369">
        <f>F367</f>
        <v>81363</v>
      </c>
      <c r="G369" t="s">
        <v>1874</v>
      </c>
      <c r="H369" s="73" t="str">
        <f>IF('CountryvisatypeLink Live Master'!D369="Yes", "Y", IF('CountryvisatypeLink Live Master'!D369="No", "N", ""))</f>
        <v>Y</v>
      </c>
      <c r="I369" s="16" t="s">
        <v>1875</v>
      </c>
      <c r="J369" s="73" t="str">
        <f>IF('CountryvisatypeLink Live Master'!E369="Yes", "Y", IF('CountryvisatypeLink Live Master'!E369="No", "N", ""))</f>
        <v>Y</v>
      </c>
      <c r="K369" s="16" t="s">
        <v>1876</v>
      </c>
      <c r="P369" t="str">
        <f>CONCATENATE(A369,B369,C369,D369,E369,F369,G369,H369,I369,J369,K369)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VALUES(nextval('t_country_visa_type_link_seq'),63502,32251,'Full', 'support', current_timestamp, 'support', current_timestamp,81363, current_date, current_date, '2099-01-01 00:00:00.000','Y', 'Y', 'Y', 'Y', 'Y', 'Y', 'Y', 'N', 'N', 'N', NULL, NULL, NULL);</v>
      </c>
    </row>
    <row r="370" spans="1:16">
      <c r="A370" t="s">
        <v>1871</v>
      </c>
      <c r="B370" t="str">
        <f>B368</f>
        <v>63502,</v>
      </c>
      <c r="C370" s="73">
        <f>'CountryvisatypeLink Live Master'!B370</f>
        <v>32252</v>
      </c>
      <c r="D370" t="s">
        <v>1872</v>
      </c>
      <c r="E370" s="16" t="s">
        <v>1873</v>
      </c>
      <c r="F370">
        <f>F368</f>
        <v>81363</v>
      </c>
      <c r="G370" t="s">
        <v>1874</v>
      </c>
      <c r="H370" s="73" t="str">
        <f>IF('CountryvisatypeLink Live Master'!D370="Yes", "Y", IF('CountryvisatypeLink Live Master'!D370="No", "N", ""))</f>
        <v>Y</v>
      </c>
      <c r="I370" s="16" t="s">
        <v>1875</v>
      </c>
      <c r="J370" s="73" t="str">
        <f>IF('CountryvisatypeLink Live Master'!E370="Yes", "Y", IF('CountryvisatypeLink Live Master'!E370="No", "N", ""))</f>
        <v>Y</v>
      </c>
      <c r="K370" s="16" t="s">
        <v>1876</v>
      </c>
      <c r="P370" t="str">
        <f>CONCATENATE(A370,B370,C370,D370,E370,F370,G370,H370,I370,J370,K370)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VALUES(nextval('t_country_visa_type_link_seq'),63502,32252,'Full', 'support', current_timestamp, 'support', current_timestamp,81363, current_date, current_date, '2099-01-01 00:00:00.000','Y', 'Y', 'Y', 'Y', 'Y', 'Y', 'Y', 'N', 'N', 'N', NULL, NULL, NULL);</v>
      </c>
    </row>
    <row r="371" spans="1:16">
      <c r="A371" t="s">
        <v>1871</v>
      </c>
      <c r="B371" t="str">
        <f>B369</f>
        <v>63502,</v>
      </c>
      <c r="C371" s="73">
        <f>'CountryvisatypeLink Live Master'!B371</f>
        <v>34150</v>
      </c>
      <c r="D371" t="s">
        <v>1872</v>
      </c>
      <c r="E371" s="16" t="s">
        <v>1873</v>
      </c>
      <c r="F371">
        <f>F369</f>
        <v>81363</v>
      </c>
      <c r="G371" t="s">
        <v>1874</v>
      </c>
      <c r="H371" s="73" t="str">
        <f>IF('CountryvisatypeLink Live Master'!D371="Yes", "Y", IF('CountryvisatypeLink Live Master'!D371="No", "N", ""))</f>
        <v>Y</v>
      </c>
      <c r="I371" s="16" t="s">
        <v>1875</v>
      </c>
      <c r="J371" s="73" t="str">
        <f>IF('CountryvisatypeLink Live Master'!E371="Yes", "Y", IF('CountryvisatypeLink Live Master'!E371="No", "N", ""))</f>
        <v>Y</v>
      </c>
      <c r="K371" s="16" t="s">
        <v>1876</v>
      </c>
      <c r="P371" t="str">
        <f>CONCATENATE(A371,B371,C371,D371,E371,F371,G371,H371,I371,J371,K371)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VALUES(nextval('t_country_visa_type_link_seq'),63502,34150,'Full', 'support', current_timestamp, 'support', current_timestamp,81363, current_date, current_date, '2099-01-01 00:00:00.000','Y', 'Y', 'Y', 'Y', 'Y', 'Y', 'Y', 'N', 'N', 'N', NULL, NULL, NULL);</v>
      </c>
    </row>
    <row r="372" spans="1:16">
      <c r="A372" t="s">
        <v>1871</v>
      </c>
      <c r="B372" t="str">
        <f>B370</f>
        <v>63502,</v>
      </c>
      <c r="C372" s="73">
        <f>'CountryvisatypeLink Live Master'!B372</f>
        <v>32250</v>
      </c>
      <c r="D372" t="s">
        <v>1872</v>
      </c>
      <c r="E372" s="16" t="s">
        <v>1873</v>
      </c>
      <c r="F372">
        <f>F370</f>
        <v>81363</v>
      </c>
      <c r="G372" t="s">
        <v>1874</v>
      </c>
      <c r="H372" s="73" t="str">
        <f>IF('CountryvisatypeLink Live Master'!D372="Yes", "Y", IF('CountryvisatypeLink Live Master'!D372="No", "N", ""))</f>
        <v>Y</v>
      </c>
      <c r="I372" s="16" t="s">
        <v>1875</v>
      </c>
      <c r="J372" s="73" t="str">
        <f>IF('CountryvisatypeLink Live Master'!E372="Yes", "Y", IF('CountryvisatypeLink Live Master'!E372="No", "N", ""))</f>
        <v>Y</v>
      </c>
      <c r="K372" s="16" t="s">
        <v>1876</v>
      </c>
      <c r="P372" t="str">
        <f>CONCATENATE(A372,B372,C372,D372,E372,F372,G372,H372,I372,J372,K372)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VALUES(nextval('t_country_visa_type_link_seq'),63502,32250,'Full', 'support', current_timestamp, 'support', current_timestamp,81363, current_date, current_date, '2099-01-01 00:00:00.000','Y', 'Y', 'Y', 'Y', 'Y', 'Y', 'Y', 'N', 'N', 'N', NULL, NULL, NULL);</v>
      </c>
    </row>
    <row r="373" spans="1:16">
      <c r="A373" t="s">
        <v>1871</v>
      </c>
      <c r="B373" t="str">
        <f>B371</f>
        <v>63502,</v>
      </c>
      <c r="C373" s="73">
        <f>'CountryvisatypeLink Live Master'!B373</f>
        <v>41951</v>
      </c>
      <c r="D373" t="s">
        <v>1872</v>
      </c>
      <c r="E373" s="16" t="s">
        <v>1873</v>
      </c>
      <c r="F373">
        <f>F371</f>
        <v>81363</v>
      </c>
      <c r="G373" t="s">
        <v>1874</v>
      </c>
      <c r="H373" s="73" t="str">
        <f>IF('CountryvisatypeLink Live Master'!D373="Yes", "Y", IF('CountryvisatypeLink Live Master'!D373="No", "N", ""))</f>
        <v>Y</v>
      </c>
      <c r="I373" s="16" t="s">
        <v>1875</v>
      </c>
      <c r="J373" s="73" t="str">
        <f>IF('CountryvisatypeLink Live Master'!E373="Yes", "Y", IF('CountryvisatypeLink Live Master'!E373="No", "N", ""))</f>
        <v>Y</v>
      </c>
      <c r="K373" s="16" t="s">
        <v>1876</v>
      </c>
      <c r="P373" t="str">
        <f>CONCATENATE(A373,B373,C373,D373,E373,F373,G373,H373,I373,J373,K373)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VALUES(nextval('t_country_visa_type_link_seq'),63502,41951,'Full', 'support', current_timestamp, 'support', current_timestamp,81363, current_date, current_date, '2099-01-01 00:00:00.000','Y', 'Y', 'Y', 'Y', 'Y', 'Y', 'Y', 'N', 'N', 'N', NULL, NULL, NULL);</v>
      </c>
    </row>
    <row r="374" spans="1:16">
      <c r="A374" t="s">
        <v>1871</v>
      </c>
      <c r="B374" t="str">
        <f>B372</f>
        <v>63502,</v>
      </c>
      <c r="C374" s="73">
        <f>'CountryvisatypeLink Live Master'!B374</f>
        <v>42659</v>
      </c>
      <c r="D374" t="s">
        <v>1872</v>
      </c>
      <c r="E374" s="16" t="s">
        <v>1873</v>
      </c>
      <c r="F374">
        <f>F372</f>
        <v>81363</v>
      </c>
      <c r="G374" t="s">
        <v>1874</v>
      </c>
      <c r="H374" s="73" t="str">
        <f>IF('CountryvisatypeLink Live Master'!D374="Yes", "Y", IF('CountryvisatypeLink Live Master'!D374="No", "N", ""))</f>
        <v>Y</v>
      </c>
      <c r="I374" s="16" t="s">
        <v>1875</v>
      </c>
      <c r="J374" s="73" t="str">
        <f>IF('CountryvisatypeLink Live Master'!E374="Yes", "Y", IF('CountryvisatypeLink Live Master'!E374="No", "N", ""))</f>
        <v>Y</v>
      </c>
      <c r="K374" s="16" t="s">
        <v>1876</v>
      </c>
      <c r="P374" t="str">
        <f>CONCATENATE(A374,B374,C374,D374,E374,F374,G374,H374,I374,J374,K374)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VALUES(nextval('t_country_visa_type_link_seq'),63502,42659,'Full', 'support', current_timestamp, 'support', current_timestamp,81363, current_date, current_date, '2099-01-01 00:00:00.000','Y', 'Y', 'Y', 'Y', 'Y', 'Y', 'Y', 'N', 'N', 'N', NULL, NULL, NULL);</v>
      </c>
    </row>
  </sheetData>
  <mergeCells count="1">
    <mergeCell ref="A1:T3"/>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CEE3-4769-4BBD-94AF-0A88D9105C95}">
  <dimension ref="A1:T625"/>
  <sheetViews>
    <sheetView workbookViewId="0">
      <selection activeCell="C5" sqref="C5"/>
    </sheetView>
  </sheetViews>
  <sheetFormatPr defaultRowHeight="15"/>
  <cols>
    <col min="1" max="1" width="44.42578125" customWidth="1"/>
    <col min="2" max="2" width="11.85546875" customWidth="1"/>
    <col min="3" max="3" width="13.140625" customWidth="1"/>
    <col min="4" max="4" width="21.42578125" customWidth="1"/>
    <col min="7" max="7" width="50.7109375" bestFit="1" customWidth="1"/>
    <col min="11" max="11" width="41.7109375" bestFit="1" customWidth="1"/>
  </cols>
  <sheetData>
    <row r="1" spans="1:20" ht="31.5" customHeight="1">
      <c r="A1" s="120" t="s">
        <v>1863</v>
      </c>
      <c r="B1" s="121"/>
      <c r="C1" s="121"/>
      <c r="D1" s="121"/>
      <c r="E1" s="121"/>
      <c r="F1" s="121"/>
      <c r="G1" s="121"/>
      <c r="H1" s="121"/>
      <c r="I1" s="121"/>
      <c r="J1" s="121"/>
      <c r="K1" s="121"/>
      <c r="L1" s="121"/>
      <c r="M1" s="121"/>
      <c r="N1" s="121"/>
      <c r="O1" s="121"/>
      <c r="P1" s="121"/>
      <c r="Q1" s="121"/>
      <c r="R1" s="121"/>
      <c r="S1" s="121"/>
      <c r="T1" s="121"/>
    </row>
    <row r="2" spans="1:20" ht="11.25" customHeight="1">
      <c r="A2" s="120"/>
      <c r="B2" s="121"/>
      <c r="C2" s="121"/>
      <c r="D2" s="121"/>
      <c r="E2" s="121"/>
      <c r="F2" s="121"/>
      <c r="G2" s="121"/>
      <c r="H2" s="121"/>
      <c r="I2" s="121"/>
      <c r="J2" s="121"/>
      <c r="K2" s="121"/>
      <c r="L2" s="121"/>
      <c r="M2" s="121"/>
      <c r="N2" s="121"/>
      <c r="O2" s="121"/>
      <c r="P2" s="121"/>
      <c r="Q2" s="121"/>
      <c r="R2" s="121"/>
      <c r="S2" s="121"/>
      <c r="T2" s="121"/>
    </row>
    <row r="3" spans="1:20" ht="10.5" customHeight="1">
      <c r="A3" s="120"/>
      <c r="B3" s="121"/>
      <c r="C3" s="121"/>
      <c r="D3" s="121"/>
      <c r="E3" s="121"/>
      <c r="F3" s="121"/>
      <c r="G3" s="121"/>
      <c r="H3" s="121"/>
      <c r="I3" s="121"/>
      <c r="J3" s="121"/>
      <c r="K3" s="121"/>
      <c r="L3" s="121"/>
      <c r="M3" s="121"/>
      <c r="N3" s="121"/>
      <c r="O3" s="121"/>
      <c r="P3" s="121"/>
      <c r="Q3" s="121"/>
      <c r="R3" s="121"/>
      <c r="S3" s="121"/>
      <c r="T3" s="121"/>
    </row>
    <row r="4" spans="1:20">
      <c r="A4" s="72"/>
      <c r="B4" s="72" t="s">
        <v>1864</v>
      </c>
      <c r="C4" s="72" t="s">
        <v>1865</v>
      </c>
      <c r="D4" s="72" t="s">
        <v>1866</v>
      </c>
      <c r="E4" s="72"/>
      <c r="F4" s="72" t="s">
        <v>1867</v>
      </c>
      <c r="G4" s="72"/>
      <c r="H4" s="72" t="s">
        <v>1868</v>
      </c>
      <c r="I4" s="72"/>
      <c r="J4" s="72" t="s">
        <v>1869</v>
      </c>
      <c r="K4" s="72"/>
      <c r="P4" s="72" t="s">
        <v>1870</v>
      </c>
    </row>
    <row r="5" spans="1:20">
      <c r="A5" t="s">
        <v>1871</v>
      </c>
      <c r="B5" t="str">
        <f>Master!L7&amp;","</f>
        <v>63502,</v>
      </c>
      <c r="C5" s="73">
        <f>'CountryvisatypeLink UAT Master'!B5</f>
        <v>44560</v>
      </c>
      <c r="D5" t="s">
        <v>1872</v>
      </c>
      <c r="E5" s="16" t="s">
        <v>1873</v>
      </c>
      <c r="F5">
        <f>Master!L13</f>
        <v>81363</v>
      </c>
      <c r="G5" t="s">
        <v>1874</v>
      </c>
      <c r="H5" s="73" t="str">
        <f>IF('CountryvisatypeLink UAT Master'!D5="Yes", "Y", IF('CountryvisatypeLink UAT Master'!D5="No", "N", ""))</f>
        <v>N</v>
      </c>
      <c r="I5" s="16" t="s">
        <v>1875</v>
      </c>
      <c r="J5" s="73" t="str">
        <f>IF('CountryvisatypeLink UAT Master'!E5="Yes", "Y", IF('CountryvisatypeLink UAT Master'!E5="No", "N", ""))</f>
        <v>N</v>
      </c>
      <c r="K5" s="16" t="s">
        <v>1876</v>
      </c>
      <c r="P5" t="str">
        <f>CONCATENATE(A5,B5,C5,D5,E5,F5,G5,H5,I5,J5,K5)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VALUES(nextval('t_country_visa_type_link_seq'),63502,44560,'Full', 'support', current_timestamp, 'support', current_timestamp,81363, current_date, current_date, '2099-01-01 00:00:00.000','N', 'Y', 'N', 'Y', 'Y', 'Y', 'Y', 'N', 'N', 'N', NULL, NULL, NULL);</v>
      </c>
    </row>
    <row r="6" spans="1:20">
      <c r="A6" t="s">
        <v>1871</v>
      </c>
      <c r="B6" t="str">
        <f>B5</f>
        <v>63502,</v>
      </c>
      <c r="C6" s="73">
        <f>'CountryvisatypeLink UAT Master'!B6</f>
        <v>22060</v>
      </c>
      <c r="D6" t="s">
        <v>1872</v>
      </c>
      <c r="E6" s="16" t="s">
        <v>1873</v>
      </c>
      <c r="F6">
        <f>F5</f>
        <v>81363</v>
      </c>
      <c r="G6" t="s">
        <v>1874</v>
      </c>
      <c r="H6" s="73" t="str">
        <f>IF('CountryvisatypeLink UAT Master'!D6="Yes", "Y", IF('CountryvisatypeLink UAT Master'!D6="No", "N", ""))</f>
        <v>Y</v>
      </c>
      <c r="I6" s="16" t="s">
        <v>1875</v>
      </c>
      <c r="J6" s="73" t="str">
        <f>IF('CountryvisatypeLink UAT Master'!E6="Yes", "Y", IF('CountryvisatypeLink UAT Master'!E6="No", "N", ""))</f>
        <v>Y</v>
      </c>
      <c r="K6" s="16" t="s">
        <v>1876</v>
      </c>
      <c r="P6" t="str">
        <f>CONCATENATE(A6,B6,C6,D6,E6,F6,G6,H6,I6,J6,K6)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VALUES(nextval('t_country_visa_type_link_seq'),63502,22060,'Full', 'support', current_timestamp, 'support', current_timestamp,81363, current_date, current_date, '2099-01-01 00:00:00.000','Y', 'Y', 'Y', 'Y', 'Y', 'Y', 'Y', 'N', 'N', 'N', NULL, NULL, NULL);</v>
      </c>
    </row>
    <row r="7" spans="1:20">
      <c r="A7" t="s">
        <v>1871</v>
      </c>
      <c r="B7" t="str">
        <f>B5</f>
        <v>63502,</v>
      </c>
      <c r="C7" s="73">
        <f>'CountryvisatypeLink UAT Master'!B7</f>
        <v>41223</v>
      </c>
      <c r="D7" t="s">
        <v>1872</v>
      </c>
      <c r="E7" s="16" t="s">
        <v>1873</v>
      </c>
      <c r="F7">
        <f>F5</f>
        <v>81363</v>
      </c>
      <c r="G7" t="s">
        <v>1874</v>
      </c>
      <c r="H7" s="73" t="str">
        <f>IF('CountryvisatypeLink UAT Master'!D7="Yes", "Y", IF('CountryvisatypeLink UAT Master'!D7="No", "N", ""))</f>
        <v>Y</v>
      </c>
      <c r="I7" s="16" t="s">
        <v>1875</v>
      </c>
      <c r="J7" s="73" t="str">
        <f>IF('CountryvisatypeLink UAT Master'!E7="Yes", "Y", IF('CountryvisatypeLink UAT Master'!E7="No", "N", ""))</f>
        <v>Y</v>
      </c>
      <c r="K7" s="16" t="s">
        <v>1876</v>
      </c>
      <c r="P7" t="str">
        <f>CONCATENATE(A7,B7,C7,D7,E7,F7,G7,H7,I7,J7,K7)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VALUES(nextval('t_country_visa_type_link_seq'),63502,41223,'Full', 'support', current_timestamp, 'support', current_timestamp,81363, current_date, current_date, '2099-01-01 00:00:00.000','Y', 'Y', 'Y', 'Y', 'Y', 'Y', 'Y', 'N', 'N', 'N', NULL, NULL, NULL);</v>
      </c>
    </row>
    <row r="8" spans="1:20">
      <c r="A8" t="s">
        <v>1871</v>
      </c>
      <c r="B8" t="str">
        <f t="shared" ref="B8:B16" si="0">B6</f>
        <v>63502,</v>
      </c>
      <c r="C8" s="73">
        <f>'CountryvisatypeLink UAT Master'!B8</f>
        <v>33151</v>
      </c>
      <c r="D8" t="s">
        <v>1872</v>
      </c>
      <c r="E8" s="16" t="s">
        <v>1873</v>
      </c>
      <c r="F8">
        <f>F6</f>
        <v>81363</v>
      </c>
      <c r="G8" t="s">
        <v>1874</v>
      </c>
      <c r="H8" s="73" t="str">
        <f>IF('CountryvisatypeLink UAT Master'!D8="Yes", "Y", IF('CountryvisatypeLink UAT Master'!D8="No", "N", ""))</f>
        <v>Y</v>
      </c>
      <c r="I8" s="16" t="s">
        <v>1875</v>
      </c>
      <c r="J8" s="73" t="str">
        <f>IF('CountryvisatypeLink UAT Master'!E8="Yes", "Y", IF('CountryvisatypeLink UAT Master'!E8="No", "N", ""))</f>
        <v>Y</v>
      </c>
      <c r="K8" s="16" t="s">
        <v>1876</v>
      </c>
      <c r="P8" t="str">
        <f>CONCATENATE(A8,B8,C8,D8,E8,F8,G8,H8,I8,J8,K8)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VALUES(nextval('t_country_visa_type_link_seq'),63502,33151,'Full', 'support', current_timestamp, 'support', current_timestamp,81363, current_date, current_date, '2099-01-01 00:00:00.000','Y', 'Y', 'Y', 'Y', 'Y', 'Y', 'Y', 'N', 'N', 'N', NULL, NULL, NULL);</v>
      </c>
    </row>
    <row r="9" spans="1:20">
      <c r="A9" t="s">
        <v>1871</v>
      </c>
      <c r="B9" t="str">
        <f t="shared" si="0"/>
        <v>63502,</v>
      </c>
      <c r="C9" s="73">
        <f>'CountryvisatypeLink UAT Master'!B9</f>
        <v>640</v>
      </c>
      <c r="D9" t="s">
        <v>1872</v>
      </c>
      <c r="E9" s="16" t="s">
        <v>1873</v>
      </c>
      <c r="F9">
        <f>F7</f>
        <v>81363</v>
      </c>
      <c r="G9" t="s">
        <v>1874</v>
      </c>
      <c r="H9" s="73" t="str">
        <f>IF('CountryvisatypeLink UAT Master'!D9="Yes", "Y", IF('CountryvisatypeLink UAT Master'!D9="No", "N", ""))</f>
        <v>Y</v>
      </c>
      <c r="I9" s="16" t="s">
        <v>1875</v>
      </c>
      <c r="J9" s="73" t="str">
        <f>IF('CountryvisatypeLink UAT Master'!E9="Yes", "Y", IF('CountryvisatypeLink UAT Master'!E9="No", "N", ""))</f>
        <v>Y</v>
      </c>
      <c r="K9" s="16" t="s">
        <v>1876</v>
      </c>
      <c r="P9" t="str">
        <f>CONCATENATE(A9,B9,C9,D9,E9,F9,G9,H9,I9,J9,K9)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VALUES(nextval('t_country_visa_type_link_seq'),63502,640,'Full', 'support', current_timestamp, 'support', current_timestamp,81363, current_date, current_date, '2099-01-01 00:00:00.000','Y', 'Y', 'Y', 'Y', 'Y', 'Y', 'Y', 'N', 'N', 'N', NULL, NULL, NULL);</v>
      </c>
    </row>
    <row r="10" spans="1:20">
      <c r="A10" t="s">
        <v>1871</v>
      </c>
      <c r="B10" t="str">
        <f t="shared" si="0"/>
        <v>63502,</v>
      </c>
      <c r="C10" s="73">
        <f>'CountryvisatypeLink UAT Master'!B10</f>
        <v>701</v>
      </c>
      <c r="D10" t="s">
        <v>1872</v>
      </c>
      <c r="E10" s="16" t="s">
        <v>1873</v>
      </c>
      <c r="F10">
        <f>F8</f>
        <v>81363</v>
      </c>
      <c r="G10" t="s">
        <v>1874</v>
      </c>
      <c r="H10" s="73" t="str">
        <f>IF('CountryvisatypeLink UAT Master'!D10="Yes", "Y", IF('CountryvisatypeLink UAT Master'!D10="No", "N", ""))</f>
        <v>Y</v>
      </c>
      <c r="I10" s="16" t="s">
        <v>1875</v>
      </c>
      <c r="J10" s="73" t="str">
        <f>IF('CountryvisatypeLink UAT Master'!E10="Yes", "Y", IF('CountryvisatypeLink UAT Master'!E10="No", "N", ""))</f>
        <v>Y</v>
      </c>
      <c r="K10" s="16" t="s">
        <v>1876</v>
      </c>
      <c r="P10" t="str">
        <f>CONCATENATE(A10,B10,C10,D10,E10,F10,G10,H10,I10,J10,K10)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VALUES(nextval('t_country_visa_type_link_seq'),63502,701,'Full', 'support', current_timestamp, 'support', current_timestamp,81363, current_date, current_date, '2099-01-01 00:00:00.000','Y', 'Y', 'Y', 'Y', 'Y', 'Y', 'Y', 'N', 'N', 'N', NULL, NULL, NULL);</v>
      </c>
    </row>
    <row r="11" spans="1:20">
      <c r="A11" t="s">
        <v>1871</v>
      </c>
      <c r="B11" t="str">
        <f t="shared" si="0"/>
        <v>63502,</v>
      </c>
      <c r="C11" s="73">
        <f>'CountryvisatypeLink UAT Master'!B11</f>
        <v>34161</v>
      </c>
      <c r="D11" t="s">
        <v>1872</v>
      </c>
      <c r="E11" s="16" t="s">
        <v>1873</v>
      </c>
      <c r="F11">
        <f>F9</f>
        <v>81363</v>
      </c>
      <c r="G11" t="s">
        <v>1874</v>
      </c>
      <c r="H11" s="73" t="str">
        <f>IF('CountryvisatypeLink UAT Master'!D11="Yes", "Y", IF('CountryvisatypeLink UAT Master'!D11="No", "N", ""))</f>
        <v>Y</v>
      </c>
      <c r="I11" s="16" t="s">
        <v>1875</v>
      </c>
      <c r="J11" s="73" t="str">
        <f>IF('CountryvisatypeLink UAT Master'!E11="Yes", "Y", IF('CountryvisatypeLink UAT Master'!E11="No", "N", ""))</f>
        <v>Y</v>
      </c>
      <c r="K11" s="16" t="s">
        <v>1876</v>
      </c>
      <c r="P11" t="str">
        <f>CONCATENATE(A11,B11,C11,D11,E11,F11,G11,H11,I11,J11,K11)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VALUES(nextval('t_country_visa_type_link_seq'),63502,34161,'Full', 'support', current_timestamp, 'support', current_timestamp,81363, current_date, current_date, '2099-01-01 00:00:00.000','Y', 'Y', 'Y', 'Y', 'Y', 'Y', 'Y', 'N', 'N', 'N', NULL, NULL, NULL);</v>
      </c>
    </row>
    <row r="12" spans="1:20">
      <c r="A12" t="s">
        <v>1871</v>
      </c>
      <c r="B12" t="str">
        <f t="shared" si="0"/>
        <v>63502,</v>
      </c>
      <c r="C12" s="73">
        <f>'CountryvisatypeLink UAT Master'!B12</f>
        <v>641</v>
      </c>
      <c r="D12" t="s">
        <v>1872</v>
      </c>
      <c r="E12" s="16" t="s">
        <v>1873</v>
      </c>
      <c r="F12">
        <f>F10</f>
        <v>81363</v>
      </c>
      <c r="G12" t="s">
        <v>1874</v>
      </c>
      <c r="H12" s="73" t="str">
        <f>IF('CountryvisatypeLink UAT Master'!D12="Yes", "Y", IF('CountryvisatypeLink UAT Master'!D12="No", "N", ""))</f>
        <v>Y</v>
      </c>
      <c r="I12" s="16" t="s">
        <v>1875</v>
      </c>
      <c r="J12" s="73" t="str">
        <f>IF('CountryvisatypeLink UAT Master'!E12="Yes", "Y", IF('CountryvisatypeLink UAT Master'!E12="No", "N", ""))</f>
        <v>Y</v>
      </c>
      <c r="K12" s="16" t="s">
        <v>1876</v>
      </c>
      <c r="P12" t="str">
        <f>CONCATENATE(A12,B12,C12,D12,E12,F12,G12,H12,I12,J12,K12)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VALUES(nextval('t_country_visa_type_link_seq'),63502,641,'Full', 'support', current_timestamp, 'support', current_timestamp,81363, current_date, current_date, '2099-01-01 00:00:00.000','Y', 'Y', 'Y', 'Y', 'Y', 'Y', 'Y', 'N', 'N', 'N', NULL, NULL, NULL);</v>
      </c>
    </row>
    <row r="13" spans="1:20">
      <c r="A13" t="s">
        <v>1871</v>
      </c>
      <c r="B13" t="str">
        <f t="shared" si="0"/>
        <v>63502,</v>
      </c>
      <c r="C13" s="73">
        <f>'CountryvisatypeLink UAT Master'!B13</f>
        <v>24150</v>
      </c>
      <c r="D13" t="s">
        <v>1872</v>
      </c>
      <c r="E13" s="16" t="s">
        <v>1873</v>
      </c>
      <c r="F13">
        <f>F11</f>
        <v>81363</v>
      </c>
      <c r="G13" t="s">
        <v>1874</v>
      </c>
      <c r="H13" s="73" t="str">
        <f>IF('CountryvisatypeLink UAT Master'!D13="Yes", "Y", IF('CountryvisatypeLink UAT Master'!D13="No", "N", ""))</f>
        <v>Y</v>
      </c>
      <c r="I13" s="16" t="s">
        <v>1875</v>
      </c>
      <c r="J13" s="73" t="str">
        <f>IF('CountryvisatypeLink UAT Master'!E13="Yes", "Y", IF('CountryvisatypeLink UAT Master'!E13="No", "N", ""))</f>
        <v>Y</v>
      </c>
      <c r="K13" s="16" t="s">
        <v>1876</v>
      </c>
      <c r="P13" t="str">
        <f>CONCATENATE(A13,B13,C13,D13,E13,F13,G13,H13,I13,J13,K13)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VALUES(nextval('t_country_visa_type_link_seq'),63502,24150,'Full', 'support', current_timestamp, 'support', current_timestamp,81363, current_date, current_date, '2099-01-01 00:00:00.000','Y', 'Y', 'Y', 'Y', 'Y', 'Y', 'Y', 'N', 'N', 'N', NULL, NULL, NULL);</v>
      </c>
    </row>
    <row r="14" spans="1:20">
      <c r="A14" t="s">
        <v>1871</v>
      </c>
      <c r="B14" t="str">
        <f t="shared" si="0"/>
        <v>63502,</v>
      </c>
      <c r="C14" s="73">
        <f>'CountryvisatypeLink UAT Master'!B14</f>
        <v>42376</v>
      </c>
      <c r="D14" t="s">
        <v>1872</v>
      </c>
      <c r="E14" s="16" t="s">
        <v>1873</v>
      </c>
      <c r="F14">
        <f>F12</f>
        <v>81363</v>
      </c>
      <c r="G14" t="s">
        <v>1874</v>
      </c>
      <c r="H14" s="73" t="e">
        <f>IF('CountryvisatypeLink UAT Master'!D14="Yes", "Y", IF('CountryvisatypeLink UAT Master'!D14="No", "N", ""))</f>
        <v>#N/A</v>
      </c>
      <c r="I14" s="16" t="s">
        <v>1875</v>
      </c>
      <c r="J14" s="73" t="e">
        <f>IF('CountryvisatypeLink UAT Master'!E14="Yes", "Y", IF('CountryvisatypeLink UAT Master'!E14="No", "N", ""))</f>
        <v>#N/A</v>
      </c>
      <c r="K14" s="16" t="s">
        <v>1876</v>
      </c>
      <c r="P14" t="e">
        <f>CONCATENATE(A14,B14,C14,D14,E14,F14,G14,H14,I14,J14,K14)</f>
        <v>#N/A</v>
      </c>
    </row>
    <row r="15" spans="1:20">
      <c r="A15" t="s">
        <v>1871</v>
      </c>
      <c r="B15" t="str">
        <f t="shared" si="0"/>
        <v>63502,</v>
      </c>
      <c r="C15" s="73">
        <f>'CountryvisatypeLink UAT Master'!B15</f>
        <v>44384</v>
      </c>
      <c r="D15" t="s">
        <v>1872</v>
      </c>
      <c r="E15" s="16" t="s">
        <v>1873</v>
      </c>
      <c r="F15">
        <f>F13</f>
        <v>81363</v>
      </c>
      <c r="G15" t="s">
        <v>1874</v>
      </c>
      <c r="H15" s="73" t="e">
        <f>IF('CountryvisatypeLink UAT Master'!D15="Yes", "Y", IF('CountryvisatypeLink UAT Master'!D15="No", "N", ""))</f>
        <v>#N/A</v>
      </c>
      <c r="I15" s="16" t="s">
        <v>1875</v>
      </c>
      <c r="J15" s="73" t="e">
        <f>IF('CountryvisatypeLink UAT Master'!E15="Yes", "Y", IF('CountryvisatypeLink UAT Master'!E15="No", "N", ""))</f>
        <v>#N/A</v>
      </c>
      <c r="K15" s="16" t="s">
        <v>1876</v>
      </c>
      <c r="P15" t="e">
        <f>CONCATENATE(A15,B15,C15,D15,E15,F15,G15,H15,I15,J15,K15)</f>
        <v>#N/A</v>
      </c>
    </row>
    <row r="16" spans="1:20">
      <c r="A16" t="s">
        <v>1871</v>
      </c>
      <c r="B16" t="str">
        <f t="shared" si="0"/>
        <v>63502,</v>
      </c>
      <c r="C16" s="73">
        <f>'CountryvisatypeLink UAT Master'!B16</f>
        <v>42706</v>
      </c>
      <c r="D16" t="s">
        <v>1872</v>
      </c>
      <c r="E16" s="16" t="s">
        <v>1873</v>
      </c>
      <c r="F16">
        <f>F14</f>
        <v>81363</v>
      </c>
      <c r="G16" t="s">
        <v>1874</v>
      </c>
      <c r="H16" s="73" t="e">
        <f>IF('CountryvisatypeLink UAT Master'!D16="Yes", "Y", IF('CountryvisatypeLink UAT Master'!D16="No", "N", ""))</f>
        <v>#N/A</v>
      </c>
      <c r="I16" s="16" t="s">
        <v>1875</v>
      </c>
      <c r="J16" s="73" t="e">
        <f>IF('CountryvisatypeLink UAT Master'!E16="Yes", "Y", IF('CountryvisatypeLink UAT Master'!E16="No", "N", ""))</f>
        <v>#N/A</v>
      </c>
      <c r="K16" s="16" t="s">
        <v>1876</v>
      </c>
      <c r="P16" t="e">
        <f>CONCATENATE(A16,B16,C16,D16,E16,F16,G16,H16,I16,J16,K16)</f>
        <v>#N/A</v>
      </c>
    </row>
    <row r="17" spans="1:16">
      <c r="A17" t="s">
        <v>1871</v>
      </c>
      <c r="B17" t="str">
        <f>B15</f>
        <v>63502,</v>
      </c>
      <c r="C17" s="73">
        <f>'CountryvisatypeLink UAT Master'!B17</f>
        <v>42765</v>
      </c>
      <c r="D17" t="s">
        <v>1872</v>
      </c>
      <c r="E17" s="16" t="s">
        <v>1873</v>
      </c>
      <c r="F17">
        <f>F15</f>
        <v>81363</v>
      </c>
      <c r="G17" t="s">
        <v>1874</v>
      </c>
      <c r="H17" s="73" t="e">
        <f>IF('CountryvisatypeLink UAT Master'!D17="Yes", "Y", IF('CountryvisatypeLink UAT Master'!D17="No", "N", ""))</f>
        <v>#N/A</v>
      </c>
      <c r="I17" s="16" t="s">
        <v>1875</v>
      </c>
      <c r="J17" s="73" t="e">
        <f>IF('CountryvisatypeLink UAT Master'!E17="Yes", "Y", IF('CountryvisatypeLink UAT Master'!E17="No", "N", ""))</f>
        <v>#N/A</v>
      </c>
      <c r="K17" s="16" t="s">
        <v>1876</v>
      </c>
      <c r="P17" t="e">
        <f>CONCATENATE(A17,B17,C17,D17,E17,F17,G17,H17,I17,J17,K17)</f>
        <v>#N/A</v>
      </c>
    </row>
    <row r="18" spans="1:16">
      <c r="A18" t="s">
        <v>1871</v>
      </c>
      <c r="B18" t="str">
        <f>B16</f>
        <v>63502,</v>
      </c>
      <c r="C18" s="73">
        <f>'CountryvisatypeLink UAT Master'!B18</f>
        <v>44344</v>
      </c>
      <c r="D18" t="s">
        <v>1872</v>
      </c>
      <c r="E18" s="16" t="s">
        <v>1873</v>
      </c>
      <c r="F18">
        <f>F16</f>
        <v>81363</v>
      </c>
      <c r="G18" t="s">
        <v>1874</v>
      </c>
      <c r="H18" s="73" t="e">
        <f>IF('CountryvisatypeLink UAT Master'!D18="Yes", "Y", IF('CountryvisatypeLink UAT Master'!D18="No", "N", ""))</f>
        <v>#N/A</v>
      </c>
      <c r="I18" s="16" t="s">
        <v>1875</v>
      </c>
      <c r="J18" s="73" t="e">
        <f>IF('CountryvisatypeLink UAT Master'!E18="Yes", "Y", IF('CountryvisatypeLink UAT Master'!E18="No", "N", ""))</f>
        <v>#N/A</v>
      </c>
      <c r="K18" s="16" t="s">
        <v>1876</v>
      </c>
      <c r="P18" t="e">
        <f>CONCATENATE(A18,B18,C18,D18,E18,F18,G18,H18,I18,J18,K18)</f>
        <v>#N/A</v>
      </c>
    </row>
    <row r="19" spans="1:16">
      <c r="A19" t="s">
        <v>1871</v>
      </c>
      <c r="B19" t="str">
        <f>B17</f>
        <v>63502,</v>
      </c>
      <c r="C19" s="73">
        <f>'CountryvisatypeLink UAT Master'!B19</f>
        <v>44345</v>
      </c>
      <c r="D19" t="s">
        <v>1872</v>
      </c>
      <c r="E19" s="16" t="s">
        <v>1873</v>
      </c>
      <c r="F19">
        <f>F17</f>
        <v>81363</v>
      </c>
      <c r="G19" t="s">
        <v>1874</v>
      </c>
      <c r="H19" s="73" t="e">
        <f>IF('CountryvisatypeLink UAT Master'!D19="Yes", "Y", IF('CountryvisatypeLink UAT Master'!D19="No", "N", ""))</f>
        <v>#N/A</v>
      </c>
      <c r="I19" s="16" t="s">
        <v>1875</v>
      </c>
      <c r="J19" s="73" t="e">
        <f>IF('CountryvisatypeLink UAT Master'!E19="Yes", "Y", IF('CountryvisatypeLink UAT Master'!E19="No", "N", ""))</f>
        <v>#N/A</v>
      </c>
      <c r="K19" s="16" t="s">
        <v>1876</v>
      </c>
      <c r="P19" t="e">
        <f>CONCATENATE(A19,B19,C19,D19,E19,F19,G19,H19,I19,J19,K19)</f>
        <v>#N/A</v>
      </c>
    </row>
    <row r="20" spans="1:16">
      <c r="A20" t="s">
        <v>1871</v>
      </c>
      <c r="B20" t="str">
        <f>B18</f>
        <v>63502,</v>
      </c>
      <c r="C20" s="73">
        <f>'CountryvisatypeLink UAT Master'!B20</f>
        <v>42848</v>
      </c>
      <c r="D20" t="s">
        <v>1872</v>
      </c>
      <c r="E20" s="16" t="s">
        <v>1873</v>
      </c>
      <c r="F20">
        <f>F18</f>
        <v>81363</v>
      </c>
      <c r="G20" t="s">
        <v>1874</v>
      </c>
      <c r="H20" s="73" t="e">
        <f>IF('CountryvisatypeLink UAT Master'!D20="Yes", "Y", IF('CountryvisatypeLink UAT Master'!D20="No", "N", ""))</f>
        <v>#N/A</v>
      </c>
      <c r="I20" s="16" t="s">
        <v>1875</v>
      </c>
      <c r="J20" s="73" t="e">
        <f>IF('CountryvisatypeLink UAT Master'!E20="Yes", "Y", IF('CountryvisatypeLink UAT Master'!E20="No", "N", ""))</f>
        <v>#N/A</v>
      </c>
      <c r="K20" s="16" t="s">
        <v>1876</v>
      </c>
      <c r="P20" t="e">
        <f>CONCATENATE(A20,B20,C20,D20,E20,F20,G20,H20,I20,J20,K20)</f>
        <v>#N/A</v>
      </c>
    </row>
    <row r="21" spans="1:16">
      <c r="A21" t="s">
        <v>1871</v>
      </c>
      <c r="B21" t="str">
        <f>B19</f>
        <v>63502,</v>
      </c>
      <c r="C21" s="73">
        <f>'CountryvisatypeLink UAT Master'!B21</f>
        <v>44364</v>
      </c>
      <c r="D21" t="s">
        <v>1872</v>
      </c>
      <c r="E21" s="16" t="s">
        <v>1873</v>
      </c>
      <c r="F21">
        <f>F19</f>
        <v>81363</v>
      </c>
      <c r="G21" t="s">
        <v>1874</v>
      </c>
      <c r="H21" s="73" t="e">
        <f>IF('CountryvisatypeLink UAT Master'!D21="Yes", "Y", IF('CountryvisatypeLink UAT Master'!D21="No", "N", ""))</f>
        <v>#N/A</v>
      </c>
      <c r="I21" s="16" t="s">
        <v>1875</v>
      </c>
      <c r="J21" s="73" t="e">
        <f>IF('CountryvisatypeLink UAT Master'!E21="Yes", "Y", IF('CountryvisatypeLink UAT Master'!E21="No", "N", ""))</f>
        <v>#N/A</v>
      </c>
      <c r="K21" s="16" t="s">
        <v>1876</v>
      </c>
      <c r="P21" t="e">
        <f>CONCATENATE(A21,B21,C21,D21,E21,F21,G21,H21,I21,J21,K21)</f>
        <v>#N/A</v>
      </c>
    </row>
    <row r="22" spans="1:16">
      <c r="A22" t="s">
        <v>1871</v>
      </c>
      <c r="B22" t="str">
        <f>B20</f>
        <v>63502,</v>
      </c>
      <c r="C22" s="73">
        <f>'CountryvisatypeLink UAT Master'!B22</f>
        <v>42992</v>
      </c>
      <c r="D22" t="s">
        <v>1872</v>
      </c>
      <c r="E22" s="16" t="s">
        <v>1873</v>
      </c>
      <c r="F22">
        <f>F20</f>
        <v>81363</v>
      </c>
      <c r="G22" t="s">
        <v>1874</v>
      </c>
      <c r="H22" s="73" t="e">
        <f>IF('CountryvisatypeLink UAT Master'!D22="Yes", "Y", IF('CountryvisatypeLink UAT Master'!D22="No", "N", ""))</f>
        <v>#N/A</v>
      </c>
      <c r="I22" s="16" t="s">
        <v>1875</v>
      </c>
      <c r="J22" s="73" t="e">
        <f>IF('CountryvisatypeLink UAT Master'!E22="Yes", "Y", IF('CountryvisatypeLink UAT Master'!E22="No", "N", ""))</f>
        <v>#N/A</v>
      </c>
      <c r="K22" s="16" t="s">
        <v>1876</v>
      </c>
      <c r="P22" t="e">
        <f>CONCATENATE(A22,B22,C22,D22,E22,F22,G22,H22,I22,J22,K22)</f>
        <v>#N/A</v>
      </c>
    </row>
    <row r="23" spans="1:16">
      <c r="A23" t="s">
        <v>1871</v>
      </c>
      <c r="B23" t="str">
        <f>B21</f>
        <v>63502,</v>
      </c>
      <c r="C23" s="73">
        <f>'CountryvisatypeLink UAT Master'!B23</f>
        <v>42705</v>
      </c>
      <c r="D23" t="s">
        <v>1872</v>
      </c>
      <c r="E23" s="16" t="s">
        <v>1873</v>
      </c>
      <c r="F23">
        <f>F21</f>
        <v>81363</v>
      </c>
      <c r="G23" t="s">
        <v>1874</v>
      </c>
      <c r="H23" s="73" t="e">
        <f>IF('CountryvisatypeLink UAT Master'!D23="Yes", "Y", IF('CountryvisatypeLink UAT Master'!D23="No", "N", ""))</f>
        <v>#N/A</v>
      </c>
      <c r="I23" s="16" t="s">
        <v>1875</v>
      </c>
      <c r="J23" s="73" t="e">
        <f>IF('CountryvisatypeLink UAT Master'!E23="Yes", "Y", IF('CountryvisatypeLink UAT Master'!E23="No", "N", ""))</f>
        <v>#N/A</v>
      </c>
      <c r="K23" s="16" t="s">
        <v>1876</v>
      </c>
      <c r="P23" t="e">
        <f>CONCATENATE(A23,B23,C23,D23,E23,F23,G23,H23,I23,J23,K23)</f>
        <v>#N/A</v>
      </c>
    </row>
    <row r="24" spans="1:16">
      <c r="A24" t="s">
        <v>1871</v>
      </c>
      <c r="B24" t="str">
        <f>B22</f>
        <v>63502,</v>
      </c>
      <c r="C24" s="73">
        <f>'CountryvisatypeLink UAT Master'!B24</f>
        <v>24151</v>
      </c>
      <c r="D24" t="s">
        <v>1872</v>
      </c>
      <c r="E24" s="16" t="s">
        <v>1873</v>
      </c>
      <c r="F24">
        <f>F22</f>
        <v>81363</v>
      </c>
      <c r="G24" t="s">
        <v>1874</v>
      </c>
      <c r="H24" s="73" t="str">
        <f>IF('CountryvisatypeLink UAT Master'!D24="Yes", "Y", IF('CountryvisatypeLink UAT Master'!D24="No", "N", ""))</f>
        <v>Y</v>
      </c>
      <c r="I24" s="16" t="s">
        <v>1875</v>
      </c>
      <c r="J24" s="73" t="str">
        <f>IF('CountryvisatypeLink UAT Master'!E24="Yes", "Y", IF('CountryvisatypeLink UAT Master'!E24="No", "N", ""))</f>
        <v>Y</v>
      </c>
      <c r="K24" s="16" t="s">
        <v>1876</v>
      </c>
      <c r="P24" t="str">
        <f>CONCATENATE(A24,B24,C24,D24,E24,F24,G24,H24,I24,J24,K24)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VALUES(nextval('t_country_visa_type_link_seq'),63502,24151,'Full', 'support', current_timestamp, 'support', current_timestamp,81363, current_date, current_date, '2099-01-01 00:00:00.000','Y', 'Y', 'Y', 'Y', 'Y', 'Y', 'Y', 'N', 'N', 'N', NULL, NULL, NULL);</v>
      </c>
    </row>
    <row r="25" spans="1:16">
      <c r="A25" t="s">
        <v>1871</v>
      </c>
      <c r="B25" t="str">
        <f>B23</f>
        <v>63502,</v>
      </c>
      <c r="C25" s="73">
        <f>'CountryvisatypeLink UAT Master'!B25</f>
        <v>42508</v>
      </c>
      <c r="D25" t="s">
        <v>1872</v>
      </c>
      <c r="E25" s="16" t="s">
        <v>1873</v>
      </c>
      <c r="F25">
        <f>F23</f>
        <v>81363</v>
      </c>
      <c r="G25" t="s">
        <v>1874</v>
      </c>
      <c r="H25" s="73" t="str">
        <f>IF('CountryvisatypeLink UAT Master'!D25="Yes", "Y", IF('CountryvisatypeLink UAT Master'!D25="No", "N", ""))</f>
        <v>Y</v>
      </c>
      <c r="I25" s="16" t="s">
        <v>1875</v>
      </c>
      <c r="J25" s="73" t="str">
        <f>IF('CountryvisatypeLink UAT Master'!E25="Yes", "Y", IF('CountryvisatypeLink UAT Master'!E25="No", "N", ""))</f>
        <v>Y</v>
      </c>
      <c r="K25" s="16" t="s">
        <v>1876</v>
      </c>
      <c r="P25" t="str">
        <f>CONCATENATE(A25,B25,C25,D25,E25,F25,G25,H25,I25,J25,K25)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VALUES(nextval('t_country_visa_type_link_seq'),63502,42508,'Full', 'support', current_timestamp, 'support', current_timestamp,81363, current_date, current_date, '2099-01-01 00:00:00.000','Y', 'Y', 'Y', 'Y', 'Y', 'Y', 'Y', 'N', 'N', 'N', NULL, NULL, NULL);</v>
      </c>
    </row>
    <row r="26" spans="1:16">
      <c r="A26" t="s">
        <v>1871</v>
      </c>
      <c r="B26" t="str">
        <f>B24</f>
        <v>63502,</v>
      </c>
      <c r="C26" s="73">
        <f>'CountryvisatypeLink UAT Master'!B26</f>
        <v>41520</v>
      </c>
      <c r="D26" t="s">
        <v>1872</v>
      </c>
      <c r="E26" s="16" t="s">
        <v>1873</v>
      </c>
      <c r="F26">
        <f>F24</f>
        <v>81363</v>
      </c>
      <c r="G26" t="s">
        <v>1874</v>
      </c>
      <c r="H26" s="73" t="e">
        <f>IF('CountryvisatypeLink UAT Master'!D26="Yes", "Y", IF('CountryvisatypeLink UAT Master'!D26="No", "N", ""))</f>
        <v>#N/A</v>
      </c>
      <c r="I26" s="16" t="s">
        <v>1875</v>
      </c>
      <c r="J26" s="73" t="e">
        <f>IF('CountryvisatypeLink UAT Master'!E26="Yes", "Y", IF('CountryvisatypeLink UAT Master'!E26="No", "N", ""))</f>
        <v>#N/A</v>
      </c>
      <c r="K26" s="16" t="s">
        <v>1876</v>
      </c>
      <c r="P26" t="e">
        <f>CONCATENATE(A26,B26,C26,D26,E26,F26,G26,H26,I26,J26,K26)</f>
        <v>#N/A</v>
      </c>
    </row>
    <row r="27" spans="1:16">
      <c r="A27" t="s">
        <v>1871</v>
      </c>
      <c r="B27" t="str">
        <f>B25</f>
        <v>63502,</v>
      </c>
      <c r="C27" s="73">
        <f>'CountryvisatypeLink UAT Master'!B27</f>
        <v>44664</v>
      </c>
      <c r="D27" t="s">
        <v>1872</v>
      </c>
      <c r="E27" s="16" t="s">
        <v>1873</v>
      </c>
      <c r="F27">
        <f>F25</f>
        <v>81363</v>
      </c>
      <c r="G27" t="s">
        <v>1874</v>
      </c>
      <c r="H27" s="73" t="str">
        <f>IF('CountryvisatypeLink UAT Master'!D27="Yes", "Y", IF('CountryvisatypeLink UAT Master'!D27="No", "N", ""))</f>
        <v>Y</v>
      </c>
      <c r="I27" s="16" t="s">
        <v>1875</v>
      </c>
      <c r="J27" s="73" t="str">
        <f>IF('CountryvisatypeLink UAT Master'!E27="Yes", "Y", IF('CountryvisatypeLink UAT Master'!E27="No", "N", ""))</f>
        <v>Y</v>
      </c>
      <c r="K27" s="16" t="s">
        <v>1876</v>
      </c>
      <c r="P27" t="str">
        <f>CONCATENATE(A27,B27,C27,D27,E27,F27,G27,H27,I27,J27,K27)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VALUES(nextval('t_country_visa_type_link_seq'),63502,44664,'Full', 'support', current_timestamp, 'support', current_timestamp,81363, current_date, current_date, '2099-01-01 00:00:00.000','Y', 'Y', 'Y', 'Y', 'Y', 'Y', 'Y', 'N', 'N', 'N', NULL, NULL, NULL);</v>
      </c>
    </row>
    <row r="28" spans="1:16">
      <c r="A28" t="s">
        <v>1871</v>
      </c>
      <c r="B28" t="str">
        <f>B26</f>
        <v>63502,</v>
      </c>
      <c r="C28" s="73">
        <f>'CountryvisatypeLink UAT Master'!B28</f>
        <v>42356</v>
      </c>
      <c r="D28" t="s">
        <v>1872</v>
      </c>
      <c r="E28" s="16" t="s">
        <v>1873</v>
      </c>
      <c r="F28">
        <f>F26</f>
        <v>81363</v>
      </c>
      <c r="G28" t="s">
        <v>1874</v>
      </c>
      <c r="H28" s="73" t="e">
        <f>IF('CountryvisatypeLink UAT Master'!D28="Yes", "Y", IF('CountryvisatypeLink UAT Master'!D28="No", "N", ""))</f>
        <v>#N/A</v>
      </c>
      <c r="I28" s="16" t="s">
        <v>1875</v>
      </c>
      <c r="J28" s="73" t="e">
        <f>IF('CountryvisatypeLink UAT Master'!E28="Yes", "Y", IF('CountryvisatypeLink UAT Master'!E28="No", "N", ""))</f>
        <v>#N/A</v>
      </c>
      <c r="K28" s="16" t="s">
        <v>1876</v>
      </c>
      <c r="P28" t="e">
        <f>CONCATENATE(A28,B28,C28,D28,E28,F28,G28,H28,I28,J28,K28)</f>
        <v>#N/A</v>
      </c>
    </row>
    <row r="29" spans="1:16">
      <c r="A29" t="s">
        <v>1871</v>
      </c>
      <c r="B29" t="str">
        <f>B27</f>
        <v>63502,</v>
      </c>
      <c r="C29" s="73">
        <f>'CountryvisatypeLink UAT Master'!B29</f>
        <v>604</v>
      </c>
      <c r="D29" t="s">
        <v>1872</v>
      </c>
      <c r="E29" s="16" t="s">
        <v>1873</v>
      </c>
      <c r="F29">
        <f>F27</f>
        <v>81363</v>
      </c>
      <c r="G29" t="s">
        <v>1874</v>
      </c>
      <c r="H29" s="73" t="str">
        <f>IF('CountryvisatypeLink UAT Master'!D29="Yes", "Y", IF('CountryvisatypeLink UAT Master'!D29="No", "N", ""))</f>
        <v>Y</v>
      </c>
      <c r="I29" s="16" t="s">
        <v>1875</v>
      </c>
      <c r="J29" s="73" t="str">
        <f>IF('CountryvisatypeLink UAT Master'!E29="Yes", "Y", IF('CountryvisatypeLink UAT Master'!E29="No", "N", ""))</f>
        <v>Y</v>
      </c>
      <c r="K29" s="16" t="s">
        <v>1876</v>
      </c>
      <c r="P29" t="str">
        <f>CONCATENATE(A29,B29,C29,D29,E29,F29,G29,H29,I29,J29,K29)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VALUES(nextval('t_country_visa_type_link_seq'),63502,604,'Full', 'support', current_timestamp, 'support', current_timestamp,81363, current_date, current_date, '2099-01-01 00:00:00.000','Y', 'Y', 'Y', 'Y', 'Y', 'Y', 'Y', 'N', 'N', 'N', NULL, NULL, NULL);</v>
      </c>
    </row>
    <row r="30" spans="1:16">
      <c r="A30" t="s">
        <v>1871</v>
      </c>
      <c r="B30" t="str">
        <f>B28</f>
        <v>63502,</v>
      </c>
      <c r="C30" s="73">
        <f>'CountryvisatypeLink UAT Master'!B30</f>
        <v>603</v>
      </c>
      <c r="D30" t="s">
        <v>1872</v>
      </c>
      <c r="E30" s="16" t="s">
        <v>1873</v>
      </c>
      <c r="F30">
        <f>F28</f>
        <v>81363</v>
      </c>
      <c r="G30" t="s">
        <v>1874</v>
      </c>
      <c r="H30" s="73" t="str">
        <f>IF('CountryvisatypeLink UAT Master'!D30="Yes", "Y", IF('CountryvisatypeLink UAT Master'!D30="No", "N", ""))</f>
        <v>Y</v>
      </c>
      <c r="I30" s="16" t="s">
        <v>1875</v>
      </c>
      <c r="J30" s="73" t="str">
        <f>IF('CountryvisatypeLink UAT Master'!E30="Yes", "Y", IF('CountryvisatypeLink UAT Master'!E30="No", "N", ""))</f>
        <v>Y</v>
      </c>
      <c r="K30" s="16" t="s">
        <v>1876</v>
      </c>
      <c r="P30" t="str">
        <f>CONCATENATE(A30,B30,C30,D30,E30,F30,G30,H30,I30,J30,K30)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VALUES(nextval('t_country_visa_type_link_seq'),63502,603,'Full', 'support', current_timestamp, 'support', current_timestamp,81363, current_date, current_date, '2099-01-01 00:00:00.000','Y', 'Y', 'Y', 'Y', 'Y', 'Y', 'Y', 'N', 'N', 'N', NULL, NULL, NULL);</v>
      </c>
    </row>
    <row r="31" spans="1:16">
      <c r="A31" t="s">
        <v>1871</v>
      </c>
      <c r="B31" t="str">
        <f>B29</f>
        <v>63502,</v>
      </c>
      <c r="C31" s="73">
        <f>'CountryvisatypeLink UAT Master'!B31</f>
        <v>44684</v>
      </c>
      <c r="D31" t="s">
        <v>1872</v>
      </c>
      <c r="E31" s="16" t="s">
        <v>1873</v>
      </c>
      <c r="F31">
        <f>F29</f>
        <v>81363</v>
      </c>
      <c r="G31" t="s">
        <v>1874</v>
      </c>
      <c r="H31" s="73" t="str">
        <f>IF('CountryvisatypeLink UAT Master'!D31="Yes", "Y", IF('CountryvisatypeLink UAT Master'!D31="No", "N", ""))</f>
        <v>Y</v>
      </c>
      <c r="I31" s="16" t="s">
        <v>1875</v>
      </c>
      <c r="J31" s="73" t="str">
        <f>IF('CountryvisatypeLink UAT Master'!E31="Yes", "Y", IF('CountryvisatypeLink UAT Master'!E31="No", "N", ""))</f>
        <v>Y</v>
      </c>
      <c r="K31" s="16" t="s">
        <v>1876</v>
      </c>
      <c r="P31" t="str">
        <f>CONCATENATE(A31,B31,C31,D31,E31,F31,G31,H31,I31,J31,K31)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VALUES(nextval('t_country_visa_type_link_seq'),63502,44684,'Full', 'support', current_timestamp, 'support', current_timestamp,81363, current_date, current_date, '2099-01-01 00:00:00.000','Y', 'Y', 'Y', 'Y', 'Y', 'Y', 'Y', 'N', 'N', 'N', NULL, NULL, NULL);</v>
      </c>
    </row>
    <row r="32" spans="1:16">
      <c r="A32" t="s">
        <v>1871</v>
      </c>
      <c r="B32" t="str">
        <f>B30</f>
        <v>63502,</v>
      </c>
      <c r="C32" s="73">
        <f>'CountryvisatypeLink UAT Master'!B32</f>
        <v>42286</v>
      </c>
      <c r="D32" t="s">
        <v>1872</v>
      </c>
      <c r="E32" s="16" t="s">
        <v>1873</v>
      </c>
      <c r="F32">
        <f>F30</f>
        <v>81363</v>
      </c>
      <c r="G32" t="s">
        <v>1874</v>
      </c>
      <c r="H32" s="73" t="str">
        <f>IF('CountryvisatypeLink UAT Master'!D32="Yes", "Y", IF('CountryvisatypeLink UAT Master'!D32="No", "N", ""))</f>
        <v>Y</v>
      </c>
      <c r="I32" s="16" t="s">
        <v>1875</v>
      </c>
      <c r="J32" s="73" t="str">
        <f>IF('CountryvisatypeLink UAT Master'!E32="Yes", "Y", IF('CountryvisatypeLink UAT Master'!E32="No", "N", ""))</f>
        <v>Y</v>
      </c>
      <c r="K32" s="16" t="s">
        <v>1876</v>
      </c>
      <c r="P32" t="str">
        <f>CONCATENATE(A32,B32,C32,D32,E32,F32,G32,H32,I32,J32,K32)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VALUES(nextval('t_country_visa_type_link_seq'),63502,42286,'Full', 'support', current_timestamp, 'support', current_timestamp,81363, current_date, current_date, '2099-01-01 00:00:00.000','Y', 'Y', 'Y', 'Y', 'Y', 'Y', 'Y', 'N', 'N', 'N', NULL, NULL, NULL);</v>
      </c>
    </row>
    <row r="33" spans="1:16">
      <c r="A33" t="s">
        <v>1871</v>
      </c>
      <c r="B33" t="str">
        <f>B31</f>
        <v>63502,</v>
      </c>
      <c r="C33" s="73">
        <f>'CountryvisatypeLink UAT Master'!B33</f>
        <v>605</v>
      </c>
      <c r="D33" t="s">
        <v>1872</v>
      </c>
      <c r="E33" s="16" t="s">
        <v>1873</v>
      </c>
      <c r="F33">
        <f>F31</f>
        <v>81363</v>
      </c>
      <c r="G33" t="s">
        <v>1874</v>
      </c>
      <c r="H33" s="73" t="str">
        <f>IF('CountryvisatypeLink UAT Master'!D33="Yes", "Y", IF('CountryvisatypeLink UAT Master'!D33="No", "N", ""))</f>
        <v>Y</v>
      </c>
      <c r="I33" s="16" t="s">
        <v>1875</v>
      </c>
      <c r="J33" s="73" t="str">
        <f>IF('CountryvisatypeLink UAT Master'!E33="Yes", "Y", IF('CountryvisatypeLink UAT Master'!E33="No", "N", ""))</f>
        <v>Y</v>
      </c>
      <c r="K33" s="16" t="s">
        <v>1876</v>
      </c>
      <c r="P33" t="str">
        <f>CONCATENATE(A33,B33,C33,D33,E33,F33,G33,H33,I33,J33,K33)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VALUES(nextval('t_country_visa_type_link_seq'),63502,605,'Full', 'support', current_timestamp, 'support', current_timestamp,81363, current_date, current_date, '2099-01-01 00:00:00.000','Y', 'Y', 'Y', 'Y', 'Y', 'Y', 'Y', 'N', 'N', 'N', NULL, NULL, NULL);</v>
      </c>
    </row>
    <row r="34" spans="1:16">
      <c r="A34" t="s">
        <v>1871</v>
      </c>
      <c r="B34" t="str">
        <f>B32</f>
        <v>63502,</v>
      </c>
      <c r="C34" s="73">
        <f>'CountryvisatypeLink UAT Master'!B34</f>
        <v>42764</v>
      </c>
      <c r="D34" t="s">
        <v>1872</v>
      </c>
      <c r="E34" s="16" t="s">
        <v>1873</v>
      </c>
      <c r="F34">
        <f>F32</f>
        <v>81363</v>
      </c>
      <c r="G34" t="s">
        <v>1874</v>
      </c>
      <c r="H34" s="73" t="e">
        <f>IF('CountryvisatypeLink UAT Master'!D34="Yes", "Y", IF('CountryvisatypeLink UAT Master'!D34="No", "N", ""))</f>
        <v>#N/A</v>
      </c>
      <c r="I34" s="16" t="s">
        <v>1875</v>
      </c>
      <c r="J34" s="73" t="e">
        <f>IF('CountryvisatypeLink UAT Master'!E34="Yes", "Y", IF('CountryvisatypeLink UAT Master'!E34="No", "N", ""))</f>
        <v>#N/A</v>
      </c>
      <c r="K34" s="16" t="s">
        <v>1876</v>
      </c>
      <c r="P34" t="e">
        <f>CONCATENATE(A34,B34,C34,D34,E34,F34,G34,H34,I34,J34,K34)</f>
        <v>#N/A</v>
      </c>
    </row>
    <row r="35" spans="1:16">
      <c r="A35" t="s">
        <v>1871</v>
      </c>
      <c r="B35" t="str">
        <f>B33</f>
        <v>63502,</v>
      </c>
      <c r="C35" s="73">
        <f>'CountryvisatypeLink UAT Master'!B35</f>
        <v>42744</v>
      </c>
      <c r="D35" t="s">
        <v>1872</v>
      </c>
      <c r="E35" s="16" t="s">
        <v>1873</v>
      </c>
      <c r="F35">
        <f>F33</f>
        <v>81363</v>
      </c>
      <c r="G35" t="s">
        <v>1874</v>
      </c>
      <c r="H35" s="73" t="e">
        <f>IF('CountryvisatypeLink UAT Master'!D35="Yes", "Y", IF('CountryvisatypeLink UAT Master'!D35="No", "N", ""))</f>
        <v>#N/A</v>
      </c>
      <c r="I35" s="16" t="s">
        <v>1875</v>
      </c>
      <c r="J35" s="73" t="e">
        <f>IF('CountryvisatypeLink UAT Master'!E35="Yes", "Y", IF('CountryvisatypeLink UAT Master'!E35="No", "N", ""))</f>
        <v>#N/A</v>
      </c>
      <c r="K35" s="16" t="s">
        <v>1876</v>
      </c>
      <c r="P35" t="e">
        <f>CONCATENATE(A35,B35,C35,D35,E35,F35,G35,H35,I35,J35,K35)</f>
        <v>#N/A</v>
      </c>
    </row>
    <row r="36" spans="1:16">
      <c r="A36" t="s">
        <v>1871</v>
      </c>
      <c r="B36" t="str">
        <f>B34</f>
        <v>63502,</v>
      </c>
      <c r="C36" s="73">
        <f>'CountryvisatypeLink UAT Master'!B36</f>
        <v>42664</v>
      </c>
      <c r="D36" t="s">
        <v>1872</v>
      </c>
      <c r="E36" s="16" t="s">
        <v>1873</v>
      </c>
      <c r="F36">
        <f>F34</f>
        <v>81363</v>
      </c>
      <c r="G36" t="s">
        <v>1874</v>
      </c>
      <c r="H36" s="73" t="str">
        <f>IF('CountryvisatypeLink UAT Master'!D36="Yes", "Y", IF('CountryvisatypeLink UAT Master'!D36="No", "N", ""))</f>
        <v>Y</v>
      </c>
      <c r="I36" s="16" t="s">
        <v>1875</v>
      </c>
      <c r="J36" s="73" t="str">
        <f>IF('CountryvisatypeLink UAT Master'!E36="Yes", "Y", IF('CountryvisatypeLink UAT Master'!E36="No", "N", ""))</f>
        <v>Y</v>
      </c>
      <c r="K36" s="16" t="s">
        <v>1876</v>
      </c>
      <c r="P36" t="str">
        <f>CONCATENATE(A36,B36,C36,D36,E36,F36,G36,H36,I36,J36,K36)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VALUES(nextval('t_country_visa_type_link_seq'),63502,42664,'Full', 'support', current_timestamp, 'support', current_timestamp,81363, current_date, current_date, '2099-01-01 00:00:00.000','Y', 'Y', 'Y', 'Y', 'Y', 'Y', 'Y', 'N', 'N', 'N', NULL, NULL, NULL);</v>
      </c>
    </row>
    <row r="37" spans="1:16">
      <c r="A37" t="s">
        <v>1871</v>
      </c>
      <c r="B37" t="str">
        <f>B35</f>
        <v>63502,</v>
      </c>
      <c r="C37" s="73">
        <f>'CountryvisatypeLink UAT Master'!B37</f>
        <v>42725</v>
      </c>
      <c r="D37" t="s">
        <v>1872</v>
      </c>
      <c r="E37" s="16" t="s">
        <v>1873</v>
      </c>
      <c r="F37">
        <f>F35</f>
        <v>81363</v>
      </c>
      <c r="G37" t="s">
        <v>1874</v>
      </c>
      <c r="H37" s="73" t="e">
        <f>IF('CountryvisatypeLink UAT Master'!D37="Yes", "Y", IF('CountryvisatypeLink UAT Master'!D37="No", "N", ""))</f>
        <v>#N/A</v>
      </c>
      <c r="I37" s="16" t="s">
        <v>1875</v>
      </c>
      <c r="J37" s="73" t="e">
        <f>IF('CountryvisatypeLink UAT Master'!E37="Yes", "Y", IF('CountryvisatypeLink UAT Master'!E37="No", "N", ""))</f>
        <v>#N/A</v>
      </c>
      <c r="K37" s="16" t="s">
        <v>1876</v>
      </c>
      <c r="P37" t="e">
        <f>CONCATENATE(A37,B37,C37,D37,E37,F37,G37,H37,I37,J37,K37)</f>
        <v>#N/A</v>
      </c>
    </row>
    <row r="38" spans="1:16">
      <c r="A38" t="s">
        <v>1871</v>
      </c>
      <c r="B38" t="str">
        <f>B36</f>
        <v>63502,</v>
      </c>
      <c r="C38" s="73">
        <f>'CountryvisatypeLink UAT Master'!B38</f>
        <v>42724</v>
      </c>
      <c r="D38" t="s">
        <v>1872</v>
      </c>
      <c r="E38" s="16" t="s">
        <v>1873</v>
      </c>
      <c r="F38">
        <f>F36</f>
        <v>81363</v>
      </c>
      <c r="G38" t="s">
        <v>1874</v>
      </c>
      <c r="H38" s="73" t="e">
        <f>IF('CountryvisatypeLink UAT Master'!D38="Yes", "Y", IF('CountryvisatypeLink UAT Master'!D38="No", "N", ""))</f>
        <v>#N/A</v>
      </c>
      <c r="I38" s="16" t="s">
        <v>1875</v>
      </c>
      <c r="J38" s="73" t="e">
        <f>IF('CountryvisatypeLink UAT Master'!E38="Yes", "Y", IF('CountryvisatypeLink UAT Master'!E38="No", "N", ""))</f>
        <v>#N/A</v>
      </c>
      <c r="K38" s="16" t="s">
        <v>1876</v>
      </c>
      <c r="P38" t="e">
        <f>CONCATENATE(A38,B38,C38,D38,E38,F38,G38,H38,I38,J38,K38)</f>
        <v>#N/A</v>
      </c>
    </row>
    <row r="39" spans="1:16">
      <c r="A39" t="s">
        <v>1871</v>
      </c>
      <c r="B39" t="str">
        <f>B37</f>
        <v>63502,</v>
      </c>
      <c r="C39" s="73">
        <f>'CountryvisatypeLink UAT Master'!B39</f>
        <v>22057</v>
      </c>
      <c r="D39" t="s">
        <v>1872</v>
      </c>
      <c r="E39" s="16" t="s">
        <v>1873</v>
      </c>
      <c r="F39">
        <f>F37</f>
        <v>81363</v>
      </c>
      <c r="G39" t="s">
        <v>1874</v>
      </c>
      <c r="H39" s="73" t="str">
        <f>IF('CountryvisatypeLink UAT Master'!D39="Yes", "Y", IF('CountryvisatypeLink UAT Master'!D39="No", "N", ""))</f>
        <v>Y</v>
      </c>
      <c r="I39" s="16" t="s">
        <v>1875</v>
      </c>
      <c r="J39" s="73" t="str">
        <f>IF('CountryvisatypeLink UAT Master'!E39="Yes", "Y", IF('CountryvisatypeLink UAT Master'!E39="No", "N", ""))</f>
        <v>Y</v>
      </c>
      <c r="K39" s="16" t="s">
        <v>1876</v>
      </c>
      <c r="P39" t="str">
        <f>CONCATENATE(A39,B39,C39,D39,E39,F39,G39,H39,I39,J39,K39)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VALUES(nextval('t_country_visa_type_link_seq'),63502,22057,'Full', 'support', current_timestamp, 'support', current_timestamp,81363, current_date, current_date, '2099-01-01 00:00:00.000','Y', 'Y', 'Y', 'Y', 'Y', 'Y', 'Y', 'N', 'N', 'N', NULL, NULL, NULL);</v>
      </c>
    </row>
    <row r="40" spans="1:16">
      <c r="A40" t="s">
        <v>1871</v>
      </c>
      <c r="B40" t="str">
        <f>B38</f>
        <v>63502,</v>
      </c>
      <c r="C40" s="73">
        <f>'CountryvisatypeLink UAT Master'!B40</f>
        <v>22065</v>
      </c>
      <c r="D40" t="s">
        <v>1872</v>
      </c>
      <c r="E40" s="16" t="s">
        <v>1873</v>
      </c>
      <c r="F40">
        <f>F38</f>
        <v>81363</v>
      </c>
      <c r="G40" t="s">
        <v>1874</v>
      </c>
      <c r="H40" s="73" t="str">
        <f>IF('CountryvisatypeLink UAT Master'!D40="Yes", "Y", IF('CountryvisatypeLink UAT Master'!D40="No", "N", ""))</f>
        <v>Y</v>
      </c>
      <c r="I40" s="16" t="s">
        <v>1875</v>
      </c>
      <c r="J40" s="73" t="str">
        <f>IF('CountryvisatypeLink UAT Master'!E40="Yes", "Y", IF('CountryvisatypeLink UAT Master'!E40="No", "N", ""))</f>
        <v>Y</v>
      </c>
      <c r="K40" s="16" t="s">
        <v>1876</v>
      </c>
      <c r="P40" t="str">
        <f>CONCATENATE(A40,B40,C40,D40,E40,F40,G40,H40,I40,J40,K40)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VALUES(nextval('t_country_visa_type_link_seq'),63502,22065,'Full', 'support', current_timestamp, 'support', current_timestamp,81363, current_date, current_date, '2099-01-01 00:00:00.000','Y', 'Y', 'Y', 'Y', 'Y', 'Y', 'Y', 'N', 'N', 'N', NULL, NULL, NULL);</v>
      </c>
    </row>
    <row r="41" spans="1:16">
      <c r="A41" t="s">
        <v>1871</v>
      </c>
      <c r="B41" t="str">
        <f>B39</f>
        <v>63502,</v>
      </c>
      <c r="C41" s="73">
        <f>'CountryvisatypeLink UAT Master'!B41</f>
        <v>39150</v>
      </c>
      <c r="D41" t="s">
        <v>1872</v>
      </c>
      <c r="E41" s="16" t="s">
        <v>1873</v>
      </c>
      <c r="F41">
        <f>F39</f>
        <v>81363</v>
      </c>
      <c r="G41" t="s">
        <v>1874</v>
      </c>
      <c r="H41" s="73" t="str">
        <f>IF('CountryvisatypeLink UAT Master'!D41="Yes", "Y", IF('CountryvisatypeLink UAT Master'!D41="No", "N", ""))</f>
        <v>Y</v>
      </c>
      <c r="I41" s="16" t="s">
        <v>1875</v>
      </c>
      <c r="J41" s="73" t="str">
        <f>IF('CountryvisatypeLink UAT Master'!E41="Yes", "Y", IF('CountryvisatypeLink UAT Master'!E41="No", "N", ""))</f>
        <v>Y</v>
      </c>
      <c r="K41" s="16" t="s">
        <v>1876</v>
      </c>
      <c r="P41" t="str">
        <f>CONCATENATE(A41,B41,C41,D41,E41,F41,G41,H41,I41,J41,K41)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VALUES(nextval('t_country_visa_type_link_seq'),63502,39150,'Full', 'support', current_timestamp, 'support', current_timestamp,81363, current_date, current_date, '2099-01-01 00:00:00.000','Y', 'Y', 'Y', 'Y', 'Y', 'Y', 'Y', 'N', 'N', 'N', NULL, NULL, NULL);</v>
      </c>
    </row>
    <row r="42" spans="1:16">
      <c r="A42" t="s">
        <v>1871</v>
      </c>
      <c r="B42" t="str">
        <f>B40</f>
        <v>63502,</v>
      </c>
      <c r="C42" s="73">
        <f>'CountryvisatypeLink UAT Master'!B42</f>
        <v>37152</v>
      </c>
      <c r="D42" t="s">
        <v>1872</v>
      </c>
      <c r="E42" s="16" t="s">
        <v>1873</v>
      </c>
      <c r="F42">
        <f>F40</f>
        <v>81363</v>
      </c>
      <c r="G42" t="s">
        <v>1874</v>
      </c>
      <c r="H42" s="73" t="str">
        <f>IF('CountryvisatypeLink UAT Master'!D42="Yes", "Y", IF('CountryvisatypeLink UAT Master'!D42="No", "N", ""))</f>
        <v>Y</v>
      </c>
      <c r="I42" s="16" t="s">
        <v>1875</v>
      </c>
      <c r="J42" s="73" t="str">
        <f>IF('CountryvisatypeLink UAT Master'!E42="Yes", "Y", IF('CountryvisatypeLink UAT Master'!E42="No", "N", ""))</f>
        <v>Y</v>
      </c>
      <c r="K42" s="16" t="s">
        <v>1876</v>
      </c>
      <c r="P42" t="str">
        <f>CONCATENATE(A42,B42,C42,D42,E42,F42,G42,H42,I42,J42,K42)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VALUES(nextval('t_country_visa_type_link_seq'),63502,37152,'Full', 'support', current_timestamp, 'support', current_timestamp,81363, current_date, current_date, '2099-01-01 00:00:00.000','Y', 'Y', 'Y', 'Y', 'Y', 'Y', 'Y', 'N', 'N', 'N', NULL, NULL, NULL);</v>
      </c>
    </row>
    <row r="43" spans="1:16">
      <c r="A43" t="s">
        <v>1871</v>
      </c>
      <c r="B43" t="str">
        <f>B41</f>
        <v>63502,</v>
      </c>
      <c r="C43" s="73">
        <f>'CountryvisatypeLink UAT Master'!B43</f>
        <v>33152</v>
      </c>
      <c r="D43" t="s">
        <v>1872</v>
      </c>
      <c r="E43" s="16" t="s">
        <v>1873</v>
      </c>
      <c r="F43">
        <f>F41</f>
        <v>81363</v>
      </c>
      <c r="G43" t="s">
        <v>1874</v>
      </c>
      <c r="H43" s="73" t="str">
        <f>IF('CountryvisatypeLink UAT Master'!D43="Yes", "Y", IF('CountryvisatypeLink UAT Master'!D43="No", "N", ""))</f>
        <v>Y</v>
      </c>
      <c r="I43" s="16" t="s">
        <v>1875</v>
      </c>
      <c r="J43" s="73" t="str">
        <f>IF('CountryvisatypeLink UAT Master'!E43="Yes", "Y", IF('CountryvisatypeLink UAT Master'!E43="No", "N", ""))</f>
        <v>Y</v>
      </c>
      <c r="K43" s="16" t="s">
        <v>1876</v>
      </c>
      <c r="P43" t="str">
        <f>CONCATENATE(A43,B43,C43,D43,E43,F43,G43,H43,I43,J43,K43)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VALUES(nextval('t_country_visa_type_link_seq'),63502,33152,'Full', 'support', current_timestamp, 'support', current_timestamp,81363, current_date, current_date, '2099-01-01 00:00:00.000','Y', 'Y', 'Y', 'Y', 'Y', 'Y', 'Y', 'N', 'N', 'N', NULL, NULL, NULL);</v>
      </c>
    </row>
    <row r="44" spans="1:16">
      <c r="A44" t="s">
        <v>1871</v>
      </c>
      <c r="B44" t="str">
        <f>B42</f>
        <v>63502,</v>
      </c>
      <c r="C44" s="73">
        <f>'CountryvisatypeLink UAT Master'!B44</f>
        <v>613</v>
      </c>
      <c r="D44" t="s">
        <v>1872</v>
      </c>
      <c r="E44" s="16" t="s">
        <v>1873</v>
      </c>
      <c r="F44">
        <f>F42</f>
        <v>81363</v>
      </c>
      <c r="G44" t="s">
        <v>1874</v>
      </c>
      <c r="H44" s="73" t="str">
        <f>IF('CountryvisatypeLink UAT Master'!D44="Yes", "Y", IF('CountryvisatypeLink UAT Master'!D44="No", "N", ""))</f>
        <v>Y</v>
      </c>
      <c r="I44" s="16" t="s">
        <v>1875</v>
      </c>
      <c r="J44" s="73" t="str">
        <f>IF('CountryvisatypeLink UAT Master'!E44="Yes", "Y", IF('CountryvisatypeLink UAT Master'!E44="No", "N", ""))</f>
        <v>Y</v>
      </c>
      <c r="K44" s="16" t="s">
        <v>1876</v>
      </c>
      <c r="P44" t="str">
        <f>CONCATENATE(A44,B44,C44,D44,E44,F44,G44,H44,I44,J44,K44)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VALUES(nextval('t_country_visa_type_link_seq'),63502,613,'Full', 'support', current_timestamp, 'support', current_timestamp,81363, current_date, current_date, '2099-01-01 00:00:00.000','Y', 'Y', 'Y', 'Y', 'Y', 'Y', 'Y', 'N', 'N', 'N', NULL, NULL, NULL);</v>
      </c>
    </row>
    <row r="45" spans="1:16">
      <c r="A45" t="s">
        <v>1871</v>
      </c>
      <c r="B45" t="str">
        <f>B43</f>
        <v>63502,</v>
      </c>
      <c r="C45" s="73">
        <f>'CountryvisatypeLink UAT Master'!B45</f>
        <v>612</v>
      </c>
      <c r="D45" t="s">
        <v>1872</v>
      </c>
      <c r="E45" s="16" t="s">
        <v>1873</v>
      </c>
      <c r="F45">
        <f>F43</f>
        <v>81363</v>
      </c>
      <c r="G45" t="s">
        <v>1874</v>
      </c>
      <c r="H45" s="73" t="str">
        <f>IF('CountryvisatypeLink UAT Master'!D45="Yes", "Y", IF('CountryvisatypeLink UAT Master'!D45="No", "N", ""))</f>
        <v>Y</v>
      </c>
      <c r="I45" s="16" t="s">
        <v>1875</v>
      </c>
      <c r="J45" s="73" t="str">
        <f>IF('CountryvisatypeLink UAT Master'!E45="Yes", "Y", IF('CountryvisatypeLink UAT Master'!E45="No", "N", ""))</f>
        <v>Y</v>
      </c>
      <c r="K45" s="16" t="s">
        <v>1876</v>
      </c>
      <c r="P45" t="str">
        <f>CONCATENATE(A45,B45,C45,D45,E45,F45,G45,H45,I45,J45,K45)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VALUES(nextval('t_country_visa_type_link_seq'),63502,612,'Full', 'support', current_timestamp, 'support', current_timestamp,81363, current_date, current_date, '2099-01-01 00:00:00.000','Y', 'Y', 'Y', 'Y', 'Y', 'Y', 'Y', 'N', 'N', 'N', NULL, NULL, NULL);</v>
      </c>
    </row>
    <row r="46" spans="1:16">
      <c r="A46" t="s">
        <v>1871</v>
      </c>
      <c r="B46" t="str">
        <f>B44</f>
        <v>63502,</v>
      </c>
      <c r="C46" s="73">
        <f>'CountryvisatypeLink UAT Master'!B46</f>
        <v>34160</v>
      </c>
      <c r="D46" t="s">
        <v>1872</v>
      </c>
      <c r="E46" s="16" t="s">
        <v>1873</v>
      </c>
      <c r="F46">
        <f>F44</f>
        <v>81363</v>
      </c>
      <c r="G46" t="s">
        <v>1874</v>
      </c>
      <c r="H46" s="73" t="str">
        <f>IF('CountryvisatypeLink UAT Master'!D46="Yes", "Y", IF('CountryvisatypeLink UAT Master'!D46="No", "N", ""))</f>
        <v>Y</v>
      </c>
      <c r="I46" s="16" t="s">
        <v>1875</v>
      </c>
      <c r="J46" s="73" t="str">
        <f>IF('CountryvisatypeLink UAT Master'!E46="Yes", "Y", IF('CountryvisatypeLink UAT Master'!E46="No", "N", ""))</f>
        <v>Y</v>
      </c>
      <c r="K46" s="16" t="s">
        <v>1876</v>
      </c>
      <c r="P46" t="str">
        <f>CONCATENATE(A46,B46,C46,D46,E46,F46,G46,H46,I46,J46,K46)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VALUES(nextval('t_country_visa_type_link_seq'),63502,34160,'Full', 'support', current_timestamp, 'support', current_timestamp,81363, current_date, current_date, '2099-01-01 00:00:00.000','Y', 'Y', 'Y', 'Y', 'Y', 'Y', 'Y', 'N', 'N', 'N', NULL, NULL, NULL);</v>
      </c>
    </row>
    <row r="47" spans="1:16">
      <c r="A47" t="s">
        <v>1871</v>
      </c>
      <c r="B47" t="str">
        <f>B45</f>
        <v>63502,</v>
      </c>
      <c r="C47" s="73">
        <f>'CountryvisatypeLink UAT Master'!B47</f>
        <v>614</v>
      </c>
      <c r="D47" t="s">
        <v>1872</v>
      </c>
      <c r="E47" s="16" t="s">
        <v>1873</v>
      </c>
      <c r="F47">
        <f>F45</f>
        <v>81363</v>
      </c>
      <c r="G47" t="s">
        <v>1874</v>
      </c>
      <c r="H47" s="73" t="str">
        <f>IF('CountryvisatypeLink UAT Master'!D47="Yes", "Y", IF('CountryvisatypeLink UAT Master'!D47="No", "N", ""))</f>
        <v>Y</v>
      </c>
      <c r="I47" s="16" t="s">
        <v>1875</v>
      </c>
      <c r="J47" s="73" t="str">
        <f>IF('CountryvisatypeLink UAT Master'!E47="Yes", "Y", IF('CountryvisatypeLink UAT Master'!E47="No", "N", ""))</f>
        <v>Y</v>
      </c>
      <c r="K47" s="16" t="s">
        <v>1876</v>
      </c>
      <c r="P47" t="str">
        <f>CONCATENATE(A47,B47,C47,D47,E47,F47,G47,H47,I47,J47,K47)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VALUES(nextval('t_country_visa_type_link_seq'),63502,614,'Full', 'support', current_timestamp, 'support', current_timestamp,81363, current_date, current_date, '2099-01-01 00:00:00.000','Y', 'Y', 'Y', 'Y', 'Y', 'Y', 'Y', 'N', 'N', 'N', NULL, NULL, NULL);</v>
      </c>
    </row>
    <row r="48" spans="1:16">
      <c r="A48" t="s">
        <v>1871</v>
      </c>
      <c r="B48" t="str">
        <f>B46</f>
        <v>63502,</v>
      </c>
      <c r="C48" s="73">
        <f>'CountryvisatypeLink UAT Master'!B48</f>
        <v>41756</v>
      </c>
      <c r="D48" t="s">
        <v>1872</v>
      </c>
      <c r="E48" s="16" t="s">
        <v>1873</v>
      </c>
      <c r="F48">
        <f>F46</f>
        <v>81363</v>
      </c>
      <c r="G48" t="s">
        <v>1874</v>
      </c>
      <c r="H48" s="73" t="str">
        <f>IF('CountryvisatypeLink UAT Master'!D48="Yes", "Y", IF('CountryvisatypeLink UAT Master'!D48="No", "N", ""))</f>
        <v>Y</v>
      </c>
      <c r="I48" s="16" t="s">
        <v>1875</v>
      </c>
      <c r="J48" s="73" t="str">
        <f>IF('CountryvisatypeLink UAT Master'!E48="Yes", "Y", IF('CountryvisatypeLink UAT Master'!E48="No", "N", ""))</f>
        <v>Y</v>
      </c>
      <c r="K48" s="16" t="s">
        <v>1876</v>
      </c>
      <c r="P48" t="str">
        <f>CONCATENATE(A48,B48,C48,D48,E48,F48,G48,H48,I48,J48,K48)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VALUES(nextval('t_country_visa_type_link_seq'),63502,41756,'Full', 'support', current_timestamp, 'support', current_timestamp,81363, current_date, current_date, '2099-01-01 00:00:00.000','Y', 'Y', 'Y', 'Y', 'Y', 'Y', 'Y', 'N', 'N', 'N', NULL, NULL, NULL);</v>
      </c>
    </row>
    <row r="49" spans="1:16">
      <c r="A49" t="s">
        <v>1871</v>
      </c>
      <c r="B49" t="str">
        <f>B47</f>
        <v>63502,</v>
      </c>
      <c r="C49" s="73">
        <f>'CountryvisatypeLink UAT Master'!B49</f>
        <v>26150</v>
      </c>
      <c r="D49" t="s">
        <v>1872</v>
      </c>
      <c r="E49" s="16" t="s">
        <v>1873</v>
      </c>
      <c r="F49">
        <f>F47</f>
        <v>81363</v>
      </c>
      <c r="G49" t="s">
        <v>1874</v>
      </c>
      <c r="H49" s="73" t="str">
        <f>IF('CountryvisatypeLink UAT Master'!D49="Yes", "Y", IF('CountryvisatypeLink UAT Master'!D49="No", "N", ""))</f>
        <v>Y</v>
      </c>
      <c r="I49" s="16" t="s">
        <v>1875</v>
      </c>
      <c r="J49" s="73" t="str">
        <f>IF('CountryvisatypeLink UAT Master'!E49="Yes", "Y", IF('CountryvisatypeLink UAT Master'!E49="No", "N", ""))</f>
        <v>Y</v>
      </c>
      <c r="K49" s="16" t="s">
        <v>1876</v>
      </c>
      <c r="P49" t="str">
        <f>CONCATENATE(A49,B49,C49,D49,E49,F49,G49,H49,I49,J49,K49)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VALUES(nextval('t_country_visa_type_link_seq'),63502,26150,'Full', 'support', current_timestamp, 'support', current_timestamp,81363, current_date, current_date, '2099-01-01 00:00:00.000','Y', 'Y', 'Y', 'Y', 'Y', 'Y', 'Y', 'N', 'N', 'N', NULL, NULL, NULL);</v>
      </c>
    </row>
    <row r="50" spans="1:16">
      <c r="A50" t="s">
        <v>1871</v>
      </c>
      <c r="B50" t="str">
        <f>B48</f>
        <v>63502,</v>
      </c>
      <c r="C50" s="73">
        <f>'CountryvisatypeLink UAT Master'!B50</f>
        <v>32350</v>
      </c>
      <c r="D50" t="s">
        <v>1872</v>
      </c>
      <c r="E50" s="16" t="s">
        <v>1873</v>
      </c>
      <c r="F50">
        <f>F48</f>
        <v>81363</v>
      </c>
      <c r="G50" t="s">
        <v>1874</v>
      </c>
      <c r="H50" s="73" t="str">
        <f>IF('CountryvisatypeLink UAT Master'!D50="Yes", "Y", IF('CountryvisatypeLink UAT Master'!D50="No", "N", ""))</f>
        <v>Y</v>
      </c>
      <c r="I50" s="16" t="s">
        <v>1875</v>
      </c>
      <c r="J50" s="73" t="str">
        <f>IF('CountryvisatypeLink UAT Master'!E50="Yes", "Y", IF('CountryvisatypeLink UAT Master'!E50="No", "N", ""))</f>
        <v>Y</v>
      </c>
      <c r="K50" s="16" t="s">
        <v>1876</v>
      </c>
      <c r="P50" t="str">
        <f>CONCATENATE(A50,B50,C50,D50,E50,F50,G50,H50,I50,J50,K50)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VALUES(nextval('t_country_visa_type_link_seq'),63502,32350,'Full', 'support', current_timestamp, 'support', current_timestamp,81363, current_date, current_date, '2099-01-01 00:00:00.000','Y', 'Y', 'Y', 'Y', 'Y', 'Y', 'Y', 'N', 'N', 'N', NULL, NULL, NULL);</v>
      </c>
    </row>
    <row r="51" spans="1:16">
      <c r="A51" t="s">
        <v>1871</v>
      </c>
      <c r="B51" t="str">
        <f>B49</f>
        <v>63502,</v>
      </c>
      <c r="C51" s="73">
        <f>'CountryvisatypeLink UAT Master'!B51</f>
        <v>44224</v>
      </c>
      <c r="D51" t="s">
        <v>1872</v>
      </c>
      <c r="E51" s="16" t="s">
        <v>1873</v>
      </c>
      <c r="F51">
        <f>F49</f>
        <v>81363</v>
      </c>
      <c r="G51" t="s">
        <v>1874</v>
      </c>
      <c r="H51" s="73" t="e">
        <f>IF('CountryvisatypeLink UAT Master'!D51="Yes", "Y", IF('CountryvisatypeLink UAT Master'!D51="No", "N", ""))</f>
        <v>#N/A</v>
      </c>
      <c r="I51" s="16" t="s">
        <v>1875</v>
      </c>
      <c r="J51" s="73" t="e">
        <f>IF('CountryvisatypeLink UAT Master'!E51="Yes", "Y", IF('CountryvisatypeLink UAT Master'!E51="No", "N", ""))</f>
        <v>#N/A</v>
      </c>
      <c r="K51" s="16" t="s">
        <v>1876</v>
      </c>
      <c r="P51" t="e">
        <f>CONCATENATE(A51,B51,C51,D51,E51,F51,G51,H51,I51,J51,K51)</f>
        <v>#N/A</v>
      </c>
    </row>
    <row r="52" spans="1:16">
      <c r="A52" t="s">
        <v>1871</v>
      </c>
      <c r="B52" t="str">
        <f>B50</f>
        <v>63502,</v>
      </c>
      <c r="C52" s="73">
        <f>'CountryvisatypeLink UAT Master'!B52</f>
        <v>44225</v>
      </c>
      <c r="D52" t="s">
        <v>1872</v>
      </c>
      <c r="E52" s="16" t="s">
        <v>1873</v>
      </c>
      <c r="F52">
        <f>F50</f>
        <v>81363</v>
      </c>
      <c r="G52" t="s">
        <v>1874</v>
      </c>
      <c r="H52" s="73" t="e">
        <f>IF('CountryvisatypeLink UAT Master'!D52="Yes", "Y", IF('CountryvisatypeLink UAT Master'!D52="No", "N", ""))</f>
        <v>#N/A</v>
      </c>
      <c r="I52" s="16" t="s">
        <v>1875</v>
      </c>
      <c r="J52" s="73" t="e">
        <f>IF('CountryvisatypeLink UAT Master'!E52="Yes", "Y", IF('CountryvisatypeLink UAT Master'!E52="No", "N", ""))</f>
        <v>#N/A</v>
      </c>
      <c r="K52" s="16" t="s">
        <v>1876</v>
      </c>
      <c r="P52" t="e">
        <f>CONCATENATE(A52,B52,C52,D52,E52,F52,G52,H52,I52,J52,K52)</f>
        <v>#N/A</v>
      </c>
    </row>
    <row r="53" spans="1:16">
      <c r="A53" t="s">
        <v>1871</v>
      </c>
      <c r="B53" t="str">
        <f>B51</f>
        <v>63502,</v>
      </c>
      <c r="C53" s="73">
        <f>'CountryvisatypeLink UAT Master'!B53</f>
        <v>44185</v>
      </c>
      <c r="D53" t="s">
        <v>1872</v>
      </c>
      <c r="E53" s="16" t="s">
        <v>1873</v>
      </c>
      <c r="F53">
        <f>F51</f>
        <v>81363</v>
      </c>
      <c r="G53" t="s">
        <v>1874</v>
      </c>
      <c r="H53" s="73" t="e">
        <f>IF('CountryvisatypeLink UAT Master'!D53="Yes", "Y", IF('CountryvisatypeLink UAT Master'!D53="No", "N", ""))</f>
        <v>#N/A</v>
      </c>
      <c r="I53" s="16" t="s">
        <v>1875</v>
      </c>
      <c r="J53" s="73" t="e">
        <f>IF('CountryvisatypeLink UAT Master'!E53="Yes", "Y", IF('CountryvisatypeLink UAT Master'!E53="No", "N", ""))</f>
        <v>#N/A</v>
      </c>
      <c r="K53" s="16" t="s">
        <v>1876</v>
      </c>
      <c r="P53" t="e">
        <f>CONCATENATE(A53,B53,C53,D53,E53,F53,G53,H53,I53,J53,K53)</f>
        <v>#N/A</v>
      </c>
    </row>
    <row r="54" spans="1:16">
      <c r="A54" t="s">
        <v>1871</v>
      </c>
      <c r="B54" t="str">
        <f>B52</f>
        <v>63502,</v>
      </c>
      <c r="C54" s="73">
        <f>'CountryvisatypeLink UAT Master'!B54</f>
        <v>44226</v>
      </c>
      <c r="D54" t="s">
        <v>1872</v>
      </c>
      <c r="E54" s="16" t="s">
        <v>1873</v>
      </c>
      <c r="F54">
        <f>F52</f>
        <v>81363</v>
      </c>
      <c r="G54" t="s">
        <v>1874</v>
      </c>
      <c r="H54" s="73" t="e">
        <f>IF('CountryvisatypeLink UAT Master'!D54="Yes", "Y", IF('CountryvisatypeLink UAT Master'!D54="No", "N", ""))</f>
        <v>#N/A</v>
      </c>
      <c r="I54" s="16" t="s">
        <v>1875</v>
      </c>
      <c r="J54" s="73" t="e">
        <f>IF('CountryvisatypeLink UAT Master'!E54="Yes", "Y", IF('CountryvisatypeLink UAT Master'!E54="No", "N", ""))</f>
        <v>#N/A</v>
      </c>
      <c r="K54" s="16" t="s">
        <v>1876</v>
      </c>
      <c r="P54" t="e">
        <f>CONCATENATE(A54,B54,C54,D54,E54,F54,G54,H54,I54,J54,K54)</f>
        <v>#N/A</v>
      </c>
    </row>
    <row r="55" spans="1:16">
      <c r="A55" t="s">
        <v>1871</v>
      </c>
      <c r="B55" t="str">
        <f>B53</f>
        <v>63502,</v>
      </c>
      <c r="C55" s="73">
        <f>'CountryvisatypeLink UAT Master'!B55</f>
        <v>44227</v>
      </c>
      <c r="D55" t="s">
        <v>1872</v>
      </c>
      <c r="E55" s="16" t="s">
        <v>1873</v>
      </c>
      <c r="F55">
        <f>F53</f>
        <v>81363</v>
      </c>
      <c r="G55" t="s">
        <v>1874</v>
      </c>
      <c r="H55" s="73" t="e">
        <f>IF('CountryvisatypeLink UAT Master'!D55="Yes", "Y", IF('CountryvisatypeLink UAT Master'!D55="No", "N", ""))</f>
        <v>#N/A</v>
      </c>
      <c r="I55" s="16" t="s">
        <v>1875</v>
      </c>
      <c r="J55" s="73" t="e">
        <f>IF('CountryvisatypeLink UAT Master'!E55="Yes", "Y", IF('CountryvisatypeLink UAT Master'!E55="No", "N", ""))</f>
        <v>#N/A</v>
      </c>
      <c r="K55" s="16" t="s">
        <v>1876</v>
      </c>
      <c r="P55" t="e">
        <f>CONCATENATE(A55,B55,C55,D55,E55,F55,G55,H55,I55,J55,K55)</f>
        <v>#N/A</v>
      </c>
    </row>
    <row r="56" spans="1:16">
      <c r="A56" t="s">
        <v>1871</v>
      </c>
      <c r="B56" t="str">
        <f>B54</f>
        <v>63502,</v>
      </c>
      <c r="C56" s="73">
        <f>'CountryvisatypeLink UAT Master'!B56</f>
        <v>44186</v>
      </c>
      <c r="D56" t="s">
        <v>1872</v>
      </c>
      <c r="E56" s="16" t="s">
        <v>1873</v>
      </c>
      <c r="F56">
        <f>F54</f>
        <v>81363</v>
      </c>
      <c r="G56" t="s">
        <v>1874</v>
      </c>
      <c r="H56" s="73" t="e">
        <f>IF('CountryvisatypeLink UAT Master'!D56="Yes", "Y", IF('CountryvisatypeLink UAT Master'!D56="No", "N", ""))</f>
        <v>#N/A</v>
      </c>
      <c r="I56" s="16" t="s">
        <v>1875</v>
      </c>
      <c r="J56" s="73" t="e">
        <f>IF('CountryvisatypeLink UAT Master'!E56="Yes", "Y", IF('CountryvisatypeLink UAT Master'!E56="No", "N", ""))</f>
        <v>#N/A</v>
      </c>
      <c r="K56" s="16" t="s">
        <v>1876</v>
      </c>
      <c r="P56" t="e">
        <f>CONCATENATE(A56,B56,C56,D56,E56,F56,G56,H56,I56,J56,K56)</f>
        <v>#N/A</v>
      </c>
    </row>
    <row r="57" spans="1:16">
      <c r="A57" t="s">
        <v>1871</v>
      </c>
      <c r="B57" t="str">
        <f>B55</f>
        <v>63502,</v>
      </c>
      <c r="C57" s="73">
        <f>'CountryvisatypeLink UAT Master'!B57</f>
        <v>44204</v>
      </c>
      <c r="D57" t="s">
        <v>1872</v>
      </c>
      <c r="E57" s="16" t="s">
        <v>1873</v>
      </c>
      <c r="F57">
        <f>F55</f>
        <v>81363</v>
      </c>
      <c r="G57" t="s">
        <v>1874</v>
      </c>
      <c r="H57" s="73" t="e">
        <f>IF('CountryvisatypeLink UAT Master'!D57="Yes", "Y", IF('CountryvisatypeLink UAT Master'!D57="No", "N", ""))</f>
        <v>#N/A</v>
      </c>
      <c r="I57" s="16" t="s">
        <v>1875</v>
      </c>
      <c r="J57" s="73" t="e">
        <f>IF('CountryvisatypeLink UAT Master'!E57="Yes", "Y", IF('CountryvisatypeLink UAT Master'!E57="No", "N", ""))</f>
        <v>#N/A</v>
      </c>
      <c r="K57" s="16" t="s">
        <v>1876</v>
      </c>
      <c r="P57" t="e">
        <f>CONCATENATE(A57,B57,C57,D57,E57,F57,G57,H57,I57,J57,K57)</f>
        <v>#N/A</v>
      </c>
    </row>
    <row r="58" spans="1:16">
      <c r="A58" t="s">
        <v>1871</v>
      </c>
      <c r="B58" t="str">
        <f>B56</f>
        <v>63502,</v>
      </c>
      <c r="C58" s="73">
        <f>'CountryvisatypeLink UAT Master'!B58</f>
        <v>43499</v>
      </c>
      <c r="D58" t="s">
        <v>1872</v>
      </c>
      <c r="E58" s="16" t="s">
        <v>1873</v>
      </c>
      <c r="F58">
        <f>F56</f>
        <v>81363</v>
      </c>
      <c r="G58" t="s">
        <v>1874</v>
      </c>
      <c r="H58" s="73" t="str">
        <f>IF('CountryvisatypeLink UAT Master'!D58="Yes", "Y", IF('CountryvisatypeLink UAT Master'!D58="No", "N", ""))</f>
        <v>Y</v>
      </c>
      <c r="I58" s="16" t="s">
        <v>1875</v>
      </c>
      <c r="J58" s="73" t="str">
        <f>IF('CountryvisatypeLink UAT Master'!E58="Yes", "Y", IF('CountryvisatypeLink UAT Master'!E58="No", "N", ""))</f>
        <v>Y</v>
      </c>
      <c r="K58" s="16" t="s">
        <v>1876</v>
      </c>
      <c r="P58" t="str">
        <f>CONCATENATE(A58,B58,C58,D58,E58,F58,G58,H58,I58,J58,K58)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VALUES(nextval('t_country_visa_type_link_seq'),63502,43499,'Full', 'support', current_timestamp, 'support', current_timestamp,81363, current_date, current_date, '2099-01-01 00:00:00.000','Y', 'Y', 'Y', 'Y', 'Y', 'Y', 'Y', 'N', 'N', 'N', NULL, NULL, NULL);</v>
      </c>
    </row>
    <row r="59" spans="1:16">
      <c r="A59" t="s">
        <v>1871</v>
      </c>
      <c r="B59" t="str">
        <f>B57</f>
        <v>63502,</v>
      </c>
      <c r="C59" s="73">
        <f>'CountryvisatypeLink UAT Master'!B59</f>
        <v>43498</v>
      </c>
      <c r="D59" t="s">
        <v>1872</v>
      </c>
      <c r="E59" s="16" t="s">
        <v>1873</v>
      </c>
      <c r="F59">
        <f>F57</f>
        <v>81363</v>
      </c>
      <c r="G59" t="s">
        <v>1874</v>
      </c>
      <c r="H59" s="73" t="str">
        <f>IF('CountryvisatypeLink UAT Master'!D59="Yes", "Y", IF('CountryvisatypeLink UAT Master'!D59="No", "N", ""))</f>
        <v>Y</v>
      </c>
      <c r="I59" s="16" t="s">
        <v>1875</v>
      </c>
      <c r="J59" s="73" t="str">
        <f>IF('CountryvisatypeLink UAT Master'!E59="Yes", "Y", IF('CountryvisatypeLink UAT Master'!E59="No", "N", ""))</f>
        <v>Y</v>
      </c>
      <c r="K59" s="16" t="s">
        <v>1876</v>
      </c>
      <c r="P59" t="str">
        <f>CONCATENATE(A59,B59,C59,D59,E59,F59,G59,H59,I59,J59,K59)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VALUES(nextval('t_country_visa_type_link_seq'),63502,43498,'Full', 'support', current_timestamp, 'support', current_timestamp,81363, current_date, current_date, '2099-01-01 00:00:00.000','Y', 'Y', 'Y', 'Y', 'Y', 'Y', 'Y', 'N', 'N', 'N', NULL, NULL, NULL);</v>
      </c>
    </row>
    <row r="60" spans="1:16">
      <c r="A60" t="s">
        <v>1871</v>
      </c>
      <c r="B60" t="str">
        <f>B58</f>
        <v>63502,</v>
      </c>
      <c r="C60" s="73">
        <f>'CountryvisatypeLink UAT Master'!B60</f>
        <v>44704</v>
      </c>
      <c r="D60" t="s">
        <v>1872</v>
      </c>
      <c r="E60" s="16" t="s">
        <v>1873</v>
      </c>
      <c r="F60">
        <f>F58</f>
        <v>81363</v>
      </c>
      <c r="G60" t="s">
        <v>1874</v>
      </c>
      <c r="H60" s="73" t="str">
        <f>IF('CountryvisatypeLink UAT Master'!D60="Yes", "Y", IF('CountryvisatypeLink UAT Master'!D60="No", "N", ""))</f>
        <v>Y</v>
      </c>
      <c r="I60" s="16" t="s">
        <v>1875</v>
      </c>
      <c r="J60" s="73" t="str">
        <f>IF('CountryvisatypeLink UAT Master'!E60="Yes", "Y", IF('CountryvisatypeLink UAT Master'!E60="No", "N", ""))</f>
        <v>Y</v>
      </c>
      <c r="K60" s="16" t="s">
        <v>1876</v>
      </c>
      <c r="P60" t="str">
        <f>CONCATENATE(A60,B60,C60,D60,E60,F60,G60,H60,I60,J60,K60)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VALUES(nextval('t_country_visa_type_link_seq'),63502,44704,'Full', 'support', current_timestamp, 'support', current_timestamp,81363, current_date, current_date, '2099-01-01 00:00:00.000','Y', 'Y', 'Y', 'Y', 'Y', 'Y', 'Y', 'N', 'N', 'N', NULL, NULL, NULL);</v>
      </c>
    </row>
    <row r="61" spans="1:16">
      <c r="A61" t="s">
        <v>1871</v>
      </c>
      <c r="B61" t="str">
        <f>B59</f>
        <v>63502,</v>
      </c>
      <c r="C61" s="73">
        <f>'CountryvisatypeLink UAT Master'!B61</f>
        <v>44724</v>
      </c>
      <c r="D61" t="s">
        <v>1872</v>
      </c>
      <c r="E61" s="16" t="s">
        <v>1873</v>
      </c>
      <c r="F61">
        <f>F59</f>
        <v>81363</v>
      </c>
      <c r="G61" t="s">
        <v>1874</v>
      </c>
      <c r="H61" s="73" t="str">
        <f>IF('CountryvisatypeLink UAT Master'!D61="Yes", "Y", IF('CountryvisatypeLink UAT Master'!D61="No", "N", ""))</f>
        <v>Y</v>
      </c>
      <c r="I61" s="16" t="s">
        <v>1875</v>
      </c>
      <c r="J61" s="73" t="str">
        <f>IF('CountryvisatypeLink UAT Master'!E61="Yes", "Y", IF('CountryvisatypeLink UAT Master'!E61="No", "N", ""))</f>
        <v>Y</v>
      </c>
      <c r="K61" s="16" t="s">
        <v>1876</v>
      </c>
      <c r="P61" t="str">
        <f>CONCATENATE(A61,B61,C61,D61,E61,F61,G61,H61,I61,J61,K61)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VALUES(nextval('t_country_visa_type_link_seq'),63502,44724,'Full', 'support', current_timestamp, 'support', current_timestamp,81363, current_date, current_date, '2099-01-01 00:00:00.000','Y', 'Y', 'Y', 'Y', 'Y', 'Y', 'Y', 'N', 'N', 'N', NULL, NULL, NULL);</v>
      </c>
    </row>
    <row r="62" spans="1:16">
      <c r="A62" t="s">
        <v>1871</v>
      </c>
      <c r="B62" t="str">
        <f>B60</f>
        <v>63502,</v>
      </c>
      <c r="C62" s="73">
        <f>'CountryvisatypeLink UAT Master'!B62</f>
        <v>44705</v>
      </c>
      <c r="D62" t="s">
        <v>1872</v>
      </c>
      <c r="E62" s="16" t="s">
        <v>1873</v>
      </c>
      <c r="F62">
        <f>F60</f>
        <v>81363</v>
      </c>
      <c r="G62" t="s">
        <v>1874</v>
      </c>
      <c r="H62" s="73" t="str">
        <f>IF('CountryvisatypeLink UAT Master'!D62="Yes", "Y", IF('CountryvisatypeLink UAT Master'!D62="No", "N", ""))</f>
        <v>Y</v>
      </c>
      <c r="I62" s="16" t="s">
        <v>1875</v>
      </c>
      <c r="J62" s="73" t="str">
        <f>IF('CountryvisatypeLink UAT Master'!E62="Yes", "Y", IF('CountryvisatypeLink UAT Master'!E62="No", "N", ""))</f>
        <v>Y</v>
      </c>
      <c r="K62" s="16" t="s">
        <v>1876</v>
      </c>
      <c r="P62" t="str">
        <f>CONCATENATE(A62,B62,C62,D62,E62,F62,G62,H62,I62,J62,K62)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VALUES(nextval('t_country_visa_type_link_seq'),63502,44705,'Full', 'support', current_timestamp, 'support', current_timestamp,81363, current_date, current_date, '2099-01-01 00:00:00.000','Y', 'Y', 'Y', 'Y', 'Y', 'Y', 'Y', 'N', 'N', 'N', NULL, NULL, NULL);</v>
      </c>
    </row>
    <row r="63" spans="1:16">
      <c r="A63" t="s">
        <v>1871</v>
      </c>
      <c r="B63" t="str">
        <f>B61</f>
        <v>63502,</v>
      </c>
      <c r="C63" s="73">
        <f>'CountryvisatypeLink UAT Master'!B63</f>
        <v>43497</v>
      </c>
      <c r="D63" t="s">
        <v>1872</v>
      </c>
      <c r="E63" s="16" t="s">
        <v>1873</v>
      </c>
      <c r="F63">
        <f>F61</f>
        <v>81363</v>
      </c>
      <c r="G63" t="s">
        <v>1874</v>
      </c>
      <c r="H63" s="73" t="str">
        <f>IF('CountryvisatypeLink UAT Master'!D63="Yes", "Y", IF('CountryvisatypeLink UAT Master'!D63="No", "N", ""))</f>
        <v>Y</v>
      </c>
      <c r="I63" s="16" t="s">
        <v>1875</v>
      </c>
      <c r="J63" s="73" t="str">
        <f>IF('CountryvisatypeLink UAT Master'!E63="Yes", "Y", IF('CountryvisatypeLink UAT Master'!E63="No", "N", ""))</f>
        <v>Y</v>
      </c>
      <c r="K63" s="16" t="s">
        <v>1876</v>
      </c>
      <c r="P63" t="str">
        <f>CONCATENATE(A63,B63,C63,D63,E63,F63,G63,H63,I63,J63,K63)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VALUES(nextval('t_country_visa_type_link_seq'),63502,43497,'Full', 'support', current_timestamp, 'support', current_timestamp,81363, current_date, current_date, '2099-01-01 00:00:00.000','Y', 'Y', 'Y', 'Y', 'Y', 'Y', 'Y', 'N', 'N', 'N', NULL, NULL, NULL);</v>
      </c>
    </row>
    <row r="64" spans="1:16">
      <c r="A64" t="s">
        <v>1871</v>
      </c>
      <c r="B64" t="str">
        <f>B62</f>
        <v>63502,</v>
      </c>
      <c r="C64" s="73">
        <f>'CountryvisatypeLink UAT Master'!B64</f>
        <v>44706</v>
      </c>
      <c r="D64" t="s">
        <v>1872</v>
      </c>
      <c r="E64" s="16" t="s">
        <v>1873</v>
      </c>
      <c r="F64">
        <f>F62</f>
        <v>81363</v>
      </c>
      <c r="G64" t="s">
        <v>1874</v>
      </c>
      <c r="H64" s="73" t="str">
        <f>IF('CountryvisatypeLink UAT Master'!D64="Yes", "Y", IF('CountryvisatypeLink UAT Master'!D64="No", "N", ""))</f>
        <v>Y</v>
      </c>
      <c r="I64" s="16" t="s">
        <v>1875</v>
      </c>
      <c r="J64" s="73" t="str">
        <f>IF('CountryvisatypeLink UAT Master'!E64="Yes", "Y", IF('CountryvisatypeLink UAT Master'!E64="No", "N", ""))</f>
        <v>Y</v>
      </c>
      <c r="K64" s="16" t="s">
        <v>1876</v>
      </c>
      <c r="P64" t="str">
        <f>CONCATENATE(A64,B64,C64,D64,E64,F64,G64,H64,I64,J64,K64)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VALUES(nextval('t_country_visa_type_link_seq'),63502,44706,'Full', 'support', current_timestamp, 'support', current_timestamp,81363, current_date, current_date, '2099-01-01 00:00:00.000','Y', 'Y', 'Y', 'Y', 'Y', 'Y', 'Y', 'N', 'N', 'N', NULL, NULL, NULL);</v>
      </c>
    </row>
    <row r="65" spans="1:16">
      <c r="A65" t="s">
        <v>1871</v>
      </c>
      <c r="B65" t="str">
        <f>B63</f>
        <v>63502,</v>
      </c>
      <c r="C65" s="73">
        <f>'CountryvisatypeLink UAT Master'!B65</f>
        <v>44184</v>
      </c>
      <c r="D65" t="s">
        <v>1872</v>
      </c>
      <c r="E65" s="16" t="s">
        <v>1873</v>
      </c>
      <c r="F65">
        <f>F63</f>
        <v>81363</v>
      </c>
      <c r="G65" t="s">
        <v>1874</v>
      </c>
      <c r="H65" s="73" t="e">
        <f>IF('CountryvisatypeLink UAT Master'!D65="Yes", "Y", IF('CountryvisatypeLink UAT Master'!D65="No", "N", ""))</f>
        <v>#N/A</v>
      </c>
      <c r="I65" s="16" t="s">
        <v>1875</v>
      </c>
      <c r="J65" s="73" t="e">
        <f>IF('CountryvisatypeLink UAT Master'!E65="Yes", "Y", IF('CountryvisatypeLink UAT Master'!E65="No", "N", ""))</f>
        <v>#N/A</v>
      </c>
      <c r="K65" s="16" t="s">
        <v>1876</v>
      </c>
      <c r="P65" t="e">
        <f>CONCATENATE(A65,B65,C65,D65,E65,F65,G65,H65,I65,J65,K65)</f>
        <v>#N/A</v>
      </c>
    </row>
    <row r="66" spans="1:16">
      <c r="A66" t="s">
        <v>1871</v>
      </c>
      <c r="B66" t="str">
        <f>B64</f>
        <v>63502,</v>
      </c>
      <c r="C66" s="73">
        <f>'CountryvisatypeLink UAT Master'!B66</f>
        <v>44166</v>
      </c>
      <c r="D66" t="s">
        <v>1872</v>
      </c>
      <c r="E66" s="16" t="s">
        <v>1873</v>
      </c>
      <c r="F66">
        <f>F64</f>
        <v>81363</v>
      </c>
      <c r="G66" t="s">
        <v>1874</v>
      </c>
      <c r="H66" s="73" t="e">
        <f>IF('CountryvisatypeLink UAT Master'!D66="Yes", "Y", IF('CountryvisatypeLink UAT Master'!D66="No", "N", ""))</f>
        <v>#N/A</v>
      </c>
      <c r="I66" s="16" t="s">
        <v>1875</v>
      </c>
      <c r="J66" s="73" t="e">
        <f>IF('CountryvisatypeLink UAT Master'!E66="Yes", "Y", IF('CountryvisatypeLink UAT Master'!E66="No", "N", ""))</f>
        <v>#N/A</v>
      </c>
      <c r="K66" s="16" t="s">
        <v>1876</v>
      </c>
      <c r="P66" t="e">
        <f>CONCATENATE(A66,B66,C66,D66,E66,F66,G66,H66,I66,J66,K66)</f>
        <v>#N/A</v>
      </c>
    </row>
    <row r="67" spans="1:16">
      <c r="A67" t="s">
        <v>1871</v>
      </c>
      <c r="B67" t="str">
        <f>B65</f>
        <v>63502,</v>
      </c>
      <c r="C67" s="73">
        <f>'CountryvisatypeLink UAT Master'!B67</f>
        <v>44165</v>
      </c>
      <c r="D67" t="s">
        <v>1872</v>
      </c>
      <c r="E67" s="16" t="s">
        <v>1873</v>
      </c>
      <c r="F67">
        <f>F65</f>
        <v>81363</v>
      </c>
      <c r="G67" t="s">
        <v>1874</v>
      </c>
      <c r="H67" s="73" t="e">
        <f>IF('CountryvisatypeLink UAT Master'!D67="Yes", "Y", IF('CountryvisatypeLink UAT Master'!D67="No", "N", ""))</f>
        <v>#N/A</v>
      </c>
      <c r="I67" s="16" t="s">
        <v>1875</v>
      </c>
      <c r="J67" s="73" t="e">
        <f>IF('CountryvisatypeLink UAT Master'!E67="Yes", "Y", IF('CountryvisatypeLink UAT Master'!E67="No", "N", ""))</f>
        <v>#N/A</v>
      </c>
      <c r="K67" s="16" t="s">
        <v>1876</v>
      </c>
      <c r="P67" t="e">
        <f>CONCATENATE(A67,B67,C67,D67,E67,F67,G67,H67,I67,J67,K67)</f>
        <v>#N/A</v>
      </c>
    </row>
    <row r="68" spans="1:16">
      <c r="A68" t="s">
        <v>1871</v>
      </c>
      <c r="B68" t="str">
        <f>B66</f>
        <v>63502,</v>
      </c>
      <c r="C68" s="73">
        <f>'CountryvisatypeLink UAT Master'!B68</f>
        <v>44164</v>
      </c>
      <c r="D68" t="s">
        <v>1872</v>
      </c>
      <c r="E68" s="16" t="s">
        <v>1873</v>
      </c>
      <c r="F68">
        <f>F66</f>
        <v>81363</v>
      </c>
      <c r="G68" t="s">
        <v>1874</v>
      </c>
      <c r="H68" s="73" t="e">
        <f>IF('CountryvisatypeLink UAT Master'!D68="Yes", "Y", IF('CountryvisatypeLink UAT Master'!D68="No", "N", ""))</f>
        <v>#N/A</v>
      </c>
      <c r="I68" s="16" t="s">
        <v>1875</v>
      </c>
      <c r="J68" s="73" t="e">
        <f>IF('CountryvisatypeLink UAT Master'!E68="Yes", "Y", IF('CountryvisatypeLink UAT Master'!E68="No", "N", ""))</f>
        <v>#N/A</v>
      </c>
      <c r="K68" s="16" t="s">
        <v>1876</v>
      </c>
      <c r="P68" t="e">
        <f>CONCATENATE(A68,B68,C68,D68,E68,F68,G68,H68,I68,J68,K68)</f>
        <v>#N/A</v>
      </c>
    </row>
    <row r="69" spans="1:16">
      <c r="A69" t="s">
        <v>1871</v>
      </c>
      <c r="B69" t="str">
        <f>B67</f>
        <v>63502,</v>
      </c>
      <c r="C69" s="73">
        <f>'CountryvisatypeLink UAT Master'!B69</f>
        <v>41572</v>
      </c>
      <c r="D69" t="s">
        <v>1872</v>
      </c>
      <c r="E69" s="16" t="s">
        <v>1873</v>
      </c>
      <c r="F69">
        <f>F67</f>
        <v>81363</v>
      </c>
      <c r="G69" t="s">
        <v>1874</v>
      </c>
      <c r="H69" s="73" t="str">
        <f>IF('CountryvisatypeLink UAT Master'!D69="Yes", "Y", IF('CountryvisatypeLink UAT Master'!D69="No", "N", ""))</f>
        <v>Y</v>
      </c>
      <c r="I69" s="16" t="s">
        <v>1875</v>
      </c>
      <c r="J69" s="73" t="str">
        <f>IF('CountryvisatypeLink UAT Master'!E69="Yes", "Y", IF('CountryvisatypeLink UAT Master'!E69="No", "N", ""))</f>
        <v>Y</v>
      </c>
      <c r="K69" s="16" t="s">
        <v>1876</v>
      </c>
      <c r="P69" t="str">
        <f>CONCATENATE(A69,B69,C69,D69,E69,F69,G69,H69,I69,J69,K69)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VALUES(nextval('t_country_visa_type_link_seq'),63502,41572,'Full', 'support', current_timestamp, 'support', current_timestamp,81363, current_date, current_date, '2099-01-01 00:00:00.000','Y', 'Y', 'Y', 'Y', 'Y', 'Y', 'Y', 'N', 'N', 'N', NULL, NULL, NULL);</v>
      </c>
    </row>
    <row r="70" spans="1:16">
      <c r="A70" t="s">
        <v>1871</v>
      </c>
      <c r="B70" t="str">
        <f>B68</f>
        <v>63502,</v>
      </c>
      <c r="C70" s="73">
        <f>'CountryvisatypeLink UAT Master'!B70</f>
        <v>43084</v>
      </c>
      <c r="D70" t="s">
        <v>1872</v>
      </c>
      <c r="E70" s="16" t="s">
        <v>1873</v>
      </c>
      <c r="F70">
        <f>F68</f>
        <v>81363</v>
      </c>
      <c r="G70" t="s">
        <v>1874</v>
      </c>
      <c r="H70" s="73" t="e">
        <f>IF('CountryvisatypeLink UAT Master'!D70="Yes", "Y", IF('CountryvisatypeLink UAT Master'!D70="No", "N", ""))</f>
        <v>#N/A</v>
      </c>
      <c r="I70" s="16" t="s">
        <v>1875</v>
      </c>
      <c r="J70" s="73" t="e">
        <f>IF('CountryvisatypeLink UAT Master'!E70="Yes", "Y", IF('CountryvisatypeLink UAT Master'!E70="No", "N", ""))</f>
        <v>#N/A</v>
      </c>
      <c r="K70" s="16" t="s">
        <v>1876</v>
      </c>
      <c r="P70" t="e">
        <f>CONCATENATE(A70,B70,C70,D70,E70,F70,G70,H70,I70,J70,K70)</f>
        <v>#N/A</v>
      </c>
    </row>
    <row r="71" spans="1:16">
      <c r="A71" t="s">
        <v>1871</v>
      </c>
      <c r="B71" t="str">
        <f>B69</f>
        <v>63502,</v>
      </c>
      <c r="C71" s="73">
        <f>'CountryvisatypeLink UAT Master'!B71</f>
        <v>44246</v>
      </c>
      <c r="D71" t="s">
        <v>1872</v>
      </c>
      <c r="E71" s="16" t="s">
        <v>1873</v>
      </c>
      <c r="F71">
        <f>F69</f>
        <v>81363</v>
      </c>
      <c r="G71" t="s">
        <v>1874</v>
      </c>
      <c r="H71" s="73" t="e">
        <f>IF('CountryvisatypeLink UAT Master'!D71="Yes", "Y", IF('CountryvisatypeLink UAT Master'!D71="No", "N", ""))</f>
        <v>#N/A</v>
      </c>
      <c r="I71" s="16" t="s">
        <v>1875</v>
      </c>
      <c r="J71" s="73" t="e">
        <f>IF('CountryvisatypeLink UAT Master'!E71="Yes", "Y", IF('CountryvisatypeLink UAT Master'!E71="No", "N", ""))</f>
        <v>#N/A</v>
      </c>
      <c r="K71" s="16" t="s">
        <v>1876</v>
      </c>
      <c r="P71" t="e">
        <f>CONCATENATE(A71,B71,C71,D71,E71,F71,G71,H71,I71,J71,K71)</f>
        <v>#N/A</v>
      </c>
    </row>
    <row r="72" spans="1:16">
      <c r="A72" t="s">
        <v>1871</v>
      </c>
      <c r="B72" t="str">
        <f>B70</f>
        <v>63502,</v>
      </c>
      <c r="C72" s="73">
        <f>'CountryvisatypeLink UAT Master'!B72</f>
        <v>44247</v>
      </c>
      <c r="D72" t="s">
        <v>1872</v>
      </c>
      <c r="E72" s="16" t="s">
        <v>1873</v>
      </c>
      <c r="F72">
        <f>F70</f>
        <v>81363</v>
      </c>
      <c r="G72" t="s">
        <v>1874</v>
      </c>
      <c r="H72" s="73" t="e">
        <f>IF('CountryvisatypeLink UAT Master'!D72="Yes", "Y", IF('CountryvisatypeLink UAT Master'!D72="No", "N", ""))</f>
        <v>#N/A</v>
      </c>
      <c r="I72" s="16" t="s">
        <v>1875</v>
      </c>
      <c r="J72" s="73" t="e">
        <f>IF('CountryvisatypeLink UAT Master'!E72="Yes", "Y", IF('CountryvisatypeLink UAT Master'!E72="No", "N", ""))</f>
        <v>#N/A</v>
      </c>
      <c r="K72" s="16" t="s">
        <v>1876</v>
      </c>
      <c r="P72" t="e">
        <f>CONCATENATE(A72,B72,C72,D72,E72,F72,G72,H72,I72,J72,K72)</f>
        <v>#N/A</v>
      </c>
    </row>
    <row r="73" spans="1:16">
      <c r="A73" t="s">
        <v>1871</v>
      </c>
      <c r="B73" t="str">
        <f>B71</f>
        <v>63502,</v>
      </c>
      <c r="C73" s="73">
        <f>'CountryvisatypeLink UAT Master'!B73</f>
        <v>44248</v>
      </c>
      <c r="D73" t="s">
        <v>1872</v>
      </c>
      <c r="E73" s="16" t="s">
        <v>1873</v>
      </c>
      <c r="F73">
        <f>F71</f>
        <v>81363</v>
      </c>
      <c r="G73" t="s">
        <v>1874</v>
      </c>
      <c r="H73" s="73" t="e">
        <f>IF('CountryvisatypeLink UAT Master'!D73="Yes", "Y", IF('CountryvisatypeLink UAT Master'!D73="No", "N", ""))</f>
        <v>#N/A</v>
      </c>
      <c r="I73" s="16" t="s">
        <v>1875</v>
      </c>
      <c r="J73" s="73" t="e">
        <f>IF('CountryvisatypeLink UAT Master'!E73="Yes", "Y", IF('CountryvisatypeLink UAT Master'!E73="No", "N", ""))</f>
        <v>#N/A</v>
      </c>
      <c r="K73" s="16" t="s">
        <v>1876</v>
      </c>
      <c r="P73" t="e">
        <f>CONCATENATE(A73,B73,C73,D73,E73,F73,G73,H73,I73,J73,K73)</f>
        <v>#N/A</v>
      </c>
    </row>
    <row r="74" spans="1:16">
      <c r="A74" t="s">
        <v>1871</v>
      </c>
      <c r="B74" t="str">
        <f>B72</f>
        <v>63502,</v>
      </c>
      <c r="C74" s="73">
        <f>'CountryvisatypeLink UAT Master'!B74</f>
        <v>44244</v>
      </c>
      <c r="D74" t="s">
        <v>1872</v>
      </c>
      <c r="E74" s="16" t="s">
        <v>1873</v>
      </c>
      <c r="F74">
        <f>F72</f>
        <v>81363</v>
      </c>
      <c r="G74" t="s">
        <v>1874</v>
      </c>
      <c r="H74" s="73" t="e">
        <f>IF('CountryvisatypeLink UAT Master'!D74="Yes", "Y", IF('CountryvisatypeLink UAT Master'!D74="No", "N", ""))</f>
        <v>#N/A</v>
      </c>
      <c r="I74" s="16" t="s">
        <v>1875</v>
      </c>
      <c r="J74" s="73" t="e">
        <f>IF('CountryvisatypeLink UAT Master'!E74="Yes", "Y", IF('CountryvisatypeLink UAT Master'!E74="No", "N", ""))</f>
        <v>#N/A</v>
      </c>
      <c r="K74" s="16" t="s">
        <v>1876</v>
      </c>
      <c r="P74" t="e">
        <f>CONCATENATE(A74,B74,C74,D74,E74,F74,G74,H74,I74,J74,K74)</f>
        <v>#N/A</v>
      </c>
    </row>
    <row r="75" spans="1:16">
      <c r="A75" t="s">
        <v>1871</v>
      </c>
      <c r="B75" t="str">
        <f>B73</f>
        <v>63502,</v>
      </c>
      <c r="C75" s="73">
        <f>'CountryvisatypeLink UAT Master'!B75</f>
        <v>44245</v>
      </c>
      <c r="D75" t="s">
        <v>1872</v>
      </c>
      <c r="E75" s="16" t="s">
        <v>1873</v>
      </c>
      <c r="F75">
        <f>F73</f>
        <v>81363</v>
      </c>
      <c r="G75" t="s">
        <v>1874</v>
      </c>
      <c r="H75" s="73" t="e">
        <f>IF('CountryvisatypeLink UAT Master'!D75="Yes", "Y", IF('CountryvisatypeLink UAT Master'!D75="No", "N", ""))</f>
        <v>#N/A</v>
      </c>
      <c r="I75" s="16" t="s">
        <v>1875</v>
      </c>
      <c r="J75" s="73" t="e">
        <f>IF('CountryvisatypeLink UAT Master'!E75="Yes", "Y", IF('CountryvisatypeLink UAT Master'!E75="No", "N", ""))</f>
        <v>#N/A</v>
      </c>
      <c r="K75" s="16" t="s">
        <v>1876</v>
      </c>
      <c r="P75" t="e">
        <f>CONCATENATE(A75,B75,C75,D75,E75,F75,G75,H75,I75,J75,K75)</f>
        <v>#N/A</v>
      </c>
    </row>
    <row r="76" spans="1:16">
      <c r="A76" t="s">
        <v>1871</v>
      </c>
      <c r="B76" t="str">
        <f>B74</f>
        <v>63502,</v>
      </c>
      <c r="C76" s="73">
        <f>'CountryvisatypeLink UAT Master'!B76</f>
        <v>44324</v>
      </c>
      <c r="D76" t="s">
        <v>1872</v>
      </c>
      <c r="E76" s="16" t="s">
        <v>1873</v>
      </c>
      <c r="F76">
        <f>F74</f>
        <v>81363</v>
      </c>
      <c r="G76" t="s">
        <v>1874</v>
      </c>
      <c r="H76" s="73" t="e">
        <f>IF('CountryvisatypeLink UAT Master'!D76="Yes", "Y", IF('CountryvisatypeLink UAT Master'!D76="No", "N", ""))</f>
        <v>#N/A</v>
      </c>
      <c r="I76" s="16" t="s">
        <v>1875</v>
      </c>
      <c r="J76" s="73" t="e">
        <f>IF('CountryvisatypeLink UAT Master'!E76="Yes", "Y", IF('CountryvisatypeLink UAT Master'!E76="No", "N", ""))</f>
        <v>#N/A</v>
      </c>
      <c r="K76" s="16" t="s">
        <v>1876</v>
      </c>
      <c r="P76" t="e">
        <f>CONCATENATE(A76,B76,C76,D76,E76,F76,G76,H76,I76,J76,K76)</f>
        <v>#N/A</v>
      </c>
    </row>
    <row r="77" spans="1:16">
      <c r="A77" t="s">
        <v>1871</v>
      </c>
      <c r="B77" t="str">
        <f>B75</f>
        <v>63502,</v>
      </c>
      <c r="C77" s="73">
        <f>'CountryvisatypeLink UAT Master'!B77</f>
        <v>44233</v>
      </c>
      <c r="D77" t="s">
        <v>1872</v>
      </c>
      <c r="E77" s="16" t="s">
        <v>1873</v>
      </c>
      <c r="F77">
        <f>F75</f>
        <v>81363</v>
      </c>
      <c r="G77" t="s">
        <v>1874</v>
      </c>
      <c r="H77" s="73" t="e">
        <f>IF('CountryvisatypeLink UAT Master'!D77="Yes", "Y", IF('CountryvisatypeLink UAT Master'!D77="No", "N", ""))</f>
        <v>#N/A</v>
      </c>
      <c r="I77" s="16" t="s">
        <v>1875</v>
      </c>
      <c r="J77" s="73" t="e">
        <f>IF('CountryvisatypeLink UAT Master'!E77="Yes", "Y", IF('CountryvisatypeLink UAT Master'!E77="No", "N", ""))</f>
        <v>#N/A</v>
      </c>
      <c r="K77" s="16" t="s">
        <v>1876</v>
      </c>
      <c r="P77" t="e">
        <f>CONCATENATE(A77,B77,C77,D77,E77,F77,G77,H77,I77,J77,K77)</f>
        <v>#N/A</v>
      </c>
    </row>
    <row r="78" spans="1:16">
      <c r="A78" t="s">
        <v>1871</v>
      </c>
      <c r="B78" t="str">
        <f>B76</f>
        <v>63502,</v>
      </c>
      <c r="C78" s="73">
        <f>'CountryvisatypeLink UAT Master'!B78</f>
        <v>43113</v>
      </c>
      <c r="D78" t="s">
        <v>1872</v>
      </c>
      <c r="E78" s="16" t="s">
        <v>1873</v>
      </c>
      <c r="F78">
        <f>F76</f>
        <v>81363</v>
      </c>
      <c r="G78" t="s">
        <v>1874</v>
      </c>
      <c r="H78" s="73" t="e">
        <f>IF('CountryvisatypeLink UAT Master'!D78="Yes", "Y", IF('CountryvisatypeLink UAT Master'!D78="No", "N", ""))</f>
        <v>#N/A</v>
      </c>
      <c r="I78" s="16" t="s">
        <v>1875</v>
      </c>
      <c r="J78" s="73" t="e">
        <f>IF('CountryvisatypeLink UAT Master'!E78="Yes", "Y", IF('CountryvisatypeLink UAT Master'!E78="No", "N", ""))</f>
        <v>#N/A</v>
      </c>
      <c r="K78" s="16" t="s">
        <v>1876</v>
      </c>
      <c r="P78" t="e">
        <f>CONCATENATE(A78,B78,C78,D78,E78,F78,G78,H78,I78,J78,K78)</f>
        <v>#N/A</v>
      </c>
    </row>
    <row r="79" spans="1:16">
      <c r="A79" t="s">
        <v>1871</v>
      </c>
      <c r="B79" t="str">
        <f>B77</f>
        <v>63502,</v>
      </c>
      <c r="C79" s="73">
        <f>'CountryvisatypeLink UAT Master'!B79</f>
        <v>43862</v>
      </c>
      <c r="D79" t="s">
        <v>1872</v>
      </c>
      <c r="E79" s="16" t="s">
        <v>1873</v>
      </c>
      <c r="F79">
        <f>F77</f>
        <v>81363</v>
      </c>
      <c r="G79" t="s">
        <v>1874</v>
      </c>
      <c r="H79" s="73" t="e">
        <f>IF('CountryvisatypeLink UAT Master'!D79="Yes", "Y", IF('CountryvisatypeLink UAT Master'!D79="No", "N", ""))</f>
        <v>#N/A</v>
      </c>
      <c r="I79" s="16" t="s">
        <v>1875</v>
      </c>
      <c r="J79" s="73" t="e">
        <f>IF('CountryvisatypeLink UAT Master'!E79="Yes", "Y", IF('CountryvisatypeLink UAT Master'!E79="No", "N", ""))</f>
        <v>#N/A</v>
      </c>
      <c r="K79" s="16" t="s">
        <v>1876</v>
      </c>
      <c r="P79" t="e">
        <f>CONCATENATE(A79,B79,C79,D79,E79,F79,G79,H79,I79,J79,K79)</f>
        <v>#N/A</v>
      </c>
    </row>
    <row r="80" spans="1:16">
      <c r="A80" t="s">
        <v>1871</v>
      </c>
      <c r="B80" t="str">
        <f>B78</f>
        <v>63502,</v>
      </c>
      <c r="C80" s="73">
        <f>'CountryvisatypeLink UAT Master'!B80</f>
        <v>43364</v>
      </c>
      <c r="D80" t="s">
        <v>1872</v>
      </c>
      <c r="E80" s="16" t="s">
        <v>1873</v>
      </c>
      <c r="F80">
        <f>F78</f>
        <v>81363</v>
      </c>
      <c r="G80" t="s">
        <v>1874</v>
      </c>
      <c r="H80" s="73" t="e">
        <f>IF('CountryvisatypeLink UAT Master'!D80="Yes", "Y", IF('CountryvisatypeLink UAT Master'!D80="No", "N", ""))</f>
        <v>#N/A</v>
      </c>
      <c r="I80" s="16" t="s">
        <v>1875</v>
      </c>
      <c r="J80" s="73" t="e">
        <f>IF('CountryvisatypeLink UAT Master'!E80="Yes", "Y", IF('CountryvisatypeLink UAT Master'!E80="No", "N", ""))</f>
        <v>#N/A</v>
      </c>
      <c r="K80" s="16" t="s">
        <v>1876</v>
      </c>
      <c r="P80" t="e">
        <f>CONCATENATE(A80,B80,C80,D80,E80,F80,G80,H80,I80,J80,K80)</f>
        <v>#N/A</v>
      </c>
    </row>
    <row r="81" spans="1:16">
      <c r="A81" t="s">
        <v>1871</v>
      </c>
      <c r="B81" t="str">
        <f>B79</f>
        <v>63502,</v>
      </c>
      <c r="C81" s="73">
        <f>'CountryvisatypeLink UAT Master'!B81</f>
        <v>43366</v>
      </c>
      <c r="D81" t="s">
        <v>1872</v>
      </c>
      <c r="E81" s="16" t="s">
        <v>1873</v>
      </c>
      <c r="F81">
        <f>F79</f>
        <v>81363</v>
      </c>
      <c r="G81" t="s">
        <v>1874</v>
      </c>
      <c r="H81" s="73" t="e">
        <f>IF('CountryvisatypeLink UAT Master'!D81="Yes", "Y", IF('CountryvisatypeLink UAT Master'!D81="No", "N", ""))</f>
        <v>#N/A</v>
      </c>
      <c r="I81" s="16" t="s">
        <v>1875</v>
      </c>
      <c r="J81" s="73" t="e">
        <f>IF('CountryvisatypeLink UAT Master'!E81="Yes", "Y", IF('CountryvisatypeLink UAT Master'!E81="No", "N", ""))</f>
        <v>#N/A</v>
      </c>
      <c r="K81" s="16" t="s">
        <v>1876</v>
      </c>
      <c r="P81" t="e">
        <f>CONCATENATE(A81,B81,C81,D81,E81,F81,G81,H81,I81,J81,K81)</f>
        <v>#N/A</v>
      </c>
    </row>
    <row r="82" spans="1:16">
      <c r="A82" t="s">
        <v>1871</v>
      </c>
      <c r="B82" t="str">
        <f>B80</f>
        <v>63502,</v>
      </c>
      <c r="C82" s="73">
        <f>'CountryvisatypeLink UAT Master'!B82</f>
        <v>43385</v>
      </c>
      <c r="D82" t="s">
        <v>1872</v>
      </c>
      <c r="E82" s="16" t="s">
        <v>1873</v>
      </c>
      <c r="F82">
        <f>F80</f>
        <v>81363</v>
      </c>
      <c r="G82" t="s">
        <v>1874</v>
      </c>
      <c r="H82" s="73" t="e">
        <f>IF('CountryvisatypeLink UAT Master'!D82="Yes", "Y", IF('CountryvisatypeLink UAT Master'!D82="No", "N", ""))</f>
        <v>#N/A</v>
      </c>
      <c r="I82" s="16" t="s">
        <v>1875</v>
      </c>
      <c r="J82" s="73" t="e">
        <f>IF('CountryvisatypeLink UAT Master'!E82="Yes", "Y", IF('CountryvisatypeLink UAT Master'!E82="No", "N", ""))</f>
        <v>#N/A</v>
      </c>
      <c r="K82" s="16" t="s">
        <v>1876</v>
      </c>
      <c r="P82" t="e">
        <f>CONCATENATE(A82,B82,C82,D82,E82,F82,G82,H82,I82,J82,K82)</f>
        <v>#N/A</v>
      </c>
    </row>
    <row r="83" spans="1:16">
      <c r="A83" t="s">
        <v>1871</v>
      </c>
      <c r="B83" t="str">
        <f>B81</f>
        <v>63502,</v>
      </c>
      <c r="C83" s="73">
        <f>'CountryvisatypeLink UAT Master'!B83</f>
        <v>43012</v>
      </c>
      <c r="D83" t="s">
        <v>1872</v>
      </c>
      <c r="E83" s="16" t="s">
        <v>1873</v>
      </c>
      <c r="F83">
        <f>F81</f>
        <v>81363</v>
      </c>
      <c r="G83" t="s">
        <v>1874</v>
      </c>
      <c r="H83" s="73" t="e">
        <f>IF('CountryvisatypeLink UAT Master'!D83="Yes", "Y", IF('CountryvisatypeLink UAT Master'!D83="No", "N", ""))</f>
        <v>#N/A</v>
      </c>
      <c r="I83" s="16" t="s">
        <v>1875</v>
      </c>
      <c r="J83" s="73" t="e">
        <f>IF('CountryvisatypeLink UAT Master'!E83="Yes", "Y", IF('CountryvisatypeLink UAT Master'!E83="No", "N", ""))</f>
        <v>#N/A</v>
      </c>
      <c r="K83" s="16" t="s">
        <v>1876</v>
      </c>
      <c r="P83" t="e">
        <f>CONCATENATE(A83,B83,C83,D83,E83,F83,G83,H83,I83,J83,K83)</f>
        <v>#N/A</v>
      </c>
    </row>
    <row r="84" spans="1:16">
      <c r="A84" t="s">
        <v>1871</v>
      </c>
      <c r="B84" t="str">
        <f>B82</f>
        <v>63502,</v>
      </c>
      <c r="C84" s="73">
        <f>'CountryvisatypeLink UAT Master'!B84</f>
        <v>43344</v>
      </c>
      <c r="D84" t="s">
        <v>1872</v>
      </c>
      <c r="E84" s="16" t="s">
        <v>1873</v>
      </c>
      <c r="F84">
        <f>F82</f>
        <v>81363</v>
      </c>
      <c r="G84" t="s">
        <v>1874</v>
      </c>
      <c r="H84" s="73" t="e">
        <f>IF('CountryvisatypeLink UAT Master'!D84="Yes", "Y", IF('CountryvisatypeLink UAT Master'!D84="No", "N", ""))</f>
        <v>#N/A</v>
      </c>
      <c r="I84" s="16" t="s">
        <v>1875</v>
      </c>
      <c r="J84" s="73" t="e">
        <f>IF('CountryvisatypeLink UAT Master'!E84="Yes", "Y", IF('CountryvisatypeLink UAT Master'!E84="No", "N", ""))</f>
        <v>#N/A</v>
      </c>
      <c r="K84" s="16" t="s">
        <v>1876</v>
      </c>
      <c r="P84" t="e">
        <f>CONCATENATE(A84,B84,C84,D84,E84,F84,G84,H84,I84,J84,K84)</f>
        <v>#N/A</v>
      </c>
    </row>
    <row r="85" spans="1:16">
      <c r="A85" t="s">
        <v>1871</v>
      </c>
      <c r="B85" t="str">
        <f>B83</f>
        <v>63502,</v>
      </c>
      <c r="C85" s="73">
        <f>'CountryvisatypeLink UAT Master'!B85</f>
        <v>43407</v>
      </c>
      <c r="D85" t="s">
        <v>1872</v>
      </c>
      <c r="E85" s="16" t="s">
        <v>1873</v>
      </c>
      <c r="F85">
        <f>F83</f>
        <v>81363</v>
      </c>
      <c r="G85" t="s">
        <v>1874</v>
      </c>
      <c r="H85" s="73" t="e">
        <f>IF('CountryvisatypeLink UAT Master'!D85="Yes", "Y", IF('CountryvisatypeLink UAT Master'!D85="No", "N", ""))</f>
        <v>#N/A</v>
      </c>
      <c r="I85" s="16" t="s">
        <v>1875</v>
      </c>
      <c r="J85" s="73" t="e">
        <f>IF('CountryvisatypeLink UAT Master'!E85="Yes", "Y", IF('CountryvisatypeLink UAT Master'!E85="No", "N", ""))</f>
        <v>#N/A</v>
      </c>
      <c r="K85" s="16" t="s">
        <v>1876</v>
      </c>
      <c r="P85" t="e">
        <f>CONCATENATE(A85,B85,C85,D85,E85,F85,G85,H85,I85,J85,K85)</f>
        <v>#N/A</v>
      </c>
    </row>
    <row r="86" spans="1:16">
      <c r="A86" t="s">
        <v>1871</v>
      </c>
      <c r="B86" t="str">
        <f>B84</f>
        <v>63502,</v>
      </c>
      <c r="C86" s="73">
        <f>'CountryvisatypeLink UAT Master'!B86</f>
        <v>43345</v>
      </c>
      <c r="D86" t="s">
        <v>1872</v>
      </c>
      <c r="E86" s="16" t="s">
        <v>1873</v>
      </c>
      <c r="F86">
        <f>F84</f>
        <v>81363</v>
      </c>
      <c r="G86" t="s">
        <v>1874</v>
      </c>
      <c r="H86" s="73" t="e">
        <f>IF('CountryvisatypeLink UAT Master'!D86="Yes", "Y", IF('CountryvisatypeLink UAT Master'!D86="No", "N", ""))</f>
        <v>#N/A</v>
      </c>
      <c r="I86" s="16" t="s">
        <v>1875</v>
      </c>
      <c r="J86" s="73" t="e">
        <f>IF('CountryvisatypeLink UAT Master'!E86="Yes", "Y", IF('CountryvisatypeLink UAT Master'!E86="No", "N", ""))</f>
        <v>#N/A</v>
      </c>
      <c r="K86" s="16" t="s">
        <v>1876</v>
      </c>
      <c r="P86" t="e">
        <f>CONCATENATE(A86,B86,C86,D86,E86,F86,G86,H86,I86,J86,K86)</f>
        <v>#N/A</v>
      </c>
    </row>
    <row r="87" spans="1:16">
      <c r="A87" t="s">
        <v>1871</v>
      </c>
      <c r="B87" t="str">
        <f>B85</f>
        <v>63502,</v>
      </c>
      <c r="C87" s="73">
        <f>'CountryvisatypeLink UAT Master'!B87</f>
        <v>43464</v>
      </c>
      <c r="D87" t="s">
        <v>1872</v>
      </c>
      <c r="E87" s="16" t="s">
        <v>1873</v>
      </c>
      <c r="F87">
        <f>F85</f>
        <v>81363</v>
      </c>
      <c r="G87" t="s">
        <v>1874</v>
      </c>
      <c r="H87" s="73" t="e">
        <f>IF('CountryvisatypeLink UAT Master'!D87="Yes", "Y", IF('CountryvisatypeLink UAT Master'!D87="No", "N", ""))</f>
        <v>#N/A</v>
      </c>
      <c r="I87" s="16" t="s">
        <v>1875</v>
      </c>
      <c r="J87" s="73" t="e">
        <f>IF('CountryvisatypeLink UAT Master'!E87="Yes", "Y", IF('CountryvisatypeLink UAT Master'!E87="No", "N", ""))</f>
        <v>#N/A</v>
      </c>
      <c r="K87" s="16" t="s">
        <v>1876</v>
      </c>
      <c r="P87" t="e">
        <f>CONCATENATE(A87,B87,C87,D87,E87,F87,G87,H87,I87,J87,K87)</f>
        <v>#N/A</v>
      </c>
    </row>
    <row r="88" spans="1:16">
      <c r="A88" t="s">
        <v>1871</v>
      </c>
      <c r="B88" t="str">
        <f>B86</f>
        <v>63502,</v>
      </c>
      <c r="C88" s="73">
        <f>'CountryvisatypeLink UAT Master'!B88</f>
        <v>43465</v>
      </c>
      <c r="D88" t="s">
        <v>1872</v>
      </c>
      <c r="E88" s="16" t="s">
        <v>1873</v>
      </c>
      <c r="F88">
        <f>F86</f>
        <v>81363</v>
      </c>
      <c r="G88" t="s">
        <v>1874</v>
      </c>
      <c r="H88" s="73" t="e">
        <f>IF('CountryvisatypeLink UAT Master'!D88="Yes", "Y", IF('CountryvisatypeLink UAT Master'!D88="No", "N", ""))</f>
        <v>#N/A</v>
      </c>
      <c r="I88" s="16" t="s">
        <v>1875</v>
      </c>
      <c r="J88" s="73" t="e">
        <f>IF('CountryvisatypeLink UAT Master'!E88="Yes", "Y", IF('CountryvisatypeLink UAT Master'!E88="No", "N", ""))</f>
        <v>#N/A</v>
      </c>
      <c r="K88" s="16" t="s">
        <v>1876</v>
      </c>
      <c r="P88" t="e">
        <f>CONCATENATE(A88,B88,C88,D88,E88,F88,G88,H88,I88,J88,K88)</f>
        <v>#N/A</v>
      </c>
    </row>
    <row r="89" spans="1:16">
      <c r="A89" t="s">
        <v>1871</v>
      </c>
      <c r="B89" t="str">
        <f>B87</f>
        <v>63502,</v>
      </c>
      <c r="C89" s="73">
        <f>'CountryvisatypeLink UAT Master'!B89</f>
        <v>43346</v>
      </c>
      <c r="D89" t="s">
        <v>1872</v>
      </c>
      <c r="E89" s="16" t="s">
        <v>1873</v>
      </c>
      <c r="F89">
        <f>F87</f>
        <v>81363</v>
      </c>
      <c r="G89" t="s">
        <v>1874</v>
      </c>
      <c r="H89" s="73" t="e">
        <f>IF('CountryvisatypeLink UAT Master'!D89="Yes", "Y", IF('CountryvisatypeLink UAT Master'!D89="No", "N", ""))</f>
        <v>#N/A</v>
      </c>
      <c r="I89" s="16" t="s">
        <v>1875</v>
      </c>
      <c r="J89" s="73" t="e">
        <f>IF('CountryvisatypeLink UAT Master'!E89="Yes", "Y", IF('CountryvisatypeLink UAT Master'!E89="No", "N", ""))</f>
        <v>#N/A</v>
      </c>
      <c r="K89" s="16" t="s">
        <v>1876</v>
      </c>
      <c r="P89" t="e">
        <f>CONCATENATE(A89,B89,C89,D89,E89,F89,G89,H89,I89,J89,K89)</f>
        <v>#N/A</v>
      </c>
    </row>
    <row r="90" spans="1:16">
      <c r="A90" t="s">
        <v>1871</v>
      </c>
      <c r="B90" t="str">
        <f>B88</f>
        <v>63502,</v>
      </c>
      <c r="C90" s="73">
        <f>'CountryvisatypeLink UAT Master'!B90</f>
        <v>43468</v>
      </c>
      <c r="D90" t="s">
        <v>1872</v>
      </c>
      <c r="E90" s="16" t="s">
        <v>1873</v>
      </c>
      <c r="F90">
        <f>F88</f>
        <v>81363</v>
      </c>
      <c r="G90" t="s">
        <v>1874</v>
      </c>
      <c r="H90" s="73" t="e">
        <f>IF('CountryvisatypeLink UAT Master'!D90="Yes", "Y", IF('CountryvisatypeLink UAT Master'!D90="No", "N", ""))</f>
        <v>#N/A</v>
      </c>
      <c r="I90" s="16" t="s">
        <v>1875</v>
      </c>
      <c r="J90" s="73" t="e">
        <f>IF('CountryvisatypeLink UAT Master'!E90="Yes", "Y", IF('CountryvisatypeLink UAT Master'!E90="No", "N", ""))</f>
        <v>#N/A</v>
      </c>
      <c r="K90" s="16" t="s">
        <v>1876</v>
      </c>
      <c r="P90" t="e">
        <f>CONCATENATE(A90,B90,C90,D90,E90,F90,G90,H90,I90,J90,K90)</f>
        <v>#N/A</v>
      </c>
    </row>
    <row r="91" spans="1:16">
      <c r="A91" t="s">
        <v>1871</v>
      </c>
      <c r="B91" t="str">
        <f>B89</f>
        <v>63502,</v>
      </c>
      <c r="C91" s="73">
        <f>'CountryvisatypeLink UAT Master'!B91</f>
        <v>43469</v>
      </c>
      <c r="D91" t="s">
        <v>1872</v>
      </c>
      <c r="E91" s="16" t="s">
        <v>1873</v>
      </c>
      <c r="F91">
        <f>F89</f>
        <v>81363</v>
      </c>
      <c r="G91" t="s">
        <v>1874</v>
      </c>
      <c r="H91" s="73" t="e">
        <f>IF('CountryvisatypeLink UAT Master'!D91="Yes", "Y", IF('CountryvisatypeLink UAT Master'!D91="No", "N", ""))</f>
        <v>#N/A</v>
      </c>
      <c r="I91" s="16" t="s">
        <v>1875</v>
      </c>
      <c r="J91" s="73" t="e">
        <f>IF('CountryvisatypeLink UAT Master'!E91="Yes", "Y", IF('CountryvisatypeLink UAT Master'!E91="No", "N", ""))</f>
        <v>#N/A</v>
      </c>
      <c r="K91" s="16" t="s">
        <v>1876</v>
      </c>
      <c r="P91" t="e">
        <f>CONCATENATE(A91,B91,C91,D91,E91,F91,G91,H91,I91,J91,K91)</f>
        <v>#N/A</v>
      </c>
    </row>
    <row r="92" spans="1:16">
      <c r="A92" t="s">
        <v>1871</v>
      </c>
      <c r="B92" t="str">
        <f>B90</f>
        <v>63502,</v>
      </c>
      <c r="C92" s="73">
        <f>'CountryvisatypeLink UAT Master'!B92</f>
        <v>43428</v>
      </c>
      <c r="D92" t="s">
        <v>1872</v>
      </c>
      <c r="E92" s="16" t="s">
        <v>1873</v>
      </c>
      <c r="F92">
        <f>F90</f>
        <v>81363</v>
      </c>
      <c r="G92" t="s">
        <v>1874</v>
      </c>
      <c r="H92" s="73" t="e">
        <f>IF('CountryvisatypeLink UAT Master'!D92="Yes", "Y", IF('CountryvisatypeLink UAT Master'!D92="No", "N", ""))</f>
        <v>#N/A</v>
      </c>
      <c r="I92" s="16" t="s">
        <v>1875</v>
      </c>
      <c r="J92" s="73" t="e">
        <f>IF('CountryvisatypeLink UAT Master'!E92="Yes", "Y", IF('CountryvisatypeLink UAT Master'!E92="No", "N", ""))</f>
        <v>#N/A</v>
      </c>
      <c r="K92" s="16" t="s">
        <v>1876</v>
      </c>
      <c r="P92" t="e">
        <f>CONCATENATE(A92,B92,C92,D92,E92,F92,G92,H92,I92,J92,K92)</f>
        <v>#N/A</v>
      </c>
    </row>
    <row r="93" spans="1:16">
      <c r="A93" t="s">
        <v>1871</v>
      </c>
      <c r="B93" t="str">
        <f>B91</f>
        <v>63502,</v>
      </c>
      <c r="C93" s="73">
        <f>'CountryvisatypeLink UAT Master'!B93</f>
        <v>43484</v>
      </c>
      <c r="D93" t="s">
        <v>1872</v>
      </c>
      <c r="E93" s="16" t="s">
        <v>1873</v>
      </c>
      <c r="F93">
        <f>F91</f>
        <v>81363</v>
      </c>
      <c r="G93" t="s">
        <v>1874</v>
      </c>
      <c r="H93" s="73" t="e">
        <f>IF('CountryvisatypeLink UAT Master'!D93="Yes", "Y", IF('CountryvisatypeLink UAT Master'!D93="No", "N", ""))</f>
        <v>#N/A</v>
      </c>
      <c r="I93" s="16" t="s">
        <v>1875</v>
      </c>
      <c r="J93" s="73" t="e">
        <f>IF('CountryvisatypeLink UAT Master'!E93="Yes", "Y", IF('CountryvisatypeLink UAT Master'!E93="No", "N", ""))</f>
        <v>#N/A</v>
      </c>
      <c r="K93" s="16" t="s">
        <v>1876</v>
      </c>
      <c r="P93" t="e">
        <f>CONCATENATE(A93,B93,C93,D93,E93,F93,G93,H93,I93,J93,K93)</f>
        <v>#N/A</v>
      </c>
    </row>
    <row r="94" spans="1:16">
      <c r="A94" t="s">
        <v>1871</v>
      </c>
      <c r="B94" t="str">
        <f>B92</f>
        <v>63502,</v>
      </c>
      <c r="C94" s="73">
        <f>'CountryvisatypeLink UAT Master'!B94</f>
        <v>43627</v>
      </c>
      <c r="D94" t="s">
        <v>1872</v>
      </c>
      <c r="E94" s="16" t="s">
        <v>1873</v>
      </c>
      <c r="F94">
        <f>F92</f>
        <v>81363</v>
      </c>
      <c r="G94" t="s">
        <v>1874</v>
      </c>
      <c r="H94" s="73" t="e">
        <f>IF('CountryvisatypeLink UAT Master'!D94="Yes", "Y", IF('CountryvisatypeLink UAT Master'!D94="No", "N", ""))</f>
        <v>#N/A</v>
      </c>
      <c r="I94" s="16" t="s">
        <v>1875</v>
      </c>
      <c r="J94" s="73" t="e">
        <f>IF('CountryvisatypeLink UAT Master'!E94="Yes", "Y", IF('CountryvisatypeLink UAT Master'!E94="No", "N", ""))</f>
        <v>#N/A</v>
      </c>
      <c r="K94" s="16" t="s">
        <v>1876</v>
      </c>
      <c r="P94" t="e">
        <f>CONCATENATE(A94,B94,C94,D94,E94,F94,G94,H94,I94,J94,K94)</f>
        <v>#N/A</v>
      </c>
    </row>
    <row r="95" spans="1:16">
      <c r="A95" t="s">
        <v>1871</v>
      </c>
      <c r="B95" t="str">
        <f>B93</f>
        <v>63502,</v>
      </c>
      <c r="C95" s="73">
        <f>'CountryvisatypeLink UAT Master'!B95</f>
        <v>43614</v>
      </c>
      <c r="D95" t="s">
        <v>1872</v>
      </c>
      <c r="E95" s="16" t="s">
        <v>1873</v>
      </c>
      <c r="F95">
        <f>F93</f>
        <v>81363</v>
      </c>
      <c r="G95" t="s">
        <v>1874</v>
      </c>
      <c r="H95" s="73" t="e">
        <f>IF('CountryvisatypeLink UAT Master'!D95="Yes", "Y", IF('CountryvisatypeLink UAT Master'!D95="No", "N", ""))</f>
        <v>#N/A</v>
      </c>
      <c r="I95" s="16" t="s">
        <v>1875</v>
      </c>
      <c r="J95" s="73" t="e">
        <f>IF('CountryvisatypeLink UAT Master'!E95="Yes", "Y", IF('CountryvisatypeLink UAT Master'!E95="No", "N", ""))</f>
        <v>#N/A</v>
      </c>
      <c r="K95" s="16" t="s">
        <v>1876</v>
      </c>
      <c r="P95" t="e">
        <f>CONCATENATE(A95,B95,C95,D95,E95,F95,G95,H95,I95,J95,K95)</f>
        <v>#N/A</v>
      </c>
    </row>
    <row r="96" spans="1:16">
      <c r="A96" t="s">
        <v>1871</v>
      </c>
      <c r="B96" t="str">
        <f>B94</f>
        <v>63502,</v>
      </c>
      <c r="C96" s="73">
        <f>'CountryvisatypeLink UAT Master'!B96</f>
        <v>43617</v>
      </c>
      <c r="D96" t="s">
        <v>1872</v>
      </c>
      <c r="E96" s="16" t="s">
        <v>1873</v>
      </c>
      <c r="F96">
        <f>F94</f>
        <v>81363</v>
      </c>
      <c r="G96" t="s">
        <v>1874</v>
      </c>
      <c r="H96" s="73" t="e">
        <f>IF('CountryvisatypeLink UAT Master'!D96="Yes", "Y", IF('CountryvisatypeLink UAT Master'!D96="No", "N", ""))</f>
        <v>#N/A</v>
      </c>
      <c r="I96" s="16" t="s">
        <v>1875</v>
      </c>
      <c r="J96" s="73" t="e">
        <f>IF('CountryvisatypeLink UAT Master'!E96="Yes", "Y", IF('CountryvisatypeLink UAT Master'!E96="No", "N", ""))</f>
        <v>#N/A</v>
      </c>
      <c r="K96" s="16" t="s">
        <v>1876</v>
      </c>
      <c r="P96" t="e">
        <f>CONCATENATE(A96,B96,C96,D96,E96,F96,G96,H96,I96,J96,K96)</f>
        <v>#N/A</v>
      </c>
    </row>
    <row r="97" spans="1:16">
      <c r="A97" t="s">
        <v>1871</v>
      </c>
      <c r="B97" t="str">
        <f>B95</f>
        <v>63502,</v>
      </c>
      <c r="C97" s="73">
        <f>'CountryvisatypeLink UAT Master'!B97</f>
        <v>44128</v>
      </c>
      <c r="D97" t="s">
        <v>1872</v>
      </c>
      <c r="E97" s="16" t="s">
        <v>1873</v>
      </c>
      <c r="F97">
        <f>F95</f>
        <v>81363</v>
      </c>
      <c r="G97" t="s">
        <v>1874</v>
      </c>
      <c r="H97" s="73" t="e">
        <f>IF('CountryvisatypeLink UAT Master'!D97="Yes", "Y", IF('CountryvisatypeLink UAT Master'!D97="No", "N", ""))</f>
        <v>#N/A</v>
      </c>
      <c r="I97" s="16" t="s">
        <v>1875</v>
      </c>
      <c r="J97" s="73" t="e">
        <f>IF('CountryvisatypeLink UAT Master'!E97="Yes", "Y", IF('CountryvisatypeLink UAT Master'!E97="No", "N", ""))</f>
        <v>#N/A</v>
      </c>
      <c r="K97" s="16" t="s">
        <v>1876</v>
      </c>
      <c r="P97" t="e">
        <f>CONCATENATE(A97,B97,C97,D97,E97,F97,G97,H97,I97,J97,K97)</f>
        <v>#N/A</v>
      </c>
    </row>
    <row r="98" spans="1:16">
      <c r="A98" t="s">
        <v>1871</v>
      </c>
      <c r="B98" t="str">
        <f>B96</f>
        <v>63502,</v>
      </c>
      <c r="C98" s="73">
        <f>'CountryvisatypeLink UAT Master'!B98</f>
        <v>44144</v>
      </c>
      <c r="D98" t="s">
        <v>1872</v>
      </c>
      <c r="E98" s="16" t="s">
        <v>1873</v>
      </c>
      <c r="F98">
        <f>F96</f>
        <v>81363</v>
      </c>
      <c r="G98" t="s">
        <v>1874</v>
      </c>
      <c r="H98" s="73" t="e">
        <f>IF('CountryvisatypeLink UAT Master'!D98="Yes", "Y", IF('CountryvisatypeLink UAT Master'!D98="No", "N", ""))</f>
        <v>#N/A</v>
      </c>
      <c r="I98" s="16" t="s">
        <v>1875</v>
      </c>
      <c r="J98" s="73" t="e">
        <f>IF('CountryvisatypeLink UAT Master'!E98="Yes", "Y", IF('CountryvisatypeLink UAT Master'!E98="No", "N", ""))</f>
        <v>#N/A</v>
      </c>
      <c r="K98" s="16" t="s">
        <v>1876</v>
      </c>
      <c r="P98" t="e">
        <f>CONCATENATE(A98,B98,C98,D98,E98,F98,G98,H98,I98,J98,K98)</f>
        <v>#N/A</v>
      </c>
    </row>
    <row r="99" spans="1:16">
      <c r="A99" t="s">
        <v>1871</v>
      </c>
      <c r="B99" t="str">
        <f>B97</f>
        <v>63502,</v>
      </c>
      <c r="C99" s="73">
        <f>'CountryvisatypeLink UAT Master'!B99</f>
        <v>44129</v>
      </c>
      <c r="D99" t="s">
        <v>1872</v>
      </c>
      <c r="E99" s="16" t="s">
        <v>1873</v>
      </c>
      <c r="F99">
        <f>F97</f>
        <v>81363</v>
      </c>
      <c r="G99" t="s">
        <v>1874</v>
      </c>
      <c r="H99" s="73" t="e">
        <f>IF('CountryvisatypeLink UAT Master'!D99="Yes", "Y", IF('CountryvisatypeLink UAT Master'!D99="No", "N", ""))</f>
        <v>#N/A</v>
      </c>
      <c r="I99" s="16" t="s">
        <v>1875</v>
      </c>
      <c r="J99" s="73" t="e">
        <f>IF('CountryvisatypeLink UAT Master'!E99="Yes", "Y", IF('CountryvisatypeLink UAT Master'!E99="No", "N", ""))</f>
        <v>#N/A</v>
      </c>
      <c r="K99" s="16" t="s">
        <v>1876</v>
      </c>
      <c r="P99" t="e">
        <f>CONCATENATE(A99,B99,C99,D99,E99,F99,G99,H99,I99,J99,K99)</f>
        <v>#N/A</v>
      </c>
    </row>
    <row r="100" spans="1:16">
      <c r="A100" t="s">
        <v>1871</v>
      </c>
      <c r="B100" t="str">
        <f>B98</f>
        <v>63502,</v>
      </c>
      <c r="C100" s="73">
        <f>'CountryvisatypeLink UAT Master'!B100</f>
        <v>44124</v>
      </c>
      <c r="D100" t="s">
        <v>1872</v>
      </c>
      <c r="E100" s="16" t="s">
        <v>1873</v>
      </c>
      <c r="F100">
        <f>F98</f>
        <v>81363</v>
      </c>
      <c r="G100" t="s">
        <v>1874</v>
      </c>
      <c r="H100" s="73" t="e">
        <f>IF('CountryvisatypeLink UAT Master'!D100="Yes", "Y", IF('CountryvisatypeLink UAT Master'!D100="No", "N", ""))</f>
        <v>#N/A</v>
      </c>
      <c r="I100" s="16" t="s">
        <v>1875</v>
      </c>
      <c r="J100" s="73" t="e">
        <f>IF('CountryvisatypeLink UAT Master'!E100="Yes", "Y", IF('CountryvisatypeLink UAT Master'!E100="No", "N", ""))</f>
        <v>#N/A</v>
      </c>
      <c r="K100" s="16" t="s">
        <v>1876</v>
      </c>
      <c r="P100" t="e">
        <f>CONCATENATE(A100,B100,C100,D100,E100,F100,G100,H100,I100,J100,K100)</f>
        <v>#N/A</v>
      </c>
    </row>
    <row r="101" spans="1:16">
      <c r="A101" t="s">
        <v>1871</v>
      </c>
      <c r="B101" t="str">
        <f>B99</f>
        <v>63502,</v>
      </c>
      <c r="C101" s="73">
        <f>'CountryvisatypeLink UAT Master'!B101</f>
        <v>44125</v>
      </c>
      <c r="D101" t="s">
        <v>1872</v>
      </c>
      <c r="E101" s="16" t="s">
        <v>1873</v>
      </c>
      <c r="F101">
        <f>F99</f>
        <v>81363</v>
      </c>
      <c r="G101" t="s">
        <v>1874</v>
      </c>
      <c r="H101" s="73" t="e">
        <f>IF('CountryvisatypeLink UAT Master'!D101="Yes", "Y", IF('CountryvisatypeLink UAT Master'!D101="No", "N", ""))</f>
        <v>#N/A</v>
      </c>
      <c r="I101" s="16" t="s">
        <v>1875</v>
      </c>
      <c r="J101" s="73" t="e">
        <f>IF('CountryvisatypeLink UAT Master'!E101="Yes", "Y", IF('CountryvisatypeLink UAT Master'!E101="No", "N", ""))</f>
        <v>#N/A</v>
      </c>
      <c r="K101" s="16" t="s">
        <v>1876</v>
      </c>
      <c r="P101" t="e">
        <f>CONCATENATE(A101,B101,C101,D101,E101,F101,G101,H101,I101,J101,K101)</f>
        <v>#N/A</v>
      </c>
    </row>
    <row r="102" spans="1:16">
      <c r="A102" t="s">
        <v>1871</v>
      </c>
      <c r="B102" t="str">
        <f>B100</f>
        <v>63502,</v>
      </c>
      <c r="C102" s="73">
        <f>'CountryvisatypeLink UAT Master'!B102</f>
        <v>44104</v>
      </c>
      <c r="D102" t="s">
        <v>1872</v>
      </c>
      <c r="E102" s="16" t="s">
        <v>1873</v>
      </c>
      <c r="F102">
        <f>F100</f>
        <v>81363</v>
      </c>
      <c r="G102" t="s">
        <v>1874</v>
      </c>
      <c r="H102" s="73" t="e">
        <f>IF('CountryvisatypeLink UAT Master'!D102="Yes", "Y", IF('CountryvisatypeLink UAT Master'!D102="No", "N", ""))</f>
        <v>#N/A</v>
      </c>
      <c r="I102" s="16" t="s">
        <v>1875</v>
      </c>
      <c r="J102" s="73" t="e">
        <f>IF('CountryvisatypeLink UAT Master'!E102="Yes", "Y", IF('CountryvisatypeLink UAT Master'!E102="No", "N", ""))</f>
        <v>#N/A</v>
      </c>
      <c r="K102" s="16" t="s">
        <v>1876</v>
      </c>
      <c r="P102" t="e">
        <f>CONCATENATE(A102,B102,C102,D102,E102,F102,G102,H102,I102,J102,K102)</f>
        <v>#N/A</v>
      </c>
    </row>
    <row r="103" spans="1:16">
      <c r="A103" t="s">
        <v>1871</v>
      </c>
      <c r="B103" t="str">
        <f>B101</f>
        <v>63502,</v>
      </c>
      <c r="C103" s="73">
        <f>'CountryvisatypeLink UAT Master'!B103</f>
        <v>43969</v>
      </c>
      <c r="D103" t="s">
        <v>1872</v>
      </c>
      <c r="E103" s="16" t="s">
        <v>1873</v>
      </c>
      <c r="F103">
        <f>F101</f>
        <v>81363</v>
      </c>
      <c r="G103" t="s">
        <v>1874</v>
      </c>
      <c r="H103" s="73" t="e">
        <f>IF('CountryvisatypeLink UAT Master'!D103="Yes", "Y", IF('CountryvisatypeLink UAT Master'!D103="No", "N", ""))</f>
        <v>#N/A</v>
      </c>
      <c r="I103" s="16" t="s">
        <v>1875</v>
      </c>
      <c r="J103" s="73" t="e">
        <f>IF('CountryvisatypeLink UAT Master'!E103="Yes", "Y", IF('CountryvisatypeLink UAT Master'!E103="No", "N", ""))</f>
        <v>#N/A</v>
      </c>
      <c r="K103" s="16" t="s">
        <v>1876</v>
      </c>
      <c r="P103" t="e">
        <f>CONCATENATE(A103,B103,C103,D103,E103,F103,G103,H103,I103,J103,K103)</f>
        <v>#N/A</v>
      </c>
    </row>
    <row r="104" spans="1:16">
      <c r="A104" t="s">
        <v>1871</v>
      </c>
      <c r="B104" t="str">
        <f>B102</f>
        <v>63502,</v>
      </c>
      <c r="C104" s="73">
        <f>'CountryvisatypeLink UAT Master'!B104</f>
        <v>43967</v>
      </c>
      <c r="D104" t="s">
        <v>1872</v>
      </c>
      <c r="E104" s="16" t="s">
        <v>1873</v>
      </c>
      <c r="F104">
        <f>F102</f>
        <v>81363</v>
      </c>
      <c r="G104" t="s">
        <v>1874</v>
      </c>
      <c r="H104" s="73" t="e">
        <f>IF('CountryvisatypeLink UAT Master'!D104="Yes", "Y", IF('CountryvisatypeLink UAT Master'!D104="No", "N", ""))</f>
        <v>#N/A</v>
      </c>
      <c r="I104" s="16" t="s">
        <v>1875</v>
      </c>
      <c r="J104" s="73" t="e">
        <f>IF('CountryvisatypeLink UAT Master'!E104="Yes", "Y", IF('CountryvisatypeLink UAT Master'!E104="No", "N", ""))</f>
        <v>#N/A</v>
      </c>
      <c r="K104" s="16" t="s">
        <v>1876</v>
      </c>
      <c r="P104" t="e">
        <f>CONCATENATE(A104,B104,C104,D104,E104,F104,G104,H104,I104,J104,K104)</f>
        <v>#N/A</v>
      </c>
    </row>
    <row r="105" spans="1:16">
      <c r="A105" t="s">
        <v>1871</v>
      </c>
      <c r="B105" t="str">
        <f>B103</f>
        <v>63502,</v>
      </c>
      <c r="C105" s="73">
        <f>'CountryvisatypeLink UAT Master'!B105</f>
        <v>43971</v>
      </c>
      <c r="D105" t="s">
        <v>1872</v>
      </c>
      <c r="E105" s="16" t="s">
        <v>1873</v>
      </c>
      <c r="F105">
        <f>F103</f>
        <v>81363</v>
      </c>
      <c r="G105" t="s">
        <v>1874</v>
      </c>
      <c r="H105" s="73" t="e">
        <f>IF('CountryvisatypeLink UAT Master'!D105="Yes", "Y", IF('CountryvisatypeLink UAT Master'!D105="No", "N", ""))</f>
        <v>#N/A</v>
      </c>
      <c r="I105" s="16" t="s">
        <v>1875</v>
      </c>
      <c r="J105" s="73" t="e">
        <f>IF('CountryvisatypeLink UAT Master'!E105="Yes", "Y", IF('CountryvisatypeLink UAT Master'!E105="No", "N", ""))</f>
        <v>#N/A</v>
      </c>
      <c r="K105" s="16" t="s">
        <v>1876</v>
      </c>
      <c r="P105" t="e">
        <f>CONCATENATE(A105,B105,C105,D105,E105,F105,G105,H105,I105,J105,K105)</f>
        <v>#N/A</v>
      </c>
    </row>
    <row r="106" spans="1:16">
      <c r="A106" t="s">
        <v>1871</v>
      </c>
      <c r="B106" t="str">
        <f>B104</f>
        <v>63502,</v>
      </c>
      <c r="C106" s="73">
        <f>'CountryvisatypeLink UAT Master'!B106</f>
        <v>43970</v>
      </c>
      <c r="D106" t="s">
        <v>1872</v>
      </c>
      <c r="E106" s="16" t="s">
        <v>1873</v>
      </c>
      <c r="F106">
        <f>F104</f>
        <v>81363</v>
      </c>
      <c r="G106" t="s">
        <v>1874</v>
      </c>
      <c r="H106" s="73" t="e">
        <f>IF('CountryvisatypeLink UAT Master'!D106="Yes", "Y", IF('CountryvisatypeLink UAT Master'!D106="No", "N", ""))</f>
        <v>#N/A</v>
      </c>
      <c r="I106" s="16" t="s">
        <v>1875</v>
      </c>
      <c r="J106" s="73" t="e">
        <f>IF('CountryvisatypeLink UAT Master'!E106="Yes", "Y", IF('CountryvisatypeLink UAT Master'!E106="No", "N", ""))</f>
        <v>#N/A</v>
      </c>
      <c r="K106" s="16" t="s">
        <v>1876</v>
      </c>
      <c r="P106" t="e">
        <f>CONCATENATE(A106,B106,C106,D106,E106,F106,G106,H106,I106,J106,K106)</f>
        <v>#N/A</v>
      </c>
    </row>
    <row r="107" spans="1:16">
      <c r="A107" t="s">
        <v>1871</v>
      </c>
      <c r="B107" t="str">
        <f>B105</f>
        <v>63502,</v>
      </c>
      <c r="C107" s="73">
        <f>'CountryvisatypeLink UAT Master'!B107</f>
        <v>22054</v>
      </c>
      <c r="D107" t="s">
        <v>1872</v>
      </c>
      <c r="E107" s="16" t="s">
        <v>1873</v>
      </c>
      <c r="F107">
        <f>F105</f>
        <v>81363</v>
      </c>
      <c r="G107" t="s">
        <v>1874</v>
      </c>
      <c r="H107" s="73" t="str">
        <f>IF('CountryvisatypeLink UAT Master'!D107="Yes", "Y", IF('CountryvisatypeLink UAT Master'!D107="No", "N", ""))</f>
        <v>Y</v>
      </c>
      <c r="I107" s="16" t="s">
        <v>1875</v>
      </c>
      <c r="J107" s="73" t="str">
        <f>IF('CountryvisatypeLink UAT Master'!E107="Yes", "Y", IF('CountryvisatypeLink UAT Master'!E107="No", "N", ""))</f>
        <v>Y</v>
      </c>
      <c r="K107" s="16" t="s">
        <v>1876</v>
      </c>
      <c r="P107" t="str">
        <f>CONCATENATE(A107,B107,C107,D107,E107,F107,G107,H107,I107,J107,K107)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VALUES(nextval('t_country_visa_type_link_seq'),63502,22054,'Full', 'support', current_timestamp, 'support', current_timestamp,81363, current_date, current_date, '2099-01-01 00:00:00.000','Y', 'Y', 'Y', 'Y', 'Y', 'Y', 'Y', 'N', 'N', 'N', NULL, NULL, NULL);</v>
      </c>
    </row>
    <row r="108" spans="1:16">
      <c r="A108" t="s">
        <v>1871</v>
      </c>
      <c r="B108" t="str">
        <f>B106</f>
        <v>63502,</v>
      </c>
      <c r="C108" s="73">
        <f>'CountryvisatypeLink UAT Master'!B108</f>
        <v>32401</v>
      </c>
      <c r="D108" t="s">
        <v>1872</v>
      </c>
      <c r="E108" s="16" t="s">
        <v>1873</v>
      </c>
      <c r="F108">
        <f>F106</f>
        <v>81363</v>
      </c>
      <c r="G108" t="s">
        <v>1874</v>
      </c>
      <c r="H108" s="73" t="str">
        <f>IF('CountryvisatypeLink UAT Master'!D108="Yes", "Y", IF('CountryvisatypeLink UAT Master'!D108="No", "N", ""))</f>
        <v>Y</v>
      </c>
      <c r="I108" s="16" t="s">
        <v>1875</v>
      </c>
      <c r="J108" s="73" t="str">
        <f>IF('CountryvisatypeLink UAT Master'!E108="Yes", "Y", IF('CountryvisatypeLink UAT Master'!E108="No", "N", ""))</f>
        <v>Y</v>
      </c>
      <c r="K108" s="16" t="s">
        <v>1876</v>
      </c>
      <c r="P108" t="str">
        <f>CONCATENATE(A108,B108,C108,D108,E108,F108,G108,H108,I108,J108,K108)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VALUES(nextval('t_country_visa_type_link_seq'),63502,32401,'Full', 'support', current_timestamp, 'support', current_timestamp,81363, current_date, current_date, '2099-01-01 00:00:00.000','Y', 'Y', 'Y', 'Y', 'Y', 'Y', 'Y', 'N', 'N', 'N', NULL, NULL, NULL);</v>
      </c>
    </row>
    <row r="109" spans="1:16">
      <c r="A109" t="s">
        <v>1871</v>
      </c>
      <c r="B109" t="str">
        <f>B107</f>
        <v>63502,</v>
      </c>
      <c r="C109" s="73">
        <f>'CountryvisatypeLink UAT Master'!B109</f>
        <v>41573</v>
      </c>
      <c r="D109" t="s">
        <v>1872</v>
      </c>
      <c r="E109" s="16" t="s">
        <v>1873</v>
      </c>
      <c r="F109">
        <f>F107</f>
        <v>81363</v>
      </c>
      <c r="G109" t="s">
        <v>1874</v>
      </c>
      <c r="H109" s="73" t="e">
        <f>IF('CountryvisatypeLink UAT Master'!D109="Yes", "Y", IF('CountryvisatypeLink UAT Master'!D109="No", "N", ""))</f>
        <v>#N/A</v>
      </c>
      <c r="I109" s="16" t="s">
        <v>1875</v>
      </c>
      <c r="J109" s="73" t="e">
        <f>IF('CountryvisatypeLink UAT Master'!E109="Yes", "Y", IF('CountryvisatypeLink UAT Master'!E109="No", "N", ""))</f>
        <v>#N/A</v>
      </c>
      <c r="K109" s="16" t="s">
        <v>1876</v>
      </c>
      <c r="P109" t="e">
        <f>CONCATENATE(A109,B109,C109,D109,E109,F109,G109,H109,I109,J109,K109)</f>
        <v>#N/A</v>
      </c>
    </row>
    <row r="110" spans="1:16">
      <c r="A110" t="s">
        <v>1871</v>
      </c>
      <c r="B110" t="str">
        <f>B108</f>
        <v>63502,</v>
      </c>
      <c r="C110" s="73">
        <f>'CountryvisatypeLink UAT Master'!B110</f>
        <v>33161</v>
      </c>
      <c r="D110" t="s">
        <v>1872</v>
      </c>
      <c r="E110" s="16" t="s">
        <v>1873</v>
      </c>
      <c r="F110">
        <f>F108</f>
        <v>81363</v>
      </c>
      <c r="G110" t="s">
        <v>1874</v>
      </c>
      <c r="H110" s="73" t="str">
        <f>IF('CountryvisatypeLink UAT Master'!D110="Yes", "Y", IF('CountryvisatypeLink UAT Master'!D110="No", "N", ""))</f>
        <v>Y</v>
      </c>
      <c r="I110" s="16" t="s">
        <v>1875</v>
      </c>
      <c r="J110" s="73" t="str">
        <f>IF('CountryvisatypeLink UAT Master'!E110="Yes", "Y", IF('CountryvisatypeLink UAT Master'!E110="No", "N", ""))</f>
        <v>Y</v>
      </c>
      <c r="K110" s="16" t="s">
        <v>1876</v>
      </c>
      <c r="P110" t="str">
        <f>CONCATENATE(A110,B110,C110,D110,E110,F110,G110,H110,I110,J110,K110)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VALUES(nextval('t_country_visa_type_link_seq'),63502,33161,'Full', 'support', current_timestamp, 'support', current_timestamp,81363, current_date, current_date, '2099-01-01 00:00:00.000','Y', 'Y', 'Y', 'Y', 'Y', 'Y', 'Y', 'N', 'N', 'N', NULL, NULL, NULL);</v>
      </c>
    </row>
    <row r="111" spans="1:16">
      <c r="A111" t="s">
        <v>1871</v>
      </c>
      <c r="B111" t="str">
        <f>B109</f>
        <v>63502,</v>
      </c>
      <c r="C111" s="73">
        <f>'CountryvisatypeLink UAT Master'!B111</f>
        <v>34159</v>
      </c>
      <c r="D111" t="s">
        <v>1872</v>
      </c>
      <c r="E111" s="16" t="s">
        <v>1873</v>
      </c>
      <c r="F111">
        <f>F109</f>
        <v>81363</v>
      </c>
      <c r="G111" t="s">
        <v>1874</v>
      </c>
      <c r="H111" s="73" t="str">
        <f>IF('CountryvisatypeLink UAT Master'!D111="Yes", "Y", IF('CountryvisatypeLink UAT Master'!D111="No", "N", ""))</f>
        <v>Y</v>
      </c>
      <c r="I111" s="16" t="s">
        <v>1875</v>
      </c>
      <c r="J111" s="73" t="str">
        <f>IF('CountryvisatypeLink UAT Master'!E111="Yes", "Y", IF('CountryvisatypeLink UAT Master'!E111="No", "N", ""))</f>
        <v>Y</v>
      </c>
      <c r="K111" s="16" t="s">
        <v>1876</v>
      </c>
      <c r="P111" t="str">
        <f>CONCATENATE(A111,B111,C111,D111,E111,F111,G111,H111,I111,J111,K111)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VALUES(nextval('t_country_visa_type_link_seq'),63502,34159,'Full', 'support', current_timestamp, 'support', current_timestamp,81363, current_date, current_date, '2099-01-01 00:00:00.000','Y', 'Y', 'Y', 'Y', 'Y', 'Y', 'Y', 'N', 'N', 'N', NULL, NULL, NULL);</v>
      </c>
    </row>
    <row r="112" spans="1:16">
      <c r="A112" t="s">
        <v>1871</v>
      </c>
      <c r="B112" t="str">
        <f>B110</f>
        <v>63502,</v>
      </c>
      <c r="C112" s="73">
        <f>'CountryvisatypeLink UAT Master'!B112</f>
        <v>44228</v>
      </c>
      <c r="D112" t="s">
        <v>1872</v>
      </c>
      <c r="E112" s="16" t="s">
        <v>1873</v>
      </c>
      <c r="F112">
        <f>F110</f>
        <v>81363</v>
      </c>
      <c r="G112" t="s">
        <v>1874</v>
      </c>
      <c r="H112" s="73" t="e">
        <f>IF('CountryvisatypeLink UAT Master'!D112="Yes", "Y", IF('CountryvisatypeLink UAT Master'!D112="No", "N", ""))</f>
        <v>#N/A</v>
      </c>
      <c r="I112" s="16" t="s">
        <v>1875</v>
      </c>
      <c r="J112" s="73" t="e">
        <f>IF('CountryvisatypeLink UAT Master'!E112="Yes", "Y", IF('CountryvisatypeLink UAT Master'!E112="No", "N", ""))</f>
        <v>#N/A</v>
      </c>
      <c r="K112" s="16" t="s">
        <v>1876</v>
      </c>
      <c r="P112" t="e">
        <f>CONCATENATE(A112,B112,C112,D112,E112,F112,G112,H112,I112,J112,K112)</f>
        <v>#N/A</v>
      </c>
    </row>
    <row r="113" spans="1:16">
      <c r="A113" t="s">
        <v>1871</v>
      </c>
      <c r="B113" t="str">
        <f>B111</f>
        <v>63502,</v>
      </c>
      <c r="C113" s="73">
        <f>'CountryvisatypeLink UAT Master'!B113</f>
        <v>32400</v>
      </c>
      <c r="D113" t="s">
        <v>1872</v>
      </c>
      <c r="E113" s="16" t="s">
        <v>1873</v>
      </c>
      <c r="F113">
        <f>F111</f>
        <v>81363</v>
      </c>
      <c r="G113" t="s">
        <v>1874</v>
      </c>
      <c r="H113" s="73" t="str">
        <f>IF('CountryvisatypeLink UAT Master'!D113="Yes", "Y", IF('CountryvisatypeLink UAT Master'!D113="No", "N", ""))</f>
        <v>Y</v>
      </c>
      <c r="I113" s="16" t="s">
        <v>1875</v>
      </c>
      <c r="J113" s="73" t="str">
        <f>IF('CountryvisatypeLink UAT Master'!E113="Yes", "Y", IF('CountryvisatypeLink UAT Master'!E113="No", "N", ""))</f>
        <v>Y</v>
      </c>
      <c r="K113" s="16" t="s">
        <v>1876</v>
      </c>
      <c r="P113" t="str">
        <f>CONCATENATE(A113,B113,C113,D113,E113,F113,G113,H113,I113,J113,K113)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VALUES(nextval('t_country_visa_type_link_seq'),63502,32400,'Full', 'support', current_timestamp, 'support', current_timestamp,81363, current_date, current_date, '2099-01-01 00:00:00.000','Y', 'Y', 'Y', 'Y', 'Y', 'Y', 'Y', 'N', 'N', 'N', NULL, NULL, NULL);</v>
      </c>
    </row>
    <row r="114" spans="1:16">
      <c r="A114" t="s">
        <v>1871</v>
      </c>
      <c r="B114" t="str">
        <f>B112</f>
        <v>63502,</v>
      </c>
      <c r="C114" s="73">
        <f>'CountryvisatypeLink UAT Master'!B114</f>
        <v>41574</v>
      </c>
      <c r="D114" t="s">
        <v>1872</v>
      </c>
      <c r="E114" s="16" t="s">
        <v>1873</v>
      </c>
      <c r="F114">
        <f>F112</f>
        <v>81363</v>
      </c>
      <c r="G114" t="s">
        <v>1874</v>
      </c>
      <c r="H114" s="73" t="str">
        <f>IF('CountryvisatypeLink UAT Master'!D114="Yes", "Y", IF('CountryvisatypeLink UAT Master'!D114="No", "N", ""))</f>
        <v>Y</v>
      </c>
      <c r="I114" s="16" t="s">
        <v>1875</v>
      </c>
      <c r="J114" s="73" t="str">
        <f>IF('CountryvisatypeLink UAT Master'!E114="Yes", "Y", IF('CountryvisatypeLink UAT Master'!E114="No", "N", ""))</f>
        <v>Y</v>
      </c>
      <c r="K114" s="16" t="s">
        <v>1876</v>
      </c>
      <c r="P114" t="str">
        <f>CONCATENATE(A114,B114,C114,D114,E114,F114,G114,H114,I114,J114,K114)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VALUES(nextval('t_country_visa_type_link_seq'),63502,41574,'Full', 'support', current_timestamp, 'support', current_timestamp,81363, current_date, current_date, '2099-01-01 00:00:00.000','Y', 'Y', 'Y', 'Y', 'Y', 'Y', 'Y', 'N', 'N', 'N', NULL, NULL, NULL);</v>
      </c>
    </row>
    <row r="115" spans="1:16">
      <c r="A115" t="s">
        <v>1871</v>
      </c>
      <c r="B115" t="str">
        <f>B113</f>
        <v>63502,</v>
      </c>
      <c r="C115" s="73">
        <f>'CountryvisatypeLink UAT Master'!B115</f>
        <v>33160</v>
      </c>
      <c r="D115" t="s">
        <v>1872</v>
      </c>
      <c r="E115" s="16" t="s">
        <v>1873</v>
      </c>
      <c r="F115">
        <f>F113</f>
        <v>81363</v>
      </c>
      <c r="G115" t="s">
        <v>1874</v>
      </c>
      <c r="H115" s="73" t="str">
        <f>IF('CountryvisatypeLink UAT Master'!D115="Yes", "Y", IF('CountryvisatypeLink UAT Master'!D115="No", "N", ""))</f>
        <v>Y</v>
      </c>
      <c r="I115" s="16" t="s">
        <v>1875</v>
      </c>
      <c r="J115" s="73" t="str">
        <f>IF('CountryvisatypeLink UAT Master'!E115="Yes", "Y", IF('CountryvisatypeLink UAT Master'!E115="No", "N", ""))</f>
        <v>Y</v>
      </c>
      <c r="K115" s="16" t="s">
        <v>1876</v>
      </c>
      <c r="P115" t="str">
        <f>CONCATENATE(A115,B115,C115,D115,E115,F115,G115,H115,I115,J115,K115)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VALUES(nextval('t_country_visa_type_link_seq'),63502,33160,'Full', 'support', current_timestamp, 'support', current_timestamp,81363, current_date, current_date, '2099-01-01 00:00:00.000','Y', 'Y', 'Y', 'Y', 'Y', 'Y', 'Y', 'N', 'N', 'N', NULL, NULL, NULL);</v>
      </c>
    </row>
    <row r="116" spans="1:16">
      <c r="A116" t="s">
        <v>1871</v>
      </c>
      <c r="B116" t="str">
        <f>B114</f>
        <v>63502,</v>
      </c>
      <c r="C116" s="73">
        <f>'CountryvisatypeLink UAT Master'!B116</f>
        <v>34158</v>
      </c>
      <c r="D116" t="s">
        <v>1872</v>
      </c>
      <c r="E116" s="16" t="s">
        <v>1873</v>
      </c>
      <c r="F116">
        <f>F114</f>
        <v>81363</v>
      </c>
      <c r="G116" t="s">
        <v>1874</v>
      </c>
      <c r="H116" s="73" t="str">
        <f>IF('CountryvisatypeLink UAT Master'!D116="Yes", "Y", IF('CountryvisatypeLink UAT Master'!D116="No", "N", ""))</f>
        <v>Y</v>
      </c>
      <c r="I116" s="16" t="s">
        <v>1875</v>
      </c>
      <c r="J116" s="73" t="str">
        <f>IF('CountryvisatypeLink UAT Master'!E116="Yes", "Y", IF('CountryvisatypeLink UAT Master'!E116="No", "N", ""))</f>
        <v>Y</v>
      </c>
      <c r="K116" s="16" t="s">
        <v>1876</v>
      </c>
      <c r="P116" t="str">
        <f>CONCATENATE(A116,B116,C116,D116,E116,F116,G116,H116,I116,J116,K116)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VALUES(nextval('t_country_visa_type_link_seq'),63502,34158,'Full', 'support', current_timestamp, 'support', current_timestamp,81363, current_date, current_date, '2099-01-01 00:00:00.000','Y', 'Y', 'Y', 'Y', 'Y', 'Y', 'Y', 'N', 'N', 'N', NULL, NULL, NULL);</v>
      </c>
    </row>
    <row r="117" spans="1:16">
      <c r="A117" t="s">
        <v>1871</v>
      </c>
      <c r="B117" t="str">
        <f>B115</f>
        <v>63502,</v>
      </c>
      <c r="C117" s="73">
        <f>'CountryvisatypeLink UAT Master'!B117</f>
        <v>44229</v>
      </c>
      <c r="D117" t="s">
        <v>1872</v>
      </c>
      <c r="E117" s="16" t="s">
        <v>1873</v>
      </c>
      <c r="F117">
        <f>F115</f>
        <v>81363</v>
      </c>
      <c r="G117" t="s">
        <v>1874</v>
      </c>
      <c r="H117" s="73" t="e">
        <f>IF('CountryvisatypeLink UAT Master'!D117="Yes", "Y", IF('CountryvisatypeLink UAT Master'!D117="No", "N", ""))</f>
        <v>#N/A</v>
      </c>
      <c r="I117" s="16" t="s">
        <v>1875</v>
      </c>
      <c r="J117" s="73" t="e">
        <f>IF('CountryvisatypeLink UAT Master'!E117="Yes", "Y", IF('CountryvisatypeLink UAT Master'!E117="No", "N", ""))</f>
        <v>#N/A</v>
      </c>
      <c r="K117" s="16" t="s">
        <v>1876</v>
      </c>
      <c r="P117" t="e">
        <f>CONCATENATE(A117,B117,C117,D117,E117,F117,G117,H117,I117,J117,K117)</f>
        <v>#N/A</v>
      </c>
    </row>
    <row r="118" spans="1:16">
      <c r="A118" t="s">
        <v>1871</v>
      </c>
      <c r="B118" t="str">
        <f>B116</f>
        <v>63502,</v>
      </c>
      <c r="C118" s="73">
        <f>'CountryvisatypeLink UAT Master'!B118</f>
        <v>42614</v>
      </c>
      <c r="D118" t="s">
        <v>1872</v>
      </c>
      <c r="E118" s="16" t="s">
        <v>1873</v>
      </c>
      <c r="F118">
        <f>F116</f>
        <v>81363</v>
      </c>
      <c r="G118" t="s">
        <v>1874</v>
      </c>
      <c r="H118" s="73" t="str">
        <f>IF('CountryvisatypeLink UAT Master'!D118="Yes", "Y", IF('CountryvisatypeLink UAT Master'!D118="No", "N", ""))</f>
        <v>Y</v>
      </c>
      <c r="I118" s="16" t="s">
        <v>1875</v>
      </c>
      <c r="J118" s="73" t="str">
        <f>IF('CountryvisatypeLink UAT Master'!E118="Yes", "Y", IF('CountryvisatypeLink UAT Master'!E118="No", "N", ""))</f>
        <v>Y</v>
      </c>
      <c r="K118" s="16" t="s">
        <v>1876</v>
      </c>
      <c r="P118" t="str">
        <f>CONCATENATE(A118,B118,C118,D118,E118,F118,G118,H118,I118,J118,K118)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VALUES(nextval('t_country_visa_type_link_seq'),63502,42614,'Full', 'support', current_timestamp, 'support', current_timestamp,81363, current_date, current_date, '2099-01-01 00:00:00.000','Y', 'Y', 'Y', 'Y', 'Y', 'Y', 'Y', 'N', 'N', 'N', NULL, NULL, NULL);</v>
      </c>
    </row>
    <row r="119" spans="1:16">
      <c r="A119" t="s">
        <v>1871</v>
      </c>
      <c r="B119" t="str">
        <f>B117</f>
        <v>63502,</v>
      </c>
      <c r="C119" s="73">
        <f>'CountryvisatypeLink UAT Master'!B119</f>
        <v>42613</v>
      </c>
      <c r="D119" t="s">
        <v>1872</v>
      </c>
      <c r="E119" s="16" t="s">
        <v>1873</v>
      </c>
      <c r="F119">
        <f>F117</f>
        <v>81363</v>
      </c>
      <c r="G119" t="s">
        <v>1874</v>
      </c>
      <c r="H119" s="73" t="str">
        <f>IF('CountryvisatypeLink UAT Master'!D119="Yes", "Y", IF('CountryvisatypeLink UAT Master'!D119="No", "N", ""))</f>
        <v>Y</v>
      </c>
      <c r="I119" s="16" t="s">
        <v>1875</v>
      </c>
      <c r="J119" s="73" t="str">
        <f>IF('CountryvisatypeLink UAT Master'!E119="Yes", "Y", IF('CountryvisatypeLink UAT Master'!E119="No", "N", ""))</f>
        <v>Y</v>
      </c>
      <c r="K119" s="16" t="s">
        <v>1876</v>
      </c>
      <c r="P119" t="str">
        <f>CONCATENATE(A119,B119,C119,D119,E119,F119,G119,H119,I119,J119,K119)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VALUES(nextval('t_country_visa_type_link_seq'),63502,42613,'Full', 'support', current_timestamp, 'support', current_timestamp,81363, current_date, current_date, '2099-01-01 00:00:00.000','Y', 'Y', 'Y', 'Y', 'Y', 'Y', 'Y', 'N', 'N', 'N', NULL, NULL, NULL);</v>
      </c>
    </row>
    <row r="120" spans="1:16">
      <c r="A120" t="s">
        <v>1871</v>
      </c>
      <c r="B120" t="str">
        <f>B118</f>
        <v>63502,</v>
      </c>
      <c r="C120" s="73">
        <f>'CountryvisatypeLink UAT Master'!B120</f>
        <v>22063</v>
      </c>
      <c r="D120" t="s">
        <v>1872</v>
      </c>
      <c r="E120" s="16" t="s">
        <v>1873</v>
      </c>
      <c r="F120">
        <f>F118</f>
        <v>81363</v>
      </c>
      <c r="G120" t="s">
        <v>1874</v>
      </c>
      <c r="H120" s="73" t="str">
        <f>IF('CountryvisatypeLink UAT Master'!D120="Yes", "Y", IF('CountryvisatypeLink UAT Master'!D120="No", "N", ""))</f>
        <v>Y</v>
      </c>
      <c r="I120" s="16" t="s">
        <v>1875</v>
      </c>
      <c r="J120" s="73" t="str">
        <f>IF('CountryvisatypeLink UAT Master'!E120="Yes", "Y", IF('CountryvisatypeLink UAT Master'!E120="No", "N", ""))</f>
        <v>Y</v>
      </c>
      <c r="K120" s="16" t="s">
        <v>1876</v>
      </c>
      <c r="P120" t="str">
        <f>CONCATENATE(A120,B120,C120,D120,E120,F120,G120,H120,I120,J120,K120)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VALUES(nextval('t_country_visa_type_link_seq'),63502,22063,'Full', 'support', current_timestamp, 'support', current_timestamp,81363, current_date, current_date, '2099-01-01 00:00:00.000','Y', 'Y', 'Y', 'Y', 'Y', 'Y', 'Y', 'N', 'N', 'N', NULL, NULL, NULL);</v>
      </c>
    </row>
    <row r="121" spans="1:16">
      <c r="A121" t="s">
        <v>1871</v>
      </c>
      <c r="B121" t="str">
        <f>B119</f>
        <v>63502,</v>
      </c>
      <c r="C121" s="73">
        <f>'CountryvisatypeLink UAT Master'!B121</f>
        <v>44249</v>
      </c>
      <c r="D121" t="s">
        <v>1872</v>
      </c>
      <c r="E121" s="16" t="s">
        <v>1873</v>
      </c>
      <c r="F121">
        <f>F119</f>
        <v>81363</v>
      </c>
      <c r="G121" t="s">
        <v>1874</v>
      </c>
      <c r="H121" s="73" t="e">
        <f>IF('CountryvisatypeLink UAT Master'!D121="Yes", "Y", IF('CountryvisatypeLink UAT Master'!D121="No", "N", ""))</f>
        <v>#N/A</v>
      </c>
      <c r="I121" s="16" t="s">
        <v>1875</v>
      </c>
      <c r="J121" s="73" t="e">
        <f>IF('CountryvisatypeLink UAT Master'!E121="Yes", "Y", IF('CountryvisatypeLink UAT Master'!E121="No", "N", ""))</f>
        <v>#N/A</v>
      </c>
      <c r="K121" s="16" t="s">
        <v>1876</v>
      </c>
      <c r="P121" t="e">
        <f>CONCATENATE(A121,B121,C121,D121,E121,F121,G121,H121,I121,J121,K121)</f>
        <v>#N/A</v>
      </c>
    </row>
    <row r="122" spans="1:16">
      <c r="A122" t="s">
        <v>1871</v>
      </c>
      <c r="B122" t="str">
        <f>B120</f>
        <v>63502,</v>
      </c>
      <c r="C122" s="73">
        <f>'CountryvisatypeLink UAT Master'!B122</f>
        <v>22068</v>
      </c>
      <c r="D122" t="s">
        <v>1872</v>
      </c>
      <c r="E122" s="16" t="s">
        <v>1873</v>
      </c>
      <c r="F122">
        <f>F120</f>
        <v>81363</v>
      </c>
      <c r="G122" t="s">
        <v>1874</v>
      </c>
      <c r="H122" s="73" t="str">
        <f>IF('CountryvisatypeLink UAT Master'!D122="Yes", "Y", IF('CountryvisatypeLink UAT Master'!D122="No", "N", ""))</f>
        <v>Y</v>
      </c>
      <c r="I122" s="16" t="s">
        <v>1875</v>
      </c>
      <c r="J122" s="73" t="str">
        <f>IF('CountryvisatypeLink UAT Master'!E122="Yes", "Y", IF('CountryvisatypeLink UAT Master'!E122="No", "N", ""))</f>
        <v>Y</v>
      </c>
      <c r="K122" s="16" t="s">
        <v>1876</v>
      </c>
      <c r="P122" t="str">
        <f>CONCATENATE(A122,B122,C122,D122,E122,F122,G122,H122,I122,J122,K122)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VALUES(nextval('t_country_visa_type_link_seq'),63502,22068,'Full', 'support', current_timestamp, 'support', current_timestamp,81363, current_date, current_date, '2099-01-01 00:00:00.000','Y', 'Y', 'Y', 'Y', 'Y', 'Y', 'Y', 'N', 'N', 'N', NULL, NULL, NULL);</v>
      </c>
    </row>
    <row r="123" spans="1:16">
      <c r="A123" t="s">
        <v>1871</v>
      </c>
      <c r="B123" t="str">
        <f>B121</f>
        <v>63502,</v>
      </c>
      <c r="C123" s="73">
        <f>'CountryvisatypeLink UAT Master'!B123</f>
        <v>622</v>
      </c>
      <c r="D123" t="s">
        <v>1872</v>
      </c>
      <c r="E123" s="16" t="s">
        <v>1873</v>
      </c>
      <c r="F123">
        <f>F121</f>
        <v>81363</v>
      </c>
      <c r="G123" t="s">
        <v>1874</v>
      </c>
      <c r="H123" s="73" t="str">
        <f>IF('CountryvisatypeLink UAT Master'!D123="Yes", "Y", IF('CountryvisatypeLink UAT Master'!D123="No", "N", ""))</f>
        <v>Y</v>
      </c>
      <c r="I123" s="16" t="s">
        <v>1875</v>
      </c>
      <c r="J123" s="73" t="str">
        <f>IF('CountryvisatypeLink UAT Master'!E123="Yes", "Y", IF('CountryvisatypeLink UAT Master'!E123="No", "N", ""))</f>
        <v>Y</v>
      </c>
      <c r="K123" s="16" t="s">
        <v>1876</v>
      </c>
      <c r="P123" t="str">
        <f>CONCATENATE(A123,B123,C123,D123,E123,F123,G123,H123,I123,J123,K123)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VALUES(nextval('t_country_visa_type_link_seq'),63502,622,'Full', 'support', current_timestamp, 'support', current_timestamp,81363, current_date, current_date, '2099-01-01 00:00:00.000','Y', 'Y', 'Y', 'Y', 'Y', 'Y', 'Y', 'N', 'N', 'N', NULL, NULL, NULL);</v>
      </c>
    </row>
    <row r="124" spans="1:16">
      <c r="A124" t="s">
        <v>1871</v>
      </c>
      <c r="B124" t="str">
        <f>B122</f>
        <v>63502,</v>
      </c>
      <c r="C124" s="73">
        <f>'CountryvisatypeLink UAT Master'!B124</f>
        <v>621</v>
      </c>
      <c r="D124" t="s">
        <v>1872</v>
      </c>
      <c r="E124" s="16" t="s">
        <v>1873</v>
      </c>
      <c r="F124">
        <f>F122</f>
        <v>81363</v>
      </c>
      <c r="G124" t="s">
        <v>1874</v>
      </c>
      <c r="H124" s="73" t="str">
        <f>IF('CountryvisatypeLink UAT Master'!D124="Yes", "Y", IF('CountryvisatypeLink UAT Master'!D124="No", "N", ""))</f>
        <v>Y</v>
      </c>
      <c r="I124" s="16" t="s">
        <v>1875</v>
      </c>
      <c r="J124" s="73" t="str">
        <f>IF('CountryvisatypeLink UAT Master'!E124="Yes", "Y", IF('CountryvisatypeLink UAT Master'!E124="No", "N", ""))</f>
        <v>Y</v>
      </c>
      <c r="K124" s="16" t="s">
        <v>1876</v>
      </c>
      <c r="P124" t="str">
        <f>CONCATENATE(A124,B124,C124,D124,E124,F124,G124,H124,I124,J124,K124)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VALUES(nextval('t_country_visa_type_link_seq'),63502,621,'Full', 'support', current_timestamp, 'support', current_timestamp,81363, current_date, current_date, '2099-01-01 00:00:00.000','Y', 'Y', 'Y', 'Y', 'Y', 'Y', 'Y', 'N', 'N', 'N', NULL, NULL, NULL);</v>
      </c>
    </row>
    <row r="125" spans="1:16">
      <c r="A125" t="s">
        <v>1871</v>
      </c>
      <c r="B125" t="str">
        <f>B123</f>
        <v>63502,</v>
      </c>
      <c r="C125" s="73">
        <f>'CountryvisatypeLink UAT Master'!B125</f>
        <v>623</v>
      </c>
      <c r="D125" t="s">
        <v>1872</v>
      </c>
      <c r="E125" s="16" t="s">
        <v>1873</v>
      </c>
      <c r="F125">
        <f>F123</f>
        <v>81363</v>
      </c>
      <c r="G125" t="s">
        <v>1874</v>
      </c>
      <c r="H125" s="73" t="str">
        <f>IF('CountryvisatypeLink UAT Master'!D125="Yes", "Y", IF('CountryvisatypeLink UAT Master'!D125="No", "N", ""))</f>
        <v>Y</v>
      </c>
      <c r="I125" s="16" t="s">
        <v>1875</v>
      </c>
      <c r="J125" s="73" t="str">
        <f>IF('CountryvisatypeLink UAT Master'!E125="Yes", "Y", IF('CountryvisatypeLink UAT Master'!E125="No", "N", ""))</f>
        <v>Y</v>
      </c>
      <c r="K125" s="16" t="s">
        <v>1876</v>
      </c>
      <c r="P125" t="str">
        <f>CONCATENATE(A125,B125,C125,D125,E125,F125,G125,H125,I125,J125,K125)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VALUES(nextval('t_country_visa_type_link_seq'),63502,623,'Full', 'support', current_timestamp, 'support', current_timestamp,81363, current_date, current_date, '2099-01-01 00:00:00.000','Y', 'Y', 'Y', 'Y', 'Y', 'Y', 'Y', 'N', 'N', 'N', NULL, NULL, NULL);</v>
      </c>
    </row>
    <row r="126" spans="1:16">
      <c r="A126" t="s">
        <v>1871</v>
      </c>
      <c r="B126" t="str">
        <f>B124</f>
        <v>63502,</v>
      </c>
      <c r="C126" s="73">
        <f>'CountryvisatypeLink UAT Master'!B126</f>
        <v>44230</v>
      </c>
      <c r="D126" t="s">
        <v>1872</v>
      </c>
      <c r="E126" s="16" t="s">
        <v>1873</v>
      </c>
      <c r="F126">
        <f>F124</f>
        <v>81363</v>
      </c>
      <c r="G126" t="s">
        <v>1874</v>
      </c>
      <c r="H126" s="73" t="e">
        <f>IF('CountryvisatypeLink UAT Master'!D126="Yes", "Y", IF('CountryvisatypeLink UAT Master'!D126="No", "N", ""))</f>
        <v>#N/A</v>
      </c>
      <c r="I126" s="16" t="s">
        <v>1875</v>
      </c>
      <c r="J126" s="73" t="e">
        <f>IF('CountryvisatypeLink UAT Master'!E126="Yes", "Y", IF('CountryvisatypeLink UAT Master'!E126="No", "N", ""))</f>
        <v>#N/A</v>
      </c>
      <c r="K126" s="16" t="s">
        <v>1876</v>
      </c>
      <c r="P126" t="e">
        <f>CONCATENATE(A126,B126,C126,D126,E126,F126,G126,H126,I126,J126,K126)</f>
        <v>#N/A</v>
      </c>
    </row>
    <row r="127" spans="1:16">
      <c r="A127" t="s">
        <v>1871</v>
      </c>
      <c r="B127" t="str">
        <f>B125</f>
        <v>63502,</v>
      </c>
      <c r="C127" s="73">
        <f>'CountryvisatypeLink UAT Master'!B127</f>
        <v>44231</v>
      </c>
      <c r="D127" t="s">
        <v>1872</v>
      </c>
      <c r="E127" s="16" t="s">
        <v>1873</v>
      </c>
      <c r="F127">
        <f>F125</f>
        <v>81363</v>
      </c>
      <c r="G127" t="s">
        <v>1874</v>
      </c>
      <c r="H127" s="73" t="e">
        <f>IF('CountryvisatypeLink UAT Master'!D127="Yes", "Y", IF('CountryvisatypeLink UAT Master'!D127="No", "N", ""))</f>
        <v>#N/A</v>
      </c>
      <c r="I127" s="16" t="s">
        <v>1875</v>
      </c>
      <c r="J127" s="73" t="e">
        <f>IF('CountryvisatypeLink UAT Master'!E127="Yes", "Y", IF('CountryvisatypeLink UAT Master'!E127="No", "N", ""))</f>
        <v>#N/A</v>
      </c>
      <c r="K127" s="16" t="s">
        <v>1876</v>
      </c>
      <c r="P127" t="e">
        <f>CONCATENATE(A127,B127,C127,D127,E127,F127,G127,H127,I127,J127,K127)</f>
        <v>#N/A</v>
      </c>
    </row>
    <row r="128" spans="1:16">
      <c r="A128" t="s">
        <v>1871</v>
      </c>
      <c r="B128" t="str">
        <f>B126</f>
        <v>63502,</v>
      </c>
      <c r="C128" s="73">
        <f>'CountryvisatypeLink UAT Master'!B128</f>
        <v>37155</v>
      </c>
      <c r="D128" t="s">
        <v>1872</v>
      </c>
      <c r="E128" s="16" t="s">
        <v>1873</v>
      </c>
      <c r="F128">
        <f>F126</f>
        <v>81363</v>
      </c>
      <c r="G128" t="s">
        <v>1874</v>
      </c>
      <c r="H128" s="73" t="str">
        <f>IF('CountryvisatypeLink UAT Master'!D128="Yes", "Y", IF('CountryvisatypeLink UAT Master'!D128="No", "N", ""))</f>
        <v>Y</v>
      </c>
      <c r="I128" s="16" t="s">
        <v>1875</v>
      </c>
      <c r="J128" s="73" t="str">
        <f>IF('CountryvisatypeLink UAT Master'!E128="Yes", "Y", IF('CountryvisatypeLink UAT Master'!E128="No", "N", ""))</f>
        <v>Y</v>
      </c>
      <c r="K128" s="16" t="s">
        <v>1876</v>
      </c>
      <c r="P128" t="str">
        <f>CONCATENATE(A128,B128,C128,D128,E128,F128,G128,H128,I128,J128,K128)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VALUES(nextval('t_country_visa_type_link_seq'),63502,37155,'Full', 'support', current_timestamp, 'support', current_timestamp,81363, current_date, current_date, '2099-01-01 00:00:00.000','Y', 'Y', 'Y', 'Y', 'Y', 'Y', 'Y', 'N', 'N', 'N', NULL, NULL, NULL);</v>
      </c>
    </row>
    <row r="129" spans="1:16">
      <c r="A129" t="s">
        <v>1871</v>
      </c>
      <c r="B129" t="str">
        <f>B127</f>
        <v>63502,</v>
      </c>
      <c r="C129" s="73">
        <f>'CountryvisatypeLink UAT Master'!B129</f>
        <v>33155</v>
      </c>
      <c r="D129" t="s">
        <v>1872</v>
      </c>
      <c r="E129" s="16" t="s">
        <v>1873</v>
      </c>
      <c r="F129">
        <f>F127</f>
        <v>81363</v>
      </c>
      <c r="G129" t="s">
        <v>1874</v>
      </c>
      <c r="H129" s="73" t="str">
        <f>IF('CountryvisatypeLink UAT Master'!D129="Yes", "Y", IF('CountryvisatypeLink UAT Master'!D129="No", "N", ""))</f>
        <v>Y</v>
      </c>
      <c r="I129" s="16" t="s">
        <v>1875</v>
      </c>
      <c r="J129" s="73" t="str">
        <f>IF('CountryvisatypeLink UAT Master'!E129="Yes", "Y", IF('CountryvisatypeLink UAT Master'!E129="No", "N", ""))</f>
        <v>Y</v>
      </c>
      <c r="K129" s="16" t="s">
        <v>1876</v>
      </c>
      <c r="P129" t="str">
        <f>CONCATENATE(A129,B129,C129,D129,E129,F129,G129,H129,I129,J129,K129)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VALUES(nextval('t_country_visa_type_link_seq'),63502,33155,'Full', 'support', current_timestamp, 'support', current_timestamp,81363, current_date, current_date, '2099-01-01 00:00:00.000','Y', 'Y', 'Y', 'Y', 'Y', 'Y', 'Y', 'N', 'N', 'N', NULL, NULL, NULL);</v>
      </c>
    </row>
    <row r="130" spans="1:16">
      <c r="A130" t="s">
        <v>1871</v>
      </c>
      <c r="B130" t="str">
        <f>B128</f>
        <v>63502,</v>
      </c>
      <c r="C130" s="73">
        <f>'CountryvisatypeLink UAT Master'!B130</f>
        <v>44744</v>
      </c>
      <c r="D130" t="s">
        <v>1872</v>
      </c>
      <c r="E130" s="16" t="s">
        <v>1873</v>
      </c>
      <c r="F130">
        <f>F128</f>
        <v>81363</v>
      </c>
      <c r="G130" t="s">
        <v>1874</v>
      </c>
      <c r="H130" s="73" t="str">
        <f>IF('CountryvisatypeLink UAT Master'!D130="Yes", "Y", IF('CountryvisatypeLink UAT Master'!D130="No", "N", ""))</f>
        <v>Y</v>
      </c>
      <c r="I130" s="16" t="s">
        <v>1875</v>
      </c>
      <c r="J130" s="73" t="str">
        <f>IF('CountryvisatypeLink UAT Master'!E130="Yes", "Y", IF('CountryvisatypeLink UAT Master'!E130="No", "N", ""))</f>
        <v>Y</v>
      </c>
      <c r="K130" s="16" t="s">
        <v>1876</v>
      </c>
      <c r="P130" t="str">
        <f>CONCATENATE(A130,B130,C130,D130,E130,F130,G130,H130,I130,J130,K130)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VALUES(nextval('t_country_visa_type_link_seq'),63502,44744,'Full', 'support', current_timestamp, 'support', current_timestamp,81363, current_date, current_date, '2099-01-01 00:00:00.000','Y', 'Y', 'Y', 'Y', 'Y', 'Y', 'Y', 'N', 'N', 'N', NULL, NULL, NULL);</v>
      </c>
    </row>
    <row r="131" spans="1:16">
      <c r="A131" t="s">
        <v>1871</v>
      </c>
      <c r="B131" t="str">
        <f>B129</f>
        <v>63502,</v>
      </c>
      <c r="C131" s="73">
        <f>'CountryvisatypeLink UAT Master'!B131</f>
        <v>34157</v>
      </c>
      <c r="D131" t="s">
        <v>1872</v>
      </c>
      <c r="E131" s="16" t="s">
        <v>1873</v>
      </c>
      <c r="F131">
        <f>F129</f>
        <v>81363</v>
      </c>
      <c r="G131" t="s">
        <v>1874</v>
      </c>
      <c r="H131" s="73" t="str">
        <f>IF('CountryvisatypeLink UAT Master'!D131="Yes", "Y", IF('CountryvisatypeLink UAT Master'!D131="No", "N", ""))</f>
        <v>Y</v>
      </c>
      <c r="I131" s="16" t="s">
        <v>1875</v>
      </c>
      <c r="J131" s="73" t="str">
        <f>IF('CountryvisatypeLink UAT Master'!E131="Yes", "Y", IF('CountryvisatypeLink UAT Master'!E131="No", "N", ""))</f>
        <v>Y</v>
      </c>
      <c r="K131" s="16" t="s">
        <v>1876</v>
      </c>
      <c r="P131" t="str">
        <f>CONCATENATE(A131,B131,C131,D131,E131,F131,G131,H131,I131,J131,K131)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VALUES(nextval('t_country_visa_type_link_seq'),63502,34157,'Full', 'support', current_timestamp, 'support', current_timestamp,81363, current_date, current_date, '2099-01-01 00:00:00.000','Y', 'Y', 'Y', 'Y', 'Y', 'Y', 'Y', 'N', 'N', 'N', NULL, NULL, NULL);</v>
      </c>
    </row>
    <row r="132" spans="1:16">
      <c r="A132" t="s">
        <v>1871</v>
      </c>
      <c r="B132" t="str">
        <f>B130</f>
        <v>63502,</v>
      </c>
      <c r="C132" s="73">
        <f>'CountryvisatypeLink UAT Master'!B132</f>
        <v>40150</v>
      </c>
      <c r="D132" t="s">
        <v>1872</v>
      </c>
      <c r="E132" s="16" t="s">
        <v>1873</v>
      </c>
      <c r="F132">
        <f>F130</f>
        <v>81363</v>
      </c>
      <c r="G132" t="s">
        <v>1874</v>
      </c>
      <c r="H132" s="73" t="str">
        <f>IF('CountryvisatypeLink UAT Master'!D132="Yes", "Y", IF('CountryvisatypeLink UAT Master'!D132="No", "N", ""))</f>
        <v>Y</v>
      </c>
      <c r="I132" s="16" t="s">
        <v>1875</v>
      </c>
      <c r="J132" s="73" t="str">
        <f>IF('CountryvisatypeLink UAT Master'!E132="Yes", "Y", IF('CountryvisatypeLink UAT Master'!E132="No", "N", ""))</f>
        <v>Y</v>
      </c>
      <c r="K132" s="16" t="s">
        <v>1876</v>
      </c>
      <c r="P132" t="str">
        <f>CONCATENATE(A132,B132,C132,D132,E132,F132,G132,H132,I132,J132,K132)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VALUES(nextval('t_country_visa_type_link_seq'),63502,40150,'Full', 'support', current_timestamp, 'support', current_timestamp,81363, current_date, current_date, '2099-01-01 00:00:00.000','Y', 'Y', 'Y', 'Y', 'Y', 'Y', 'Y', 'N', 'N', 'N', NULL, NULL, NULL);</v>
      </c>
    </row>
    <row r="133" spans="1:16">
      <c r="A133" t="s">
        <v>1871</v>
      </c>
      <c r="B133" t="str">
        <f>B131</f>
        <v>63502,</v>
      </c>
      <c r="C133" s="73">
        <f>'CountryvisatypeLink UAT Master'!B133</f>
        <v>41150</v>
      </c>
      <c r="D133" t="s">
        <v>1872</v>
      </c>
      <c r="E133" s="16" t="s">
        <v>1873</v>
      </c>
      <c r="F133">
        <f>F131</f>
        <v>81363</v>
      </c>
      <c r="G133" t="s">
        <v>1874</v>
      </c>
      <c r="H133" s="73" t="str">
        <f>IF('CountryvisatypeLink UAT Master'!D133="Yes", "Y", IF('CountryvisatypeLink UAT Master'!D133="No", "N", ""))</f>
        <v>Y</v>
      </c>
      <c r="I133" s="16" t="s">
        <v>1875</v>
      </c>
      <c r="J133" s="73" t="str">
        <f>IF('CountryvisatypeLink UAT Master'!E133="Yes", "Y", IF('CountryvisatypeLink UAT Master'!E133="No", "N", ""))</f>
        <v>Y</v>
      </c>
      <c r="K133" s="16" t="s">
        <v>1876</v>
      </c>
      <c r="P133" t="str">
        <f>CONCATENATE(A133,B133,C133,D133,E133,F133,G133,H133,I133,J133,K133)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VALUES(nextval('t_country_visa_type_link_seq'),63502,41150,'Full', 'support', current_timestamp, 'support', current_timestamp,81363, current_date, current_date, '2099-01-01 00:00:00.000','Y', 'Y', 'Y', 'Y', 'Y', 'Y', 'Y', 'N', 'N', 'N', NULL, NULL, NULL);</v>
      </c>
    </row>
    <row r="134" spans="1:16">
      <c r="A134" t="s">
        <v>1871</v>
      </c>
      <c r="B134" t="str">
        <f>B132</f>
        <v>63502,</v>
      </c>
      <c r="C134" s="73">
        <f>'CountryvisatypeLink UAT Master'!B134</f>
        <v>44234</v>
      </c>
      <c r="D134" t="s">
        <v>1872</v>
      </c>
      <c r="E134" s="16" t="s">
        <v>1873</v>
      </c>
      <c r="F134">
        <f>F132</f>
        <v>81363</v>
      </c>
      <c r="G134" t="s">
        <v>1874</v>
      </c>
      <c r="H134" s="73" t="e">
        <f>IF('CountryvisatypeLink UAT Master'!D134="Yes", "Y", IF('CountryvisatypeLink UAT Master'!D134="No", "N", ""))</f>
        <v>#N/A</v>
      </c>
      <c r="I134" s="16" t="s">
        <v>1875</v>
      </c>
      <c r="J134" s="73" t="e">
        <f>IF('CountryvisatypeLink UAT Master'!E134="Yes", "Y", IF('CountryvisatypeLink UAT Master'!E134="No", "N", ""))</f>
        <v>#N/A</v>
      </c>
      <c r="K134" s="16" t="s">
        <v>1876</v>
      </c>
      <c r="P134" t="e">
        <f>CONCATENATE(A134,B134,C134,D134,E134,F134,G134,H134,I134,J134,K134)</f>
        <v>#N/A</v>
      </c>
    </row>
    <row r="135" spans="1:16">
      <c r="A135" t="s">
        <v>1871</v>
      </c>
      <c r="B135" t="str">
        <f>B133</f>
        <v>63502,</v>
      </c>
      <c r="C135" s="73">
        <f>'CountryvisatypeLink UAT Master'!B135</f>
        <v>44304</v>
      </c>
      <c r="D135" t="s">
        <v>1872</v>
      </c>
      <c r="E135" s="16" t="s">
        <v>1873</v>
      </c>
      <c r="F135">
        <f>F133</f>
        <v>81363</v>
      </c>
      <c r="G135" t="s">
        <v>1874</v>
      </c>
      <c r="H135" s="73" t="e">
        <f>IF('CountryvisatypeLink UAT Master'!D135="Yes", "Y", IF('CountryvisatypeLink UAT Master'!D135="No", "N", ""))</f>
        <v>#N/A</v>
      </c>
      <c r="I135" s="16" t="s">
        <v>1875</v>
      </c>
      <c r="J135" s="73" t="e">
        <f>IF('CountryvisatypeLink UAT Master'!E135="Yes", "Y", IF('CountryvisatypeLink UAT Master'!E135="No", "N", ""))</f>
        <v>#N/A</v>
      </c>
      <c r="K135" s="16" t="s">
        <v>1876</v>
      </c>
      <c r="P135" t="e">
        <f>CONCATENATE(A135,B135,C135,D135,E135,F135,G135,H135,I135,J135,K135)</f>
        <v>#N/A</v>
      </c>
    </row>
    <row r="136" spans="1:16">
      <c r="A136" t="s">
        <v>1871</v>
      </c>
      <c r="B136" t="str">
        <f>B134</f>
        <v>63502,</v>
      </c>
      <c r="C136" s="73">
        <f>'CountryvisatypeLink UAT Master'!B136</f>
        <v>44284</v>
      </c>
      <c r="D136" t="s">
        <v>1872</v>
      </c>
      <c r="E136" s="16" t="s">
        <v>1873</v>
      </c>
      <c r="F136">
        <f>F134</f>
        <v>81363</v>
      </c>
      <c r="G136" t="s">
        <v>1874</v>
      </c>
      <c r="H136" s="73" t="e">
        <f>IF('CountryvisatypeLink UAT Master'!D136="Yes", "Y", IF('CountryvisatypeLink UAT Master'!D136="No", "N", ""))</f>
        <v>#N/A</v>
      </c>
      <c r="I136" s="16" t="s">
        <v>1875</v>
      </c>
      <c r="J136" s="73" t="e">
        <f>IF('CountryvisatypeLink UAT Master'!E136="Yes", "Y", IF('CountryvisatypeLink UAT Master'!E136="No", "N", ""))</f>
        <v>#N/A</v>
      </c>
      <c r="K136" s="16" t="s">
        <v>1876</v>
      </c>
      <c r="P136" t="e">
        <f>CONCATENATE(A136,B136,C136,D136,E136,F136,G136,H136,I136,J136,K136)</f>
        <v>#N/A</v>
      </c>
    </row>
    <row r="137" spans="1:16">
      <c r="A137" t="s">
        <v>1871</v>
      </c>
      <c r="B137" t="str">
        <f>B135</f>
        <v>63502,</v>
      </c>
      <c r="C137" s="73">
        <f>'CountryvisatypeLink UAT Master'!B137</f>
        <v>44325</v>
      </c>
      <c r="D137" t="s">
        <v>1872</v>
      </c>
      <c r="E137" s="16" t="s">
        <v>1873</v>
      </c>
      <c r="F137">
        <f>F135</f>
        <v>81363</v>
      </c>
      <c r="G137" t="s">
        <v>1874</v>
      </c>
      <c r="H137" s="73" t="e">
        <f>IF('CountryvisatypeLink UAT Master'!D137="Yes", "Y", IF('CountryvisatypeLink UAT Master'!D137="No", "N", ""))</f>
        <v>#N/A</v>
      </c>
      <c r="I137" s="16" t="s">
        <v>1875</v>
      </c>
      <c r="J137" s="73" t="e">
        <f>IF('CountryvisatypeLink UAT Master'!E137="Yes", "Y", IF('CountryvisatypeLink UAT Master'!E137="No", "N", ""))</f>
        <v>#N/A</v>
      </c>
      <c r="K137" s="16" t="s">
        <v>1876</v>
      </c>
      <c r="P137" t="e">
        <f>CONCATENATE(A137,B137,C137,D137,E137,F137,G137,H137,I137,J137,K137)</f>
        <v>#N/A</v>
      </c>
    </row>
    <row r="138" spans="1:16">
      <c r="A138" t="s">
        <v>1871</v>
      </c>
      <c r="B138" t="str">
        <f>B136</f>
        <v>63502,</v>
      </c>
      <c r="C138" s="73">
        <f>'CountryvisatypeLink UAT Master'!B138</f>
        <v>44232</v>
      </c>
      <c r="D138" t="s">
        <v>1872</v>
      </c>
      <c r="E138" s="16" t="s">
        <v>1873</v>
      </c>
      <c r="F138">
        <f>F136</f>
        <v>81363</v>
      </c>
      <c r="G138" t="s">
        <v>1874</v>
      </c>
      <c r="H138" s="73" t="e">
        <f>IF('CountryvisatypeLink UAT Master'!D138="Yes", "Y", IF('CountryvisatypeLink UAT Master'!D138="No", "N", ""))</f>
        <v>#N/A</v>
      </c>
      <c r="I138" s="16" t="s">
        <v>1875</v>
      </c>
      <c r="J138" s="73" t="e">
        <f>IF('CountryvisatypeLink UAT Master'!E138="Yes", "Y", IF('CountryvisatypeLink UAT Master'!E138="No", "N", ""))</f>
        <v>#N/A</v>
      </c>
      <c r="K138" s="16" t="s">
        <v>1876</v>
      </c>
      <c r="P138" t="e">
        <f>CONCATENATE(A138,B138,C138,D138,E138,F138,G138,H138,I138,J138,K138)</f>
        <v>#N/A</v>
      </c>
    </row>
    <row r="139" spans="1:16">
      <c r="A139" t="s">
        <v>1871</v>
      </c>
      <c r="B139" t="str">
        <f>B137</f>
        <v>63502,</v>
      </c>
      <c r="C139" s="73">
        <f>'CountryvisatypeLink UAT Master'!B139</f>
        <v>41284</v>
      </c>
      <c r="D139" t="s">
        <v>1872</v>
      </c>
      <c r="E139" s="16" t="s">
        <v>1873</v>
      </c>
      <c r="F139">
        <f>F137</f>
        <v>81363</v>
      </c>
      <c r="G139" t="s">
        <v>1874</v>
      </c>
      <c r="H139" s="73" t="str">
        <f>IF('CountryvisatypeLink UAT Master'!D139="Yes", "Y", IF('CountryvisatypeLink UAT Master'!D139="No", "N", ""))</f>
        <v>Y</v>
      </c>
      <c r="I139" s="16" t="s">
        <v>1875</v>
      </c>
      <c r="J139" s="73" t="str">
        <f>IF('CountryvisatypeLink UAT Master'!E139="Yes", "Y", IF('CountryvisatypeLink UAT Master'!E139="No", "N", ""))</f>
        <v>Y</v>
      </c>
      <c r="K139" s="16" t="s">
        <v>1876</v>
      </c>
      <c r="P139" t="str">
        <f>CONCATENATE(A139,B139,C139,D139,E139,F139,G139,H139,I139,J139,K139)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VALUES(nextval('t_country_visa_type_link_seq'),63502,41284,'Full', 'support', current_timestamp, 'support', current_timestamp,81363, current_date, current_date, '2099-01-01 00:00:00.000','Y', 'Y', 'Y', 'Y', 'Y', 'Y', 'Y', 'N', 'N', 'N', NULL, NULL, NULL);</v>
      </c>
    </row>
    <row r="140" spans="1:16">
      <c r="A140" t="s">
        <v>1871</v>
      </c>
      <c r="B140" t="str">
        <f>B138</f>
        <v>63502,</v>
      </c>
      <c r="C140" s="73">
        <f>'CountryvisatypeLink UAT Master'!B140</f>
        <v>41283</v>
      </c>
      <c r="D140" t="s">
        <v>1872</v>
      </c>
      <c r="E140" s="16" t="s">
        <v>1873</v>
      </c>
      <c r="F140">
        <f>F138</f>
        <v>81363</v>
      </c>
      <c r="G140" t="s">
        <v>1874</v>
      </c>
      <c r="H140" s="73" t="str">
        <f>IF('CountryvisatypeLink UAT Master'!D140="Yes", "Y", IF('CountryvisatypeLink UAT Master'!D140="No", "N", ""))</f>
        <v>Y</v>
      </c>
      <c r="I140" s="16" t="s">
        <v>1875</v>
      </c>
      <c r="J140" s="73" t="str">
        <f>IF('CountryvisatypeLink UAT Master'!E140="Yes", "Y", IF('CountryvisatypeLink UAT Master'!E140="No", "N", ""))</f>
        <v>Y</v>
      </c>
      <c r="K140" s="16" t="s">
        <v>1876</v>
      </c>
      <c r="P140" t="str">
        <f>CONCATENATE(A140,B140,C140,D140,E140,F140,G140,H140,I140,J140,K140)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VALUES(nextval('t_country_visa_type_link_seq'),63502,41283,'Full', 'support', current_timestamp, 'support', current_timestamp,81363, current_date, current_date, '2099-01-01 00:00:00.000','Y', 'Y', 'Y', 'Y', 'Y', 'Y', 'Y', 'N', 'N', 'N', NULL, NULL, NULL);</v>
      </c>
    </row>
    <row r="141" spans="1:16">
      <c r="A141" t="s">
        <v>1871</v>
      </c>
      <c r="B141" t="str">
        <f>B139</f>
        <v>63502,</v>
      </c>
      <c r="C141" s="73">
        <f>'CountryvisatypeLink UAT Master'!B141</f>
        <v>41152</v>
      </c>
      <c r="D141" t="s">
        <v>1872</v>
      </c>
      <c r="E141" s="16" t="s">
        <v>1873</v>
      </c>
      <c r="F141">
        <f>F139</f>
        <v>81363</v>
      </c>
      <c r="G141" t="s">
        <v>1874</v>
      </c>
      <c r="H141" s="73" t="str">
        <f>IF('CountryvisatypeLink UAT Master'!D141="Yes", "Y", IF('CountryvisatypeLink UAT Master'!D141="No", "N", ""))</f>
        <v>Y</v>
      </c>
      <c r="I141" s="16" t="s">
        <v>1875</v>
      </c>
      <c r="J141" s="73" t="str">
        <f>IF('CountryvisatypeLink UAT Master'!E141="Yes", "Y", IF('CountryvisatypeLink UAT Master'!E141="No", "N", ""))</f>
        <v>Y</v>
      </c>
      <c r="K141" s="16" t="s">
        <v>1876</v>
      </c>
      <c r="P141" t="str">
        <f>CONCATENATE(A141,B141,C141,D141,E141,F141,G141,H141,I141,J141,K141)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VALUES(nextval('t_country_visa_type_link_seq'),63502,41152,'Full', 'support', current_timestamp, 'support', current_timestamp,81363, current_date, current_date, '2099-01-01 00:00:00.000','Y', 'Y', 'Y', 'Y', 'Y', 'Y', 'Y', 'N', 'N', 'N', NULL, NULL, NULL);</v>
      </c>
    </row>
    <row r="142" spans="1:16">
      <c r="A142" t="s">
        <v>1871</v>
      </c>
      <c r="B142" t="str">
        <f>B140</f>
        <v>63502,</v>
      </c>
      <c r="C142" s="73">
        <f>'CountryvisatypeLink UAT Master'!B142</f>
        <v>41151</v>
      </c>
      <c r="D142" t="s">
        <v>1872</v>
      </c>
      <c r="E142" s="16" t="s">
        <v>1873</v>
      </c>
      <c r="F142">
        <f>F140</f>
        <v>81363</v>
      </c>
      <c r="G142" t="s">
        <v>1874</v>
      </c>
      <c r="H142" s="73" t="str">
        <f>IF('CountryvisatypeLink UAT Master'!D142="Yes", "Y", IF('CountryvisatypeLink UAT Master'!D142="No", "N", ""))</f>
        <v>Y</v>
      </c>
      <c r="I142" s="16" t="s">
        <v>1875</v>
      </c>
      <c r="J142" s="73" t="str">
        <f>IF('CountryvisatypeLink UAT Master'!E142="Yes", "Y", IF('CountryvisatypeLink UAT Master'!E142="No", "N", ""))</f>
        <v>Y</v>
      </c>
      <c r="K142" s="16" t="s">
        <v>1876</v>
      </c>
      <c r="P142" t="str">
        <f>CONCATENATE(A142,B142,C142,D142,E142,F142,G142,H142,I142,J142,K142)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VALUES(nextval('t_country_visa_type_link_seq'),63502,41151,'Full', 'support', current_timestamp, 'support', current_timestamp,81363, current_date, current_date, '2099-01-01 00:00:00.000','Y', 'Y', 'Y', 'Y', 'Y', 'Y', 'Y', 'N', 'N', 'N', NULL, NULL, NULL);</v>
      </c>
    </row>
    <row r="143" spans="1:16">
      <c r="A143" t="s">
        <v>1871</v>
      </c>
      <c r="B143" t="str">
        <f>B141</f>
        <v>63502,</v>
      </c>
      <c r="C143" s="73">
        <f>'CountryvisatypeLink UAT Master'!B143</f>
        <v>44745</v>
      </c>
      <c r="D143" t="s">
        <v>1872</v>
      </c>
      <c r="E143" s="16" t="s">
        <v>1873</v>
      </c>
      <c r="F143">
        <f>F141</f>
        <v>81363</v>
      </c>
      <c r="G143" t="s">
        <v>1874</v>
      </c>
      <c r="H143" s="73" t="str">
        <f>IF('CountryvisatypeLink UAT Master'!D143="Yes", "Y", IF('CountryvisatypeLink UAT Master'!D143="No", "N", ""))</f>
        <v>Y</v>
      </c>
      <c r="I143" s="16" t="s">
        <v>1875</v>
      </c>
      <c r="J143" s="73" t="str">
        <f>IF('CountryvisatypeLink UAT Master'!E143="Yes", "Y", IF('CountryvisatypeLink UAT Master'!E143="No", "N", ""))</f>
        <v>Y</v>
      </c>
      <c r="K143" s="16" t="s">
        <v>1876</v>
      </c>
      <c r="P143" t="str">
        <f>CONCATENATE(A143,B143,C143,D143,E143,F143,G143,H143,I143,J143,K143)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VALUES(nextval('t_country_visa_type_link_seq'),63502,44745,'Full', 'support', current_timestamp, 'support', current_timestamp,81363, current_date, current_date, '2099-01-01 00:00:00.000','Y', 'Y', 'Y', 'Y', 'Y', 'Y', 'Y', 'N', 'N', 'N', NULL, NULL, NULL);</v>
      </c>
    </row>
    <row r="144" spans="1:16">
      <c r="A144" t="s">
        <v>1871</v>
      </c>
      <c r="B144" t="str">
        <f>B142</f>
        <v>63502,</v>
      </c>
      <c r="C144" s="73">
        <f>'CountryvisatypeLink UAT Master'!B144</f>
        <v>41263</v>
      </c>
      <c r="D144" t="s">
        <v>1872</v>
      </c>
      <c r="E144" s="16" t="s">
        <v>1873</v>
      </c>
      <c r="F144">
        <f>F142</f>
        <v>81363</v>
      </c>
      <c r="G144" t="s">
        <v>1874</v>
      </c>
      <c r="H144" s="73" t="str">
        <f>IF('CountryvisatypeLink UAT Master'!D144="Yes", "Y", IF('CountryvisatypeLink UAT Master'!D144="No", "N", ""))</f>
        <v>Y</v>
      </c>
      <c r="I144" s="16" t="s">
        <v>1875</v>
      </c>
      <c r="J144" s="73" t="str">
        <f>IF('CountryvisatypeLink UAT Master'!E144="Yes", "Y", IF('CountryvisatypeLink UAT Master'!E144="No", "N", ""))</f>
        <v>Y</v>
      </c>
      <c r="K144" s="16" t="s">
        <v>1876</v>
      </c>
      <c r="P144" t="str">
        <f>CONCATENATE(A144,B144,C144,D144,E144,F144,G144,H144,I144,J144,K144)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VALUES(nextval('t_country_visa_type_link_seq'),63502,41263,'Full', 'support', current_timestamp, 'support', current_timestamp,81363, current_date, current_date, '2099-01-01 00:00:00.000','Y', 'Y', 'Y', 'Y', 'Y', 'Y', 'Y', 'N', 'N', 'N', NULL, NULL, NULL);</v>
      </c>
    </row>
    <row r="145" spans="1:16">
      <c r="A145" t="s">
        <v>1871</v>
      </c>
      <c r="B145" t="str">
        <f>B143</f>
        <v>63502,</v>
      </c>
      <c r="C145" s="73">
        <f>'CountryvisatypeLink UAT Master'!B145</f>
        <v>41153</v>
      </c>
      <c r="D145" t="s">
        <v>1872</v>
      </c>
      <c r="E145" s="16" t="s">
        <v>1873</v>
      </c>
      <c r="F145">
        <f>F143</f>
        <v>81363</v>
      </c>
      <c r="G145" t="s">
        <v>1874</v>
      </c>
      <c r="H145" s="73" t="str">
        <f>IF('CountryvisatypeLink UAT Master'!D145="Yes", "Y", IF('CountryvisatypeLink UAT Master'!D145="No", "N", ""))</f>
        <v>Y</v>
      </c>
      <c r="I145" s="16" t="s">
        <v>1875</v>
      </c>
      <c r="J145" s="73" t="str">
        <f>IF('CountryvisatypeLink UAT Master'!E145="Yes", "Y", IF('CountryvisatypeLink UAT Master'!E145="No", "N", ""))</f>
        <v>Y</v>
      </c>
      <c r="K145" s="16" t="s">
        <v>1876</v>
      </c>
      <c r="P145" t="str">
        <f>CONCATENATE(A145,B145,C145,D145,E145,F145,G145,H145,I145,J145,K145)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VALUES(nextval('t_country_visa_type_link_seq'),63502,41153,'Full', 'support', current_timestamp, 'support', current_timestamp,81363, current_date, current_date, '2099-01-01 00:00:00.000','Y', 'Y', 'Y', 'Y', 'Y', 'Y', 'Y', 'N', 'N', 'N', NULL, NULL, NULL);</v>
      </c>
    </row>
    <row r="146" spans="1:16">
      <c r="A146" t="s">
        <v>1871</v>
      </c>
      <c r="B146" t="str">
        <f>B144</f>
        <v>63502,</v>
      </c>
      <c r="C146" s="73">
        <f>'CountryvisatypeLink UAT Master'!B146</f>
        <v>44264</v>
      </c>
      <c r="D146" t="s">
        <v>1872</v>
      </c>
      <c r="E146" s="16" t="s">
        <v>1873</v>
      </c>
      <c r="F146">
        <f>F144</f>
        <v>81363</v>
      </c>
      <c r="G146" t="s">
        <v>1874</v>
      </c>
      <c r="H146" s="73" t="e">
        <f>IF('CountryvisatypeLink UAT Master'!D146="Yes", "Y", IF('CountryvisatypeLink UAT Master'!D146="No", "N", ""))</f>
        <v>#N/A</v>
      </c>
      <c r="I146" s="16" t="s">
        <v>1875</v>
      </c>
      <c r="J146" s="73" t="e">
        <f>IF('CountryvisatypeLink UAT Master'!E146="Yes", "Y", IF('CountryvisatypeLink UAT Master'!E146="No", "N", ""))</f>
        <v>#N/A</v>
      </c>
      <c r="K146" s="16" t="s">
        <v>1876</v>
      </c>
      <c r="P146" t="e">
        <f>CONCATENATE(A146,B146,C146,D146,E146,F146,G146,H146,I146,J146,K146)</f>
        <v>#N/A</v>
      </c>
    </row>
    <row r="147" spans="1:16">
      <c r="A147" t="s">
        <v>1871</v>
      </c>
      <c r="B147" t="str">
        <f>B145</f>
        <v>63502,</v>
      </c>
      <c r="C147" s="73">
        <f>'CountryvisatypeLink UAT Master'!B147</f>
        <v>42436</v>
      </c>
      <c r="D147" t="s">
        <v>1872</v>
      </c>
      <c r="E147" s="16" t="s">
        <v>1873</v>
      </c>
      <c r="F147">
        <f>F145</f>
        <v>81363</v>
      </c>
      <c r="G147" t="s">
        <v>1874</v>
      </c>
      <c r="H147" s="73" t="str">
        <f>IF('CountryvisatypeLink UAT Master'!D147="Yes", "Y", IF('CountryvisatypeLink UAT Master'!D147="No", "N", ""))</f>
        <v>Y</v>
      </c>
      <c r="I147" s="16" t="s">
        <v>1875</v>
      </c>
      <c r="J147" s="73" t="str">
        <f>IF('CountryvisatypeLink UAT Master'!E147="Yes", "Y", IF('CountryvisatypeLink UAT Master'!E147="No", "N", ""))</f>
        <v>Y</v>
      </c>
      <c r="K147" s="16" t="s">
        <v>1876</v>
      </c>
      <c r="P147" t="str">
        <f>CONCATENATE(A147,B147,C147,D147,E147,F147,G147,H147,I147,J147,K147)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VALUES(nextval('t_country_visa_type_link_seq'),63502,42436,'Full', 'support', current_timestamp, 'support', current_timestamp,81363, current_date, current_date, '2099-01-01 00:00:00.000','Y', 'Y', 'Y', 'Y', 'Y', 'Y', 'Y', 'N', 'N', 'N', NULL, NULL, NULL);</v>
      </c>
    </row>
    <row r="148" spans="1:16">
      <c r="A148" t="s">
        <v>1871</v>
      </c>
      <c r="B148" t="str">
        <f>B146</f>
        <v>63502,</v>
      </c>
      <c r="C148" s="73">
        <f>'CountryvisatypeLink UAT Master'!B148</f>
        <v>42796</v>
      </c>
      <c r="D148" t="s">
        <v>1872</v>
      </c>
      <c r="E148" s="16" t="s">
        <v>1873</v>
      </c>
      <c r="F148">
        <f>F146</f>
        <v>81363</v>
      </c>
      <c r="G148" t="s">
        <v>1874</v>
      </c>
      <c r="H148" s="73" t="e">
        <f>IF('CountryvisatypeLink UAT Master'!D148="Yes", "Y", IF('CountryvisatypeLink UAT Master'!D148="No", "N", ""))</f>
        <v>#N/A</v>
      </c>
      <c r="I148" s="16" t="s">
        <v>1875</v>
      </c>
      <c r="J148" s="73" t="e">
        <f>IF('CountryvisatypeLink UAT Master'!E148="Yes", "Y", IF('CountryvisatypeLink UAT Master'!E148="No", "N", ""))</f>
        <v>#N/A</v>
      </c>
      <c r="K148" s="16" t="s">
        <v>1876</v>
      </c>
      <c r="P148" t="e">
        <f>CONCATENATE(A148,B148,C148,D148,E148,F148,G148,H148,I148,J148,K148)</f>
        <v>#N/A</v>
      </c>
    </row>
    <row r="149" spans="1:16">
      <c r="A149" t="s">
        <v>1871</v>
      </c>
      <c r="B149" t="str">
        <f>B147</f>
        <v>63502,</v>
      </c>
      <c r="C149" s="73">
        <f>'CountryvisatypeLink UAT Master'!B149</f>
        <v>41592</v>
      </c>
      <c r="D149" t="s">
        <v>1872</v>
      </c>
      <c r="E149" s="16" t="s">
        <v>1873</v>
      </c>
      <c r="F149">
        <f>F147</f>
        <v>81363</v>
      </c>
      <c r="G149" t="s">
        <v>1874</v>
      </c>
      <c r="H149" s="73" t="str">
        <f>IF('CountryvisatypeLink UAT Master'!D149="Yes", "Y", IF('CountryvisatypeLink UAT Master'!D149="No", "N", ""))</f>
        <v>Y</v>
      </c>
      <c r="I149" s="16" t="s">
        <v>1875</v>
      </c>
      <c r="J149" s="73" t="str">
        <f>IF('CountryvisatypeLink UAT Master'!E149="Yes", "Y", IF('CountryvisatypeLink UAT Master'!E149="No", "N", ""))</f>
        <v>Y</v>
      </c>
      <c r="K149" s="16" t="s">
        <v>1876</v>
      </c>
      <c r="P149" t="str">
        <f>CONCATENATE(A149,B149,C149,D149,E149,F149,G149,H149,I149,J149,K149)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VALUES(nextval('t_country_visa_type_link_seq'),63502,41592,'Full', 'support', current_timestamp, 'support', current_timestamp,81363, current_date, current_date, '2099-01-01 00:00:00.000','Y', 'Y', 'Y', 'Y', 'Y', 'Y', 'Y', 'N', 'N', 'N', NULL, NULL, NULL);</v>
      </c>
    </row>
    <row r="150" spans="1:16">
      <c r="A150" t="s">
        <v>1871</v>
      </c>
      <c r="B150" t="str">
        <f>B148</f>
        <v>63502,</v>
      </c>
      <c r="C150" s="73">
        <f>'CountryvisatypeLink UAT Master'!B150</f>
        <v>42336</v>
      </c>
      <c r="D150" t="s">
        <v>1872</v>
      </c>
      <c r="E150" s="16" t="s">
        <v>1873</v>
      </c>
      <c r="F150">
        <f>F148</f>
        <v>81363</v>
      </c>
      <c r="G150" t="s">
        <v>1874</v>
      </c>
      <c r="H150" s="73" t="e">
        <f>IF('CountryvisatypeLink UAT Master'!D150="Yes", "Y", IF('CountryvisatypeLink UAT Master'!D150="No", "N", ""))</f>
        <v>#N/A</v>
      </c>
      <c r="I150" s="16" t="s">
        <v>1875</v>
      </c>
      <c r="J150" s="73" t="e">
        <f>IF('CountryvisatypeLink UAT Master'!E150="Yes", "Y", IF('CountryvisatypeLink UAT Master'!E150="No", "N", ""))</f>
        <v>#N/A</v>
      </c>
      <c r="K150" s="16" t="s">
        <v>1876</v>
      </c>
      <c r="P150" t="e">
        <f>CONCATENATE(A150,B150,C150,D150,E150,F150,G150,H150,I150,J150,K150)</f>
        <v>#N/A</v>
      </c>
    </row>
    <row r="151" spans="1:16">
      <c r="A151" t="s">
        <v>1871</v>
      </c>
      <c r="B151" t="str">
        <f>B149</f>
        <v>63502,</v>
      </c>
      <c r="C151" s="73">
        <f>'CountryvisatypeLink UAT Master'!B151</f>
        <v>42456</v>
      </c>
      <c r="D151" t="s">
        <v>1872</v>
      </c>
      <c r="E151" s="16" t="s">
        <v>1873</v>
      </c>
      <c r="F151">
        <f>F149</f>
        <v>81363</v>
      </c>
      <c r="G151" t="s">
        <v>1874</v>
      </c>
      <c r="H151" s="73" t="e">
        <f>IF('CountryvisatypeLink UAT Master'!D151="Yes", "Y", IF('CountryvisatypeLink UAT Master'!D151="No", "N", ""))</f>
        <v>#N/A</v>
      </c>
      <c r="I151" s="16" t="s">
        <v>1875</v>
      </c>
      <c r="J151" s="73" t="e">
        <f>IF('CountryvisatypeLink UAT Master'!E151="Yes", "Y", IF('CountryvisatypeLink UAT Master'!E151="No", "N", ""))</f>
        <v>#N/A</v>
      </c>
      <c r="K151" s="16" t="s">
        <v>1876</v>
      </c>
      <c r="P151" t="e">
        <f>CONCATENATE(A151,B151,C151,D151,E151,F151,G151,H151,I151,J151,K151)</f>
        <v>#N/A</v>
      </c>
    </row>
    <row r="152" spans="1:16">
      <c r="A152" t="s">
        <v>1871</v>
      </c>
      <c r="B152" t="str">
        <f>B150</f>
        <v>63502,</v>
      </c>
      <c r="C152" s="73">
        <f>'CountryvisatypeLink UAT Master'!B152</f>
        <v>42457</v>
      </c>
      <c r="D152" t="s">
        <v>1872</v>
      </c>
      <c r="E152" s="16" t="s">
        <v>1873</v>
      </c>
      <c r="F152">
        <f>F150</f>
        <v>81363</v>
      </c>
      <c r="G152" t="s">
        <v>1874</v>
      </c>
      <c r="H152" s="73" t="e">
        <f>IF('CountryvisatypeLink UAT Master'!D152="Yes", "Y", IF('CountryvisatypeLink UAT Master'!D152="No", "N", ""))</f>
        <v>#N/A</v>
      </c>
      <c r="I152" s="16" t="s">
        <v>1875</v>
      </c>
      <c r="J152" s="73" t="e">
        <f>IF('CountryvisatypeLink UAT Master'!E152="Yes", "Y", IF('CountryvisatypeLink UAT Master'!E152="No", "N", ""))</f>
        <v>#N/A</v>
      </c>
      <c r="K152" s="16" t="s">
        <v>1876</v>
      </c>
      <c r="P152" t="e">
        <f>CONCATENATE(A152,B152,C152,D152,E152,F152,G152,H152,I152,J152,K152)</f>
        <v>#N/A</v>
      </c>
    </row>
    <row r="153" spans="1:16">
      <c r="A153" t="s">
        <v>1871</v>
      </c>
      <c r="B153" t="str">
        <f>B151</f>
        <v>63502,</v>
      </c>
      <c r="C153" s="73">
        <f>'CountryvisatypeLink UAT Master'!B153</f>
        <v>42560</v>
      </c>
      <c r="D153" t="s">
        <v>1872</v>
      </c>
      <c r="E153" s="16" t="s">
        <v>1873</v>
      </c>
      <c r="F153">
        <f>F151</f>
        <v>81363</v>
      </c>
      <c r="G153" t="s">
        <v>1874</v>
      </c>
      <c r="H153" s="73" t="e">
        <f>IF('CountryvisatypeLink UAT Master'!D153="Yes", "Y", IF('CountryvisatypeLink UAT Master'!D153="No", "N", ""))</f>
        <v>#N/A</v>
      </c>
      <c r="I153" s="16" t="s">
        <v>1875</v>
      </c>
      <c r="J153" s="73" t="e">
        <f>IF('CountryvisatypeLink UAT Master'!E153="Yes", "Y", IF('CountryvisatypeLink UAT Master'!E153="No", "N", ""))</f>
        <v>#N/A</v>
      </c>
      <c r="K153" s="16" t="s">
        <v>1876</v>
      </c>
      <c r="P153" t="e">
        <f>CONCATENATE(A153,B153,C153,D153,E153,F153,G153,H153,I153,J153,K153)</f>
        <v>#N/A</v>
      </c>
    </row>
    <row r="154" spans="1:16">
      <c r="A154" t="s">
        <v>1871</v>
      </c>
      <c r="B154" t="str">
        <f>B152</f>
        <v>63502,</v>
      </c>
      <c r="C154" s="73">
        <f>'CountryvisatypeLink UAT Master'!B154</f>
        <v>22056</v>
      </c>
      <c r="D154" t="s">
        <v>1872</v>
      </c>
      <c r="E154" s="16" t="s">
        <v>1873</v>
      </c>
      <c r="F154">
        <f>F152</f>
        <v>81363</v>
      </c>
      <c r="G154" t="s">
        <v>1874</v>
      </c>
      <c r="H154" s="73" t="str">
        <f>IF('CountryvisatypeLink UAT Master'!D154="Yes", "Y", IF('CountryvisatypeLink UAT Master'!D154="No", "N", ""))</f>
        <v>Y</v>
      </c>
      <c r="I154" s="16" t="s">
        <v>1875</v>
      </c>
      <c r="J154" s="73" t="str">
        <f>IF('CountryvisatypeLink UAT Master'!E154="Yes", "Y", IF('CountryvisatypeLink UAT Master'!E154="No", "N", ""))</f>
        <v>Y</v>
      </c>
      <c r="K154" s="16" t="s">
        <v>1876</v>
      </c>
      <c r="P154" t="str">
        <f>CONCATENATE(A154,B154,C154,D154,E154,F154,G154,H154,I154,J154,K154)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VALUES(nextval('t_country_visa_type_link_seq'),63502,22056,'Full', 'support', current_timestamp, 'support', current_timestamp,81363, current_date, current_date, '2099-01-01 00:00:00.000','Y', 'Y', 'Y', 'Y', 'Y', 'Y', 'Y', 'N', 'N', 'N', NULL, NULL, NULL);</v>
      </c>
    </row>
    <row r="155" spans="1:16">
      <c r="A155" t="s">
        <v>1871</v>
      </c>
      <c r="B155" t="str">
        <f>B153</f>
        <v>63502,</v>
      </c>
      <c r="C155" s="73">
        <f>'CountryvisatypeLink UAT Master'!B155</f>
        <v>41448</v>
      </c>
      <c r="D155" t="s">
        <v>1872</v>
      </c>
      <c r="E155" s="16" t="s">
        <v>1873</v>
      </c>
      <c r="F155">
        <f>F153</f>
        <v>81363</v>
      </c>
      <c r="G155" t="s">
        <v>1874</v>
      </c>
      <c r="H155" s="73" t="e">
        <f>IF('CountryvisatypeLink UAT Master'!D155="Yes", "Y", IF('CountryvisatypeLink UAT Master'!D155="No", "N", ""))</f>
        <v>#N/A</v>
      </c>
      <c r="I155" s="16" t="s">
        <v>1875</v>
      </c>
      <c r="J155" s="73" t="e">
        <f>IF('CountryvisatypeLink UAT Master'!E155="Yes", "Y", IF('CountryvisatypeLink UAT Master'!E155="No", "N", ""))</f>
        <v>#N/A</v>
      </c>
      <c r="K155" s="16" t="s">
        <v>1876</v>
      </c>
      <c r="P155" t="e">
        <f>CONCATENATE(A155,B155,C155,D155,E155,F155,G155,H155,I155,J155,K155)</f>
        <v>#N/A</v>
      </c>
    </row>
    <row r="156" spans="1:16">
      <c r="A156" t="s">
        <v>1871</v>
      </c>
      <c r="B156" t="str">
        <f>B154</f>
        <v>63502,</v>
      </c>
      <c r="C156" s="73">
        <f>'CountryvisatypeLink UAT Master'!B156</f>
        <v>41468</v>
      </c>
      <c r="D156" t="s">
        <v>1872</v>
      </c>
      <c r="E156" s="16" t="s">
        <v>1873</v>
      </c>
      <c r="F156">
        <f>F154</f>
        <v>81363</v>
      </c>
      <c r="G156" t="s">
        <v>1874</v>
      </c>
      <c r="H156" s="73" t="e">
        <f>IF('CountryvisatypeLink UAT Master'!D156="Yes", "Y", IF('CountryvisatypeLink UAT Master'!D156="No", "N", ""))</f>
        <v>#N/A</v>
      </c>
      <c r="I156" s="16" t="s">
        <v>1875</v>
      </c>
      <c r="J156" s="73" t="e">
        <f>IF('CountryvisatypeLink UAT Master'!E156="Yes", "Y", IF('CountryvisatypeLink UAT Master'!E156="No", "N", ""))</f>
        <v>#N/A</v>
      </c>
      <c r="K156" s="16" t="s">
        <v>1876</v>
      </c>
      <c r="P156" t="e">
        <f>CONCATENATE(A156,B156,C156,D156,E156,F156,G156,H156,I156,J156,K156)</f>
        <v>#N/A</v>
      </c>
    </row>
    <row r="157" spans="1:16">
      <c r="A157" t="s">
        <v>1871</v>
      </c>
      <c r="B157" t="str">
        <f>B155</f>
        <v>63502,</v>
      </c>
      <c r="C157" s="73">
        <f>'CountryvisatypeLink UAT Master'!B157</f>
        <v>41469</v>
      </c>
      <c r="D157" t="s">
        <v>1872</v>
      </c>
      <c r="E157" s="16" t="s">
        <v>1873</v>
      </c>
      <c r="F157">
        <f>F155</f>
        <v>81363</v>
      </c>
      <c r="G157" t="s">
        <v>1874</v>
      </c>
      <c r="H157" s="73" t="e">
        <f>IF('CountryvisatypeLink UAT Master'!D157="Yes", "Y", IF('CountryvisatypeLink UAT Master'!D157="No", "N", ""))</f>
        <v>#N/A</v>
      </c>
      <c r="I157" s="16" t="s">
        <v>1875</v>
      </c>
      <c r="J157" s="73" t="e">
        <f>IF('CountryvisatypeLink UAT Master'!E157="Yes", "Y", IF('CountryvisatypeLink UAT Master'!E157="No", "N", ""))</f>
        <v>#N/A</v>
      </c>
      <c r="K157" s="16" t="s">
        <v>1876</v>
      </c>
      <c r="P157" t="e">
        <f>CONCATENATE(A157,B157,C157,D157,E157,F157,G157,H157,I157,J157,K157)</f>
        <v>#N/A</v>
      </c>
    </row>
    <row r="158" spans="1:16">
      <c r="A158" t="s">
        <v>1871</v>
      </c>
      <c r="B158" t="str">
        <f>B156</f>
        <v>63502,</v>
      </c>
      <c r="C158" s="73">
        <f>'CountryvisatypeLink UAT Master'!B158</f>
        <v>41470</v>
      </c>
      <c r="D158" t="s">
        <v>1872</v>
      </c>
      <c r="E158" s="16" t="s">
        <v>1873</v>
      </c>
      <c r="F158">
        <f>F156</f>
        <v>81363</v>
      </c>
      <c r="G158" t="s">
        <v>1874</v>
      </c>
      <c r="H158" s="73" t="e">
        <f>IF('CountryvisatypeLink UAT Master'!D158="Yes", "Y", IF('CountryvisatypeLink UAT Master'!D158="No", "N", ""))</f>
        <v>#N/A</v>
      </c>
      <c r="I158" s="16" t="s">
        <v>1875</v>
      </c>
      <c r="J158" s="73" t="e">
        <f>IF('CountryvisatypeLink UAT Master'!E158="Yes", "Y", IF('CountryvisatypeLink UAT Master'!E158="No", "N", ""))</f>
        <v>#N/A</v>
      </c>
      <c r="K158" s="16" t="s">
        <v>1876</v>
      </c>
      <c r="P158" t="e">
        <f>CONCATENATE(A158,B158,C158,D158,E158,F158,G158,H158,I158,J158,K158)</f>
        <v>#N/A</v>
      </c>
    </row>
    <row r="159" spans="1:16">
      <c r="A159" t="s">
        <v>1871</v>
      </c>
      <c r="B159" t="str">
        <f>B157</f>
        <v>63502,</v>
      </c>
      <c r="C159" s="73">
        <f>'CountryvisatypeLink UAT Master'!B159</f>
        <v>41471</v>
      </c>
      <c r="D159" t="s">
        <v>1872</v>
      </c>
      <c r="E159" s="16" t="s">
        <v>1873</v>
      </c>
      <c r="F159">
        <f>F157</f>
        <v>81363</v>
      </c>
      <c r="G159" t="s">
        <v>1874</v>
      </c>
      <c r="H159" s="73" t="e">
        <f>IF('CountryvisatypeLink UAT Master'!D159="Yes", "Y", IF('CountryvisatypeLink UAT Master'!D159="No", "N", ""))</f>
        <v>#N/A</v>
      </c>
      <c r="I159" s="16" t="s">
        <v>1875</v>
      </c>
      <c r="J159" s="73" t="e">
        <f>IF('CountryvisatypeLink UAT Master'!E159="Yes", "Y", IF('CountryvisatypeLink UAT Master'!E159="No", "N", ""))</f>
        <v>#N/A</v>
      </c>
      <c r="K159" s="16" t="s">
        <v>1876</v>
      </c>
      <c r="P159" t="e">
        <f>CONCATENATE(A159,B159,C159,D159,E159,F159,G159,H159,I159,J159,K159)</f>
        <v>#N/A</v>
      </c>
    </row>
    <row r="160" spans="1:16">
      <c r="A160" t="s">
        <v>1871</v>
      </c>
      <c r="B160" t="str">
        <f>B158</f>
        <v>63502,</v>
      </c>
      <c r="C160" s="73">
        <f>'CountryvisatypeLink UAT Master'!B160</f>
        <v>38150</v>
      </c>
      <c r="D160" t="s">
        <v>1872</v>
      </c>
      <c r="E160" s="16" t="s">
        <v>1873</v>
      </c>
      <c r="F160">
        <f>F158</f>
        <v>81363</v>
      </c>
      <c r="G160" t="s">
        <v>1874</v>
      </c>
      <c r="H160" s="73" t="str">
        <f>IF('CountryvisatypeLink UAT Master'!D160="Yes", "Y", IF('CountryvisatypeLink UAT Master'!D160="No", "N", ""))</f>
        <v>Y</v>
      </c>
      <c r="I160" s="16" t="s">
        <v>1875</v>
      </c>
      <c r="J160" s="73" t="str">
        <f>IF('CountryvisatypeLink UAT Master'!E160="Yes", "Y", IF('CountryvisatypeLink UAT Master'!E160="No", "N", ""))</f>
        <v>Y</v>
      </c>
      <c r="K160" s="16" t="s">
        <v>1876</v>
      </c>
      <c r="P160" t="str">
        <f>CONCATENATE(A160,B160,C160,D160,E160,F160,G160,H160,I160,J160,K160)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VALUES(nextval('t_country_visa_type_link_seq'),63502,38150,'Full', 'support', current_timestamp, 'support', current_timestamp,81363, current_date, current_date, '2099-01-01 00:00:00.000','Y', 'Y', 'Y', 'Y', 'Y', 'Y', 'Y', 'N', 'N', 'N', NULL, NULL, NULL);</v>
      </c>
    </row>
    <row r="161" spans="1:16">
      <c r="A161" t="s">
        <v>1871</v>
      </c>
      <c r="B161" t="str">
        <f>B159</f>
        <v>63502,</v>
      </c>
      <c r="C161" s="73">
        <f>'CountryvisatypeLink UAT Master'!B161</f>
        <v>41472</v>
      </c>
      <c r="D161" t="s">
        <v>1872</v>
      </c>
      <c r="E161" s="16" t="s">
        <v>1873</v>
      </c>
      <c r="F161">
        <f>F159</f>
        <v>81363</v>
      </c>
      <c r="G161" t="s">
        <v>1874</v>
      </c>
      <c r="H161" s="73" t="e">
        <f>IF('CountryvisatypeLink UAT Master'!D161="Yes", "Y", IF('CountryvisatypeLink UAT Master'!D161="No", "N", ""))</f>
        <v>#N/A</v>
      </c>
      <c r="I161" s="16" t="s">
        <v>1875</v>
      </c>
      <c r="J161" s="73" t="e">
        <f>IF('CountryvisatypeLink UAT Master'!E161="Yes", "Y", IF('CountryvisatypeLink UAT Master'!E161="No", "N", ""))</f>
        <v>#N/A</v>
      </c>
      <c r="K161" s="16" t="s">
        <v>1876</v>
      </c>
      <c r="P161" t="e">
        <f>CONCATENATE(A161,B161,C161,D161,E161,F161,G161,H161,I161,J161,K161)</f>
        <v>#N/A</v>
      </c>
    </row>
    <row r="162" spans="1:16">
      <c r="A162" t="s">
        <v>1871</v>
      </c>
      <c r="B162" t="str">
        <f>B160</f>
        <v>63502,</v>
      </c>
      <c r="C162" s="73">
        <f>'CountryvisatypeLink UAT Master'!B162</f>
        <v>41473</v>
      </c>
      <c r="D162" t="s">
        <v>1872</v>
      </c>
      <c r="E162" s="16" t="s">
        <v>1873</v>
      </c>
      <c r="F162">
        <f>F160</f>
        <v>81363</v>
      </c>
      <c r="G162" t="s">
        <v>1874</v>
      </c>
      <c r="H162" s="73" t="e">
        <f>IF('CountryvisatypeLink UAT Master'!D162="Yes", "Y", IF('CountryvisatypeLink UAT Master'!D162="No", "N", ""))</f>
        <v>#N/A</v>
      </c>
      <c r="I162" s="16" t="s">
        <v>1875</v>
      </c>
      <c r="J162" s="73" t="e">
        <f>IF('CountryvisatypeLink UAT Master'!E162="Yes", "Y", IF('CountryvisatypeLink UAT Master'!E162="No", "N", ""))</f>
        <v>#N/A</v>
      </c>
      <c r="K162" s="16" t="s">
        <v>1876</v>
      </c>
      <c r="P162" t="e">
        <f>CONCATENATE(A162,B162,C162,D162,E162,F162,G162,H162,I162,J162,K162)</f>
        <v>#N/A</v>
      </c>
    </row>
    <row r="163" spans="1:16">
      <c r="A163" t="s">
        <v>1871</v>
      </c>
      <c r="B163" t="str">
        <f>B161</f>
        <v>63502,</v>
      </c>
      <c r="C163" s="73">
        <f>'CountryvisatypeLink UAT Master'!B163</f>
        <v>41474</v>
      </c>
      <c r="D163" t="s">
        <v>1872</v>
      </c>
      <c r="E163" s="16" t="s">
        <v>1873</v>
      </c>
      <c r="F163">
        <f>F161</f>
        <v>81363</v>
      </c>
      <c r="G163" t="s">
        <v>1874</v>
      </c>
      <c r="H163" s="73" t="e">
        <f>IF('CountryvisatypeLink UAT Master'!D163="Yes", "Y", IF('CountryvisatypeLink UAT Master'!D163="No", "N", ""))</f>
        <v>#N/A</v>
      </c>
      <c r="I163" s="16" t="s">
        <v>1875</v>
      </c>
      <c r="J163" s="73" t="e">
        <f>IF('CountryvisatypeLink UAT Master'!E163="Yes", "Y", IF('CountryvisatypeLink UAT Master'!E163="No", "N", ""))</f>
        <v>#N/A</v>
      </c>
      <c r="K163" s="16" t="s">
        <v>1876</v>
      </c>
      <c r="P163" t="e">
        <f>CONCATENATE(A163,B163,C163,D163,E163,F163,G163,H163,I163,J163,K163)</f>
        <v>#N/A</v>
      </c>
    </row>
    <row r="164" spans="1:16">
      <c r="A164" t="s">
        <v>1871</v>
      </c>
      <c r="B164" t="str">
        <f>B162</f>
        <v>63502,</v>
      </c>
      <c r="C164" s="73">
        <f>'CountryvisatypeLink UAT Master'!B164</f>
        <v>38151</v>
      </c>
      <c r="D164" t="s">
        <v>1872</v>
      </c>
      <c r="E164" s="16" t="s">
        <v>1873</v>
      </c>
      <c r="F164">
        <f>F162</f>
        <v>81363</v>
      </c>
      <c r="G164" t="s">
        <v>1874</v>
      </c>
      <c r="H164" s="73" t="str">
        <f>IF('CountryvisatypeLink UAT Master'!D164="Yes", "Y", IF('CountryvisatypeLink UAT Master'!D164="No", "N", ""))</f>
        <v>Y</v>
      </c>
      <c r="I164" s="16" t="s">
        <v>1875</v>
      </c>
      <c r="J164" s="73" t="str">
        <f>IF('CountryvisatypeLink UAT Master'!E164="Yes", "Y", IF('CountryvisatypeLink UAT Master'!E164="No", "N", ""))</f>
        <v>Y</v>
      </c>
      <c r="K164" s="16" t="s">
        <v>1876</v>
      </c>
      <c r="P164" t="str">
        <f>CONCATENATE(A164,B164,C164,D164,E164,F164,G164,H164,I164,J164,K164)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VALUES(nextval('t_country_visa_type_link_seq'),63502,38151,'Full', 'support', current_timestamp, 'support', current_timestamp,81363, current_date, current_date, '2099-01-01 00:00:00.000','Y', 'Y', 'Y', 'Y', 'Y', 'Y', 'Y', 'N', 'N', 'N', NULL, NULL, NULL);</v>
      </c>
    </row>
    <row r="165" spans="1:16">
      <c r="A165" t="s">
        <v>1871</v>
      </c>
      <c r="B165" t="str">
        <f>B163</f>
        <v>63502,</v>
      </c>
      <c r="C165" s="73">
        <f>'CountryvisatypeLink UAT Master'!B165</f>
        <v>38152</v>
      </c>
      <c r="D165" t="s">
        <v>1872</v>
      </c>
      <c r="E165" s="16" t="s">
        <v>1873</v>
      </c>
      <c r="F165">
        <f>F163</f>
        <v>81363</v>
      </c>
      <c r="G165" t="s">
        <v>1874</v>
      </c>
      <c r="H165" s="73" t="str">
        <f>IF('CountryvisatypeLink UAT Master'!D165="Yes", "Y", IF('CountryvisatypeLink UAT Master'!D165="No", "N", ""))</f>
        <v>Y</v>
      </c>
      <c r="I165" s="16" t="s">
        <v>1875</v>
      </c>
      <c r="J165" s="73" t="str">
        <f>IF('CountryvisatypeLink UAT Master'!E165="Yes", "Y", IF('CountryvisatypeLink UAT Master'!E165="No", "N", ""))</f>
        <v>Y</v>
      </c>
      <c r="K165" s="16" t="s">
        <v>1876</v>
      </c>
      <c r="P165" t="str">
        <f>CONCATENATE(A165,B165,C165,D165,E165,F165,G165,H165,I165,J165,K165)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VALUES(nextval('t_country_visa_type_link_seq'),63502,38152,'Full', 'support', current_timestamp, 'support', current_timestamp,81363, current_date, current_date, '2099-01-01 00:00:00.000','Y', 'Y', 'Y', 'Y', 'Y', 'Y', 'Y', 'N', 'N', 'N', NULL, NULL, NULL);</v>
      </c>
    </row>
    <row r="166" spans="1:16">
      <c r="A166" t="s">
        <v>1871</v>
      </c>
      <c r="B166" t="str">
        <f>B164</f>
        <v>63502,</v>
      </c>
      <c r="C166" s="73">
        <f>'CountryvisatypeLink UAT Master'!B166</f>
        <v>38153</v>
      </c>
      <c r="D166" t="s">
        <v>1872</v>
      </c>
      <c r="E166" s="16" t="s">
        <v>1873</v>
      </c>
      <c r="F166">
        <f>F164</f>
        <v>81363</v>
      </c>
      <c r="G166" t="s">
        <v>1874</v>
      </c>
      <c r="H166" s="73" t="str">
        <f>IF('CountryvisatypeLink UAT Master'!D166="Yes", "Y", IF('CountryvisatypeLink UAT Master'!D166="No", "N", ""))</f>
        <v>Y</v>
      </c>
      <c r="I166" s="16" t="s">
        <v>1875</v>
      </c>
      <c r="J166" s="73" t="str">
        <f>IF('CountryvisatypeLink UAT Master'!E166="Yes", "Y", IF('CountryvisatypeLink UAT Master'!E166="No", "N", ""))</f>
        <v>Y</v>
      </c>
      <c r="K166" s="16" t="s">
        <v>1876</v>
      </c>
      <c r="P166" t="str">
        <f>CONCATENATE(A166,B166,C166,D166,E166,F166,G166,H166,I166,J166,K166)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VALUES(nextval('t_country_visa_type_link_seq'),63502,38153,'Full', 'support', current_timestamp, 'support', current_timestamp,81363, current_date, current_date, '2099-01-01 00:00:00.000','Y', 'Y', 'Y', 'Y', 'Y', 'Y', 'Y', 'N', 'N', 'N', NULL, NULL, NULL);</v>
      </c>
    </row>
    <row r="167" spans="1:16">
      <c r="A167" t="s">
        <v>1871</v>
      </c>
      <c r="B167" t="str">
        <f>B165</f>
        <v>63502,</v>
      </c>
      <c r="C167" s="73">
        <f>'CountryvisatypeLink UAT Master'!B167</f>
        <v>38154</v>
      </c>
      <c r="D167" t="s">
        <v>1872</v>
      </c>
      <c r="E167" s="16" t="s">
        <v>1873</v>
      </c>
      <c r="F167">
        <f>F165</f>
        <v>81363</v>
      </c>
      <c r="G167" t="s">
        <v>1874</v>
      </c>
      <c r="H167" s="73" t="str">
        <f>IF('CountryvisatypeLink UAT Master'!D167="Yes", "Y", IF('CountryvisatypeLink UAT Master'!D167="No", "N", ""))</f>
        <v>Y</v>
      </c>
      <c r="I167" s="16" t="s">
        <v>1875</v>
      </c>
      <c r="J167" s="73" t="str">
        <f>IF('CountryvisatypeLink UAT Master'!E167="Yes", "Y", IF('CountryvisatypeLink UAT Master'!E167="No", "N", ""))</f>
        <v>Y</v>
      </c>
      <c r="K167" s="16" t="s">
        <v>1876</v>
      </c>
      <c r="P167" t="str">
        <f>CONCATENATE(A167,B167,C167,D167,E167,F167,G167,H167,I167,J167,K167)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VALUES(nextval('t_country_visa_type_link_seq'),63502,38154,'Full', 'support', current_timestamp, 'support', current_timestamp,81363, current_date, current_date, '2099-01-01 00:00:00.000','Y', 'Y', 'Y', 'Y', 'Y', 'Y', 'Y', 'N', 'N', 'N', NULL, NULL, NULL);</v>
      </c>
    </row>
    <row r="168" spans="1:16">
      <c r="A168" t="s">
        <v>1871</v>
      </c>
      <c r="B168" t="str">
        <f>B166</f>
        <v>63502,</v>
      </c>
      <c r="C168" s="73">
        <f>'CountryvisatypeLink UAT Master'!B168</f>
        <v>38155</v>
      </c>
      <c r="D168" t="s">
        <v>1872</v>
      </c>
      <c r="E168" s="16" t="s">
        <v>1873</v>
      </c>
      <c r="F168">
        <f>F166</f>
        <v>81363</v>
      </c>
      <c r="G168" t="s">
        <v>1874</v>
      </c>
      <c r="H168" s="73" t="str">
        <f>IF('CountryvisatypeLink UAT Master'!D168="Yes", "Y", IF('CountryvisatypeLink UAT Master'!D168="No", "N", ""))</f>
        <v>Y</v>
      </c>
      <c r="I168" s="16" t="s">
        <v>1875</v>
      </c>
      <c r="J168" s="73" t="str">
        <f>IF('CountryvisatypeLink UAT Master'!E168="Yes", "Y", IF('CountryvisatypeLink UAT Master'!E168="No", "N", ""))</f>
        <v>Y</v>
      </c>
      <c r="K168" s="16" t="s">
        <v>1876</v>
      </c>
      <c r="P168" t="str">
        <f>CONCATENATE(A168,B168,C168,D168,E168,F168,G168,H168,I168,J168,K168)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VALUES(nextval('t_country_visa_type_link_seq'),63502,38155,'Full', 'support', current_timestamp, 'support', current_timestamp,81363, current_date, current_date, '2099-01-01 00:00:00.000','Y', 'Y', 'Y', 'Y', 'Y', 'Y', 'Y', 'N', 'N', 'N', NULL, NULL, NULL);</v>
      </c>
    </row>
    <row r="169" spans="1:16">
      <c r="A169" t="s">
        <v>1871</v>
      </c>
      <c r="B169" t="str">
        <f>B167</f>
        <v>63502,</v>
      </c>
      <c r="C169" s="73">
        <f>'CountryvisatypeLink UAT Master'!B169</f>
        <v>38156</v>
      </c>
      <c r="D169" t="s">
        <v>1872</v>
      </c>
      <c r="E169" s="16" t="s">
        <v>1873</v>
      </c>
      <c r="F169">
        <f>F167</f>
        <v>81363</v>
      </c>
      <c r="G169" t="s">
        <v>1874</v>
      </c>
      <c r="H169" s="73" t="str">
        <f>IF('CountryvisatypeLink UAT Master'!D169="Yes", "Y", IF('CountryvisatypeLink UAT Master'!D169="No", "N", ""))</f>
        <v>Y</v>
      </c>
      <c r="I169" s="16" t="s">
        <v>1875</v>
      </c>
      <c r="J169" s="73" t="str">
        <f>IF('CountryvisatypeLink UAT Master'!E169="Yes", "Y", IF('CountryvisatypeLink UAT Master'!E169="No", "N", ""))</f>
        <v>Y</v>
      </c>
      <c r="K169" s="16" t="s">
        <v>1876</v>
      </c>
      <c r="P169" t="str">
        <f>CONCATENATE(A169,B169,C169,D169,E169,F169,G169,H169,I169,J169,K169)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VALUES(nextval('t_country_visa_type_link_seq'),63502,38156,'Full', 'support', current_timestamp, 'support', current_timestamp,81363, current_date, current_date, '2099-01-01 00:00:00.000','Y', 'Y', 'Y', 'Y', 'Y', 'Y', 'Y', 'N', 'N', 'N', NULL, NULL, NULL);</v>
      </c>
    </row>
    <row r="170" spans="1:16">
      <c r="A170" t="s">
        <v>1871</v>
      </c>
      <c r="B170" t="str">
        <f>B168</f>
        <v>63502,</v>
      </c>
      <c r="C170" s="73">
        <f>'CountryvisatypeLink UAT Master'!B170</f>
        <v>38157</v>
      </c>
      <c r="D170" t="s">
        <v>1872</v>
      </c>
      <c r="E170" s="16" t="s">
        <v>1873</v>
      </c>
      <c r="F170">
        <f>F168</f>
        <v>81363</v>
      </c>
      <c r="G170" t="s">
        <v>1874</v>
      </c>
      <c r="H170" s="73" t="str">
        <f>IF('CountryvisatypeLink UAT Master'!D170="Yes", "Y", IF('CountryvisatypeLink UAT Master'!D170="No", "N", ""))</f>
        <v>Y</v>
      </c>
      <c r="I170" s="16" t="s">
        <v>1875</v>
      </c>
      <c r="J170" s="73" t="str">
        <f>IF('CountryvisatypeLink UAT Master'!E170="Yes", "Y", IF('CountryvisatypeLink UAT Master'!E170="No", "N", ""))</f>
        <v>Y</v>
      </c>
      <c r="K170" s="16" t="s">
        <v>1876</v>
      </c>
      <c r="P170" t="str">
        <f>CONCATENATE(A170,B170,C170,D170,E170,F170,G170,H170,I170,J170,K170)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VALUES(nextval('t_country_visa_type_link_seq'),63502,38157,'Full', 'support', current_timestamp, 'support', current_timestamp,81363, current_date, current_date, '2099-01-01 00:00:00.000','Y', 'Y', 'Y', 'Y', 'Y', 'Y', 'Y', 'N', 'N', 'N', NULL, NULL, NULL);</v>
      </c>
    </row>
    <row r="171" spans="1:16">
      <c r="A171" t="s">
        <v>1871</v>
      </c>
      <c r="B171" t="str">
        <f>B169</f>
        <v>63502,</v>
      </c>
      <c r="C171" s="73">
        <f>'CountryvisatypeLink UAT Master'!B171</f>
        <v>38158</v>
      </c>
      <c r="D171" t="s">
        <v>1872</v>
      </c>
      <c r="E171" s="16" t="s">
        <v>1873</v>
      </c>
      <c r="F171">
        <f>F169</f>
        <v>81363</v>
      </c>
      <c r="G171" t="s">
        <v>1874</v>
      </c>
      <c r="H171" s="73" t="str">
        <f>IF('CountryvisatypeLink UAT Master'!D171="Yes", "Y", IF('CountryvisatypeLink UAT Master'!D171="No", "N", ""))</f>
        <v>Y</v>
      </c>
      <c r="I171" s="16" t="s">
        <v>1875</v>
      </c>
      <c r="J171" s="73" t="str">
        <f>IF('CountryvisatypeLink UAT Master'!E171="Yes", "Y", IF('CountryvisatypeLink UAT Master'!E171="No", "N", ""))</f>
        <v>Y</v>
      </c>
      <c r="K171" s="16" t="s">
        <v>1876</v>
      </c>
      <c r="P171" t="str">
        <f>CONCATENATE(A171,B171,C171,D171,E171,F171,G171,H171,I171,J171,K171)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VALUES(nextval('t_country_visa_type_link_seq'),63502,38158,'Full', 'support', current_timestamp, 'support', current_timestamp,81363, current_date, current_date, '2099-01-01 00:00:00.000','Y', 'Y', 'Y', 'Y', 'Y', 'Y', 'Y', 'N', 'N', 'N', NULL, NULL, NULL);</v>
      </c>
    </row>
    <row r="172" spans="1:16">
      <c r="A172" t="s">
        <v>1871</v>
      </c>
      <c r="B172" t="str">
        <f>B170</f>
        <v>63502,</v>
      </c>
      <c r="C172" s="73">
        <f>'CountryvisatypeLink UAT Master'!B172</f>
        <v>38159</v>
      </c>
      <c r="D172" t="s">
        <v>1872</v>
      </c>
      <c r="E172" s="16" t="s">
        <v>1873</v>
      </c>
      <c r="F172">
        <f>F170</f>
        <v>81363</v>
      </c>
      <c r="G172" t="s">
        <v>1874</v>
      </c>
      <c r="H172" s="73" t="str">
        <f>IF('CountryvisatypeLink UAT Master'!D172="Yes", "Y", IF('CountryvisatypeLink UAT Master'!D172="No", "N", ""))</f>
        <v>Y</v>
      </c>
      <c r="I172" s="16" t="s">
        <v>1875</v>
      </c>
      <c r="J172" s="73" t="str">
        <f>IF('CountryvisatypeLink UAT Master'!E172="Yes", "Y", IF('CountryvisatypeLink UAT Master'!E172="No", "N", ""))</f>
        <v>Y</v>
      </c>
      <c r="K172" s="16" t="s">
        <v>1876</v>
      </c>
      <c r="P172" t="str">
        <f>CONCATENATE(A172,B172,C172,D172,E172,F172,G172,H172,I172,J172,K172)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VALUES(nextval('t_country_visa_type_link_seq'),63502,38159,'Full', 'support', current_timestamp, 'support', current_timestamp,81363, current_date, current_date, '2099-01-01 00:00:00.000','Y', 'Y', 'Y', 'Y', 'Y', 'Y', 'Y', 'N', 'N', 'N', NULL, NULL, NULL);</v>
      </c>
    </row>
    <row r="173" spans="1:16">
      <c r="A173" t="s">
        <v>1871</v>
      </c>
      <c r="B173" t="str">
        <f>B171</f>
        <v>63502,</v>
      </c>
      <c r="C173" s="73">
        <f>'CountryvisatypeLink UAT Master'!B173</f>
        <v>38160</v>
      </c>
      <c r="D173" t="s">
        <v>1872</v>
      </c>
      <c r="E173" s="16" t="s">
        <v>1873</v>
      </c>
      <c r="F173">
        <f>F171</f>
        <v>81363</v>
      </c>
      <c r="G173" t="s">
        <v>1874</v>
      </c>
      <c r="H173" s="73" t="str">
        <f>IF('CountryvisatypeLink UAT Master'!D173="Yes", "Y", IF('CountryvisatypeLink UAT Master'!D173="No", "N", ""))</f>
        <v>Y</v>
      </c>
      <c r="I173" s="16" t="s">
        <v>1875</v>
      </c>
      <c r="J173" s="73" t="str">
        <f>IF('CountryvisatypeLink UAT Master'!E173="Yes", "Y", IF('CountryvisatypeLink UAT Master'!E173="No", "N", ""))</f>
        <v>Y</v>
      </c>
      <c r="K173" s="16" t="s">
        <v>1876</v>
      </c>
      <c r="P173" t="str">
        <f>CONCATENATE(A173,B173,C173,D173,E173,F173,G173,H173,I173,J173,K173)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VALUES(nextval('t_country_visa_type_link_seq'),63502,38160,'Full', 'support', current_timestamp, 'support', current_timestamp,81363, current_date, current_date, '2099-01-01 00:00:00.000','Y', 'Y', 'Y', 'Y', 'Y', 'Y', 'Y', 'N', 'N', 'N', NULL, NULL, NULL);</v>
      </c>
    </row>
    <row r="174" spans="1:16">
      <c r="A174" t="s">
        <v>1871</v>
      </c>
      <c r="B174" t="str">
        <f>B172</f>
        <v>63502,</v>
      </c>
      <c r="C174" s="73">
        <f>'CountryvisatypeLink UAT Master'!B174</f>
        <v>38161</v>
      </c>
      <c r="D174" t="s">
        <v>1872</v>
      </c>
      <c r="E174" s="16" t="s">
        <v>1873</v>
      </c>
      <c r="F174">
        <f>F172</f>
        <v>81363</v>
      </c>
      <c r="G174" t="s">
        <v>1874</v>
      </c>
      <c r="H174" s="73" t="str">
        <f>IF('CountryvisatypeLink UAT Master'!D174="Yes", "Y", IF('CountryvisatypeLink UAT Master'!D174="No", "N", ""))</f>
        <v>Y</v>
      </c>
      <c r="I174" s="16" t="s">
        <v>1875</v>
      </c>
      <c r="J174" s="73" t="str">
        <f>IF('CountryvisatypeLink UAT Master'!E174="Yes", "Y", IF('CountryvisatypeLink UAT Master'!E174="No", "N", ""))</f>
        <v>Y</v>
      </c>
      <c r="K174" s="16" t="s">
        <v>1876</v>
      </c>
      <c r="P174" t="str">
        <f>CONCATENATE(A174,B174,C174,D174,E174,F174,G174,H174,I174,J174,K174)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VALUES(nextval('t_country_visa_type_link_seq'),63502,38161,'Full', 'support', current_timestamp, 'support', current_timestamp,81363, current_date, current_date, '2099-01-01 00:00:00.000','Y', 'Y', 'Y', 'Y', 'Y', 'Y', 'Y', 'N', 'N', 'N', NULL, NULL, NULL);</v>
      </c>
    </row>
    <row r="175" spans="1:16">
      <c r="A175" t="s">
        <v>1871</v>
      </c>
      <c r="B175" t="str">
        <f>B173</f>
        <v>63502,</v>
      </c>
      <c r="C175" s="73">
        <f>'CountryvisatypeLink UAT Master'!B175</f>
        <v>44746</v>
      </c>
      <c r="D175" t="s">
        <v>1872</v>
      </c>
      <c r="E175" s="16" t="s">
        <v>1873</v>
      </c>
      <c r="F175">
        <f>F173</f>
        <v>81363</v>
      </c>
      <c r="G175" t="s">
        <v>1874</v>
      </c>
      <c r="H175" s="73" t="str">
        <f>IF('CountryvisatypeLink UAT Master'!D175="Yes", "Y", IF('CountryvisatypeLink UAT Master'!D175="No", "N", ""))</f>
        <v>Y</v>
      </c>
      <c r="I175" s="16" t="s">
        <v>1875</v>
      </c>
      <c r="J175" s="73" t="str">
        <f>IF('CountryvisatypeLink UAT Master'!E175="Yes", "Y", IF('CountryvisatypeLink UAT Master'!E175="No", "N", ""))</f>
        <v>Y</v>
      </c>
      <c r="K175" s="16" t="s">
        <v>1876</v>
      </c>
      <c r="P175" t="str">
        <f>CONCATENATE(A175,B175,C175,D175,E175,F175,G175,H175,I175,J175,K175)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VALUES(nextval('t_country_visa_type_link_seq'),63502,44746,'Full', 'support', current_timestamp, 'support', current_timestamp,81363, current_date, current_date, '2099-01-01 00:00:00.000','Y', 'Y', 'Y', 'Y', 'Y', 'Y', 'Y', 'N', 'N', 'N', NULL, NULL, NULL);</v>
      </c>
    </row>
    <row r="176" spans="1:16">
      <c r="A176" t="s">
        <v>1871</v>
      </c>
      <c r="B176" t="str">
        <f>B174</f>
        <v>63502,</v>
      </c>
      <c r="C176" s="73">
        <f>'CountryvisatypeLink UAT Master'!B176</f>
        <v>41344</v>
      </c>
      <c r="D176" t="s">
        <v>1872</v>
      </c>
      <c r="E176" s="16" t="s">
        <v>1873</v>
      </c>
      <c r="F176">
        <f>F174</f>
        <v>81363</v>
      </c>
      <c r="G176" t="s">
        <v>1874</v>
      </c>
      <c r="H176" s="73" t="str">
        <f>IF('CountryvisatypeLink UAT Master'!D176="Yes", "Y", IF('CountryvisatypeLink UAT Master'!D176="No", "N", ""))</f>
        <v>Y</v>
      </c>
      <c r="I176" s="16" t="s">
        <v>1875</v>
      </c>
      <c r="J176" s="73" t="str">
        <f>IF('CountryvisatypeLink UAT Master'!E176="Yes", "Y", IF('CountryvisatypeLink UAT Master'!E176="No", "N", ""))</f>
        <v>Y</v>
      </c>
      <c r="K176" s="16" t="s">
        <v>1876</v>
      </c>
      <c r="P176" t="str">
        <f>CONCATENATE(A176,B176,C176,D176,E176,F176,G176,H176,I176,J176,K176)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VALUES(nextval('t_country_visa_type_link_seq'),63502,41344,'Full', 'support', current_timestamp, 'support', current_timestamp,81363, current_date, current_date, '2099-01-01 00:00:00.000','Y', 'Y', 'Y', 'Y', 'Y', 'Y', 'Y', 'N', 'N', 'N', NULL, NULL, NULL);</v>
      </c>
    </row>
    <row r="177" spans="1:16">
      <c r="A177" t="s">
        <v>1871</v>
      </c>
      <c r="B177" t="str">
        <f>B175</f>
        <v>63502,</v>
      </c>
      <c r="C177" s="73">
        <f>'CountryvisatypeLink UAT Master'!B177</f>
        <v>44747</v>
      </c>
      <c r="D177" t="s">
        <v>1872</v>
      </c>
      <c r="E177" s="16" t="s">
        <v>1873</v>
      </c>
      <c r="F177">
        <f>F175</f>
        <v>81363</v>
      </c>
      <c r="G177" t="s">
        <v>1874</v>
      </c>
      <c r="H177" s="73" t="str">
        <f>IF('CountryvisatypeLink UAT Master'!D177="Yes", "Y", IF('CountryvisatypeLink UAT Master'!D177="No", "N", ""))</f>
        <v>Y</v>
      </c>
      <c r="I177" s="16" t="s">
        <v>1875</v>
      </c>
      <c r="J177" s="73" t="str">
        <f>IF('CountryvisatypeLink UAT Master'!E177="Yes", "Y", IF('CountryvisatypeLink UAT Master'!E177="No", "N", ""))</f>
        <v>Y</v>
      </c>
      <c r="K177" s="16" t="s">
        <v>1876</v>
      </c>
      <c r="P177" t="str">
        <f>CONCATENATE(A177,B177,C177,D177,E177,F177,G177,H177,I177,J177,K177)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VALUES(nextval('t_country_visa_type_link_seq'),63502,44747,'Full', 'support', current_timestamp, 'support', current_timestamp,81363, current_date, current_date, '2099-01-01 00:00:00.000','Y', 'Y', 'Y', 'Y', 'Y', 'Y', 'Y', 'N', 'N', 'N', NULL, NULL, NULL);</v>
      </c>
    </row>
    <row r="178" spans="1:16">
      <c r="A178" t="s">
        <v>1871</v>
      </c>
      <c r="B178" t="str">
        <f>B176</f>
        <v>63502,</v>
      </c>
      <c r="C178" s="73">
        <f>'CountryvisatypeLink UAT Master'!B178</f>
        <v>44748</v>
      </c>
      <c r="D178" t="s">
        <v>1872</v>
      </c>
      <c r="E178" s="16" t="s">
        <v>1873</v>
      </c>
      <c r="F178">
        <f>F176</f>
        <v>81363</v>
      </c>
      <c r="G178" t="s">
        <v>1874</v>
      </c>
      <c r="H178" s="73" t="str">
        <f>IF('CountryvisatypeLink UAT Master'!D178="Yes", "Y", IF('CountryvisatypeLink UAT Master'!D178="No", "N", ""))</f>
        <v>Y</v>
      </c>
      <c r="I178" s="16" t="s">
        <v>1875</v>
      </c>
      <c r="J178" s="73" t="str">
        <f>IF('CountryvisatypeLink UAT Master'!E178="Yes", "Y", IF('CountryvisatypeLink UAT Master'!E178="No", "N", ""))</f>
        <v>Y</v>
      </c>
      <c r="K178" s="16" t="s">
        <v>1876</v>
      </c>
      <c r="P178" t="str">
        <f>CONCATENATE(A178,B178,C178,D178,E178,F178,G178,H178,I178,J178,K178)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VALUES(nextval('t_country_visa_type_link_seq'),63502,44748,'Full', 'support', current_timestamp, 'support', current_timestamp,81363, current_date, current_date, '2099-01-01 00:00:00.000','Y', 'Y', 'Y', 'Y', 'Y', 'Y', 'Y', 'N', 'N', 'N', NULL, NULL, NULL);</v>
      </c>
    </row>
    <row r="179" spans="1:16">
      <c r="A179" t="s">
        <v>1871</v>
      </c>
      <c r="B179" t="str">
        <f>B177</f>
        <v>63502,</v>
      </c>
      <c r="C179" s="73">
        <f>'CountryvisatypeLink UAT Master'!B179</f>
        <v>44764</v>
      </c>
      <c r="D179" t="s">
        <v>1872</v>
      </c>
      <c r="E179" s="16" t="s">
        <v>1873</v>
      </c>
      <c r="F179">
        <f>F177</f>
        <v>81363</v>
      </c>
      <c r="G179" t="s">
        <v>1874</v>
      </c>
      <c r="H179" s="73" t="str">
        <f>IF('CountryvisatypeLink UAT Master'!D179="Yes", "Y", IF('CountryvisatypeLink UAT Master'!D179="No", "N", ""))</f>
        <v>Y</v>
      </c>
      <c r="I179" s="16" t="s">
        <v>1875</v>
      </c>
      <c r="J179" s="73" t="str">
        <f>IF('CountryvisatypeLink UAT Master'!E179="Yes", "Y", IF('CountryvisatypeLink UAT Master'!E179="No", "N", ""))</f>
        <v>Y</v>
      </c>
      <c r="K179" s="16" t="s">
        <v>1876</v>
      </c>
      <c r="P179" t="str">
        <f>CONCATENATE(A179,B179,C179,D179,E179,F179,G179,H179,I179,J179,K179)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VALUES(nextval('t_country_visa_type_link_seq'),63502,44764,'Full', 'support', current_timestamp, 'support', current_timestamp,81363, current_date, current_date, '2099-01-01 00:00:00.000','Y', 'Y', 'Y', 'Y', 'Y', 'Y', 'Y', 'N', 'N', 'N', NULL, NULL, NULL);</v>
      </c>
    </row>
    <row r="180" spans="1:16">
      <c r="A180" t="s">
        <v>1871</v>
      </c>
      <c r="B180" t="str">
        <f>B178</f>
        <v>63502,</v>
      </c>
      <c r="C180" s="73">
        <f>'CountryvisatypeLink UAT Master'!B180</f>
        <v>44765</v>
      </c>
      <c r="D180" t="s">
        <v>1872</v>
      </c>
      <c r="E180" s="16" t="s">
        <v>1873</v>
      </c>
      <c r="F180">
        <f>F178</f>
        <v>81363</v>
      </c>
      <c r="G180" t="s">
        <v>1874</v>
      </c>
      <c r="H180" s="73" t="str">
        <f>IF('CountryvisatypeLink UAT Master'!D180="Yes", "Y", IF('CountryvisatypeLink UAT Master'!D180="No", "N", ""))</f>
        <v>Y</v>
      </c>
      <c r="I180" s="16" t="s">
        <v>1875</v>
      </c>
      <c r="J180" s="73" t="str">
        <f>IF('CountryvisatypeLink UAT Master'!E180="Yes", "Y", IF('CountryvisatypeLink UAT Master'!E180="No", "N", ""))</f>
        <v>Y</v>
      </c>
      <c r="K180" s="16" t="s">
        <v>1876</v>
      </c>
      <c r="P180" t="str">
        <f>CONCATENATE(A180,B180,C180,D180,E180,F180,G180,H180,I180,J180,K180)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VALUES(nextval('t_country_visa_type_link_seq'),63502,44765,'Full', 'support', current_timestamp, 'support', current_timestamp,81363, current_date, current_date, '2099-01-01 00:00:00.000','Y', 'Y', 'Y', 'Y', 'Y', 'Y', 'Y', 'N', 'N', 'N', NULL, NULL, NULL);</v>
      </c>
    </row>
    <row r="181" spans="1:16">
      <c r="A181" t="s">
        <v>1871</v>
      </c>
      <c r="B181" t="str">
        <f>B179</f>
        <v>63502,</v>
      </c>
      <c r="C181" s="73">
        <f>'CountryvisatypeLink UAT Master'!B181</f>
        <v>44766</v>
      </c>
      <c r="D181" t="s">
        <v>1872</v>
      </c>
      <c r="E181" s="16" t="s">
        <v>1873</v>
      </c>
      <c r="F181">
        <f>F179</f>
        <v>81363</v>
      </c>
      <c r="G181" t="s">
        <v>1874</v>
      </c>
      <c r="H181" s="73" t="str">
        <f>IF('CountryvisatypeLink UAT Master'!D181="Yes", "Y", IF('CountryvisatypeLink UAT Master'!D181="No", "N", ""))</f>
        <v>Y</v>
      </c>
      <c r="I181" s="16" t="s">
        <v>1875</v>
      </c>
      <c r="J181" s="73" t="str">
        <f>IF('CountryvisatypeLink UAT Master'!E181="Yes", "Y", IF('CountryvisatypeLink UAT Master'!E181="No", "N", ""))</f>
        <v>Y</v>
      </c>
      <c r="K181" s="16" t="s">
        <v>1876</v>
      </c>
      <c r="P181" t="str">
        <f>CONCATENATE(A181,B181,C181,D181,E181,F181,G181,H181,I181,J181,K181)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VALUES(nextval('t_country_visa_type_link_seq'),63502,44766,'Full', 'support', current_timestamp, 'support', current_timestamp,81363, current_date, current_date, '2099-01-01 00:00:00.000','Y', 'Y', 'Y', 'Y', 'Y', 'Y', 'Y', 'N', 'N', 'N', NULL, NULL, NULL);</v>
      </c>
    </row>
    <row r="182" spans="1:16">
      <c r="A182" t="s">
        <v>1871</v>
      </c>
      <c r="B182" t="str">
        <f>B180</f>
        <v>63502,</v>
      </c>
      <c r="C182" s="73">
        <f>'CountryvisatypeLink UAT Master'!B182</f>
        <v>44767</v>
      </c>
      <c r="D182" t="s">
        <v>1872</v>
      </c>
      <c r="E182" s="16" t="s">
        <v>1873</v>
      </c>
      <c r="F182">
        <f>F180</f>
        <v>81363</v>
      </c>
      <c r="G182" t="s">
        <v>1874</v>
      </c>
      <c r="H182" s="73" t="str">
        <f>IF('CountryvisatypeLink UAT Master'!D182="Yes", "Y", IF('CountryvisatypeLink UAT Master'!D182="No", "N", ""))</f>
        <v>Y</v>
      </c>
      <c r="I182" s="16" t="s">
        <v>1875</v>
      </c>
      <c r="J182" s="73" t="str">
        <f>IF('CountryvisatypeLink UAT Master'!E182="Yes", "Y", IF('CountryvisatypeLink UAT Master'!E182="No", "N", ""))</f>
        <v>Y</v>
      </c>
      <c r="K182" s="16" t="s">
        <v>1876</v>
      </c>
      <c r="P182" t="str">
        <f>CONCATENATE(A182,B182,C182,D182,E182,F182,G182,H182,I182,J182,K182)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VALUES(nextval('t_country_visa_type_link_seq'),63502,44767,'Full', 'support', current_timestamp, 'support', current_timestamp,81363, current_date, current_date, '2099-01-01 00:00:00.000','Y', 'Y', 'Y', 'Y', 'Y', 'Y', 'Y', 'N', 'N', 'N', NULL, NULL, NULL);</v>
      </c>
    </row>
    <row r="183" spans="1:16">
      <c r="A183" t="s">
        <v>1871</v>
      </c>
      <c r="B183" t="str">
        <f>B181</f>
        <v>63502,</v>
      </c>
      <c r="C183" s="73">
        <f>'CountryvisatypeLink UAT Master'!B183</f>
        <v>44768</v>
      </c>
      <c r="D183" t="s">
        <v>1872</v>
      </c>
      <c r="E183" s="16" t="s">
        <v>1873</v>
      </c>
      <c r="F183">
        <f>F181</f>
        <v>81363</v>
      </c>
      <c r="G183" t="s">
        <v>1874</v>
      </c>
      <c r="H183" s="73" t="str">
        <f>IF('CountryvisatypeLink UAT Master'!D183="Yes", "Y", IF('CountryvisatypeLink UAT Master'!D183="No", "N", ""))</f>
        <v>Y</v>
      </c>
      <c r="I183" s="16" t="s">
        <v>1875</v>
      </c>
      <c r="J183" s="73" t="str">
        <f>IF('CountryvisatypeLink UAT Master'!E183="Yes", "Y", IF('CountryvisatypeLink UAT Master'!E183="No", "N", ""))</f>
        <v>Y</v>
      </c>
      <c r="K183" s="16" t="s">
        <v>1876</v>
      </c>
      <c r="P183" t="str">
        <f>CONCATENATE(A183,B183,C183,D183,E183,F183,G183,H183,I183,J183,K183)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VALUES(nextval('t_country_visa_type_link_seq'),63502,44768,'Full', 'support', current_timestamp, 'support', current_timestamp,81363, current_date, current_date, '2099-01-01 00:00:00.000','Y', 'Y', 'Y', 'Y', 'Y', 'Y', 'Y', 'N', 'N', 'N', NULL, NULL, NULL);</v>
      </c>
    </row>
    <row r="184" spans="1:16">
      <c r="A184" t="s">
        <v>1871</v>
      </c>
      <c r="B184" t="str">
        <f>B182</f>
        <v>63502,</v>
      </c>
      <c r="C184" s="73">
        <f>'CountryvisatypeLink UAT Master'!B184</f>
        <v>44769</v>
      </c>
      <c r="D184" t="s">
        <v>1872</v>
      </c>
      <c r="E184" s="16" t="s">
        <v>1873</v>
      </c>
      <c r="F184">
        <f>F182</f>
        <v>81363</v>
      </c>
      <c r="G184" t="s">
        <v>1874</v>
      </c>
      <c r="H184" s="73" t="str">
        <f>IF('CountryvisatypeLink UAT Master'!D184="Yes", "Y", IF('CountryvisatypeLink UAT Master'!D184="No", "N", ""))</f>
        <v>Y</v>
      </c>
      <c r="I184" s="16" t="s">
        <v>1875</v>
      </c>
      <c r="J184" s="73" t="str">
        <f>IF('CountryvisatypeLink UAT Master'!E184="Yes", "Y", IF('CountryvisatypeLink UAT Master'!E184="No", "N", ""))</f>
        <v>Y</v>
      </c>
      <c r="K184" s="16" t="s">
        <v>1876</v>
      </c>
      <c r="P184" t="str">
        <f>CONCATENATE(A184,B184,C184,D184,E184,F184,G184,H184,I184,J184,K184)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VALUES(nextval('t_country_visa_type_link_seq'),63502,44769,'Full', 'support', current_timestamp, 'support', current_timestamp,81363, current_date, current_date, '2099-01-01 00:00:00.000','Y', 'Y', 'Y', 'Y', 'Y', 'Y', 'Y', 'N', 'N', 'N', NULL, NULL, NULL);</v>
      </c>
    </row>
    <row r="185" spans="1:16">
      <c r="A185" t="s">
        <v>1871</v>
      </c>
      <c r="B185" t="str">
        <f>B183</f>
        <v>63502,</v>
      </c>
      <c r="C185" s="73">
        <f>'CountryvisatypeLink UAT Master'!B185</f>
        <v>41405</v>
      </c>
      <c r="D185" t="s">
        <v>1872</v>
      </c>
      <c r="E185" s="16" t="s">
        <v>1873</v>
      </c>
      <c r="F185">
        <f>F183</f>
        <v>81363</v>
      </c>
      <c r="G185" t="s">
        <v>1874</v>
      </c>
      <c r="H185" s="73" t="str">
        <f>IF('CountryvisatypeLink UAT Master'!D185="Yes", "Y", IF('CountryvisatypeLink UAT Master'!D185="No", "N", ""))</f>
        <v>Y</v>
      </c>
      <c r="I185" s="16" t="s">
        <v>1875</v>
      </c>
      <c r="J185" s="73" t="str">
        <f>IF('CountryvisatypeLink UAT Master'!E185="Yes", "Y", IF('CountryvisatypeLink UAT Master'!E185="No", "N", ""))</f>
        <v>Y</v>
      </c>
      <c r="K185" s="16" t="s">
        <v>1876</v>
      </c>
      <c r="P185" t="str">
        <f>CONCATENATE(A185,B185,C185,D185,E185,F185,G185,H185,I185,J185,K185)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VALUES(nextval('t_country_visa_type_link_seq'),63502,41405,'Full', 'support', current_timestamp, 'support', current_timestamp,81363, current_date, current_date, '2099-01-01 00:00:00.000','Y', 'Y', 'Y', 'Y', 'Y', 'Y', 'Y', 'N', 'N', 'N', NULL, NULL, NULL);</v>
      </c>
    </row>
    <row r="186" spans="1:16">
      <c r="A186" t="s">
        <v>1871</v>
      </c>
      <c r="B186" t="str">
        <f>B184</f>
        <v>63502,</v>
      </c>
      <c r="C186" s="73">
        <f>'CountryvisatypeLink UAT Master'!B186</f>
        <v>41515</v>
      </c>
      <c r="D186" t="s">
        <v>1872</v>
      </c>
      <c r="E186" s="16" t="s">
        <v>1873</v>
      </c>
      <c r="F186">
        <f>F184</f>
        <v>81363</v>
      </c>
      <c r="G186" t="s">
        <v>1874</v>
      </c>
      <c r="H186" s="73" t="str">
        <f>IF('CountryvisatypeLink UAT Master'!D186="Yes", "Y", IF('CountryvisatypeLink UAT Master'!D186="No", "N", ""))</f>
        <v>Y</v>
      </c>
      <c r="I186" s="16" t="s">
        <v>1875</v>
      </c>
      <c r="J186" s="73" t="str">
        <f>IF('CountryvisatypeLink UAT Master'!E186="Yes", "Y", IF('CountryvisatypeLink UAT Master'!E186="No", "N", ""))</f>
        <v>Y</v>
      </c>
      <c r="K186" s="16" t="s">
        <v>1876</v>
      </c>
      <c r="P186" t="str">
        <f>CONCATENATE(A186,B186,C186,D186,E186,F186,G186,H186,I186,J186,K186)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VALUES(nextval('t_country_visa_type_link_seq'),63502,41515,'Full', 'support', current_timestamp, 'support', current_timestamp,81363, current_date, current_date, '2099-01-01 00:00:00.000','Y', 'Y', 'Y', 'Y', 'Y', 'Y', 'Y', 'N', 'N', 'N', NULL, NULL, NULL);</v>
      </c>
    </row>
    <row r="187" spans="1:16">
      <c r="A187" t="s">
        <v>1871</v>
      </c>
      <c r="B187" t="str">
        <f>B185</f>
        <v>63502,</v>
      </c>
      <c r="C187" s="73">
        <f>'CountryvisatypeLink UAT Master'!B187</f>
        <v>41535</v>
      </c>
      <c r="D187" t="s">
        <v>1872</v>
      </c>
      <c r="E187" s="16" t="s">
        <v>1873</v>
      </c>
      <c r="F187">
        <f>F185</f>
        <v>81363</v>
      </c>
      <c r="G187" t="s">
        <v>1874</v>
      </c>
      <c r="H187" s="73" t="str">
        <f>IF('CountryvisatypeLink UAT Master'!D187="Yes", "Y", IF('CountryvisatypeLink UAT Master'!D187="No", "N", ""))</f>
        <v>Y</v>
      </c>
      <c r="I187" s="16" t="s">
        <v>1875</v>
      </c>
      <c r="J187" s="73" t="str">
        <f>IF('CountryvisatypeLink UAT Master'!E187="Yes", "Y", IF('CountryvisatypeLink UAT Master'!E187="No", "N", ""))</f>
        <v>Y</v>
      </c>
      <c r="K187" s="16" t="s">
        <v>1876</v>
      </c>
      <c r="P187" t="str">
        <f>CONCATENATE(A187,B187,C187,D187,E187,F187,G187,H187,I187,J187,K187)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VALUES(nextval('t_country_visa_type_link_seq'),63502,41535,'Full', 'support', current_timestamp, 'support', current_timestamp,81363, current_date, current_date, '2099-01-01 00:00:00.000','Y', 'Y', 'Y', 'Y', 'Y', 'Y', 'Y', 'N', 'N', 'N', NULL, NULL, NULL);</v>
      </c>
    </row>
    <row r="188" spans="1:16">
      <c r="A188" t="s">
        <v>1871</v>
      </c>
      <c r="B188" t="str">
        <f>B186</f>
        <v>63502,</v>
      </c>
      <c r="C188" s="73">
        <f>'CountryvisatypeLink UAT Master'!B188</f>
        <v>41555</v>
      </c>
      <c r="D188" t="s">
        <v>1872</v>
      </c>
      <c r="E188" s="16" t="s">
        <v>1873</v>
      </c>
      <c r="F188">
        <f>F186</f>
        <v>81363</v>
      </c>
      <c r="G188" t="s">
        <v>1874</v>
      </c>
      <c r="H188" s="73" t="str">
        <f>IF('CountryvisatypeLink UAT Master'!D188="Yes", "Y", IF('CountryvisatypeLink UAT Master'!D188="No", "N", ""))</f>
        <v>Y</v>
      </c>
      <c r="I188" s="16" t="s">
        <v>1875</v>
      </c>
      <c r="J188" s="73" t="str">
        <f>IF('CountryvisatypeLink UAT Master'!E188="Yes", "Y", IF('CountryvisatypeLink UAT Master'!E188="No", "N", ""))</f>
        <v>Y</v>
      </c>
      <c r="K188" s="16" t="s">
        <v>1876</v>
      </c>
      <c r="P188" t="str">
        <f>CONCATENATE(A188,B188,C188,D188,E188,F188,G188,H188,I188,J188,K188)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VALUES(nextval('t_country_visa_type_link_seq'),63502,41555,'Full', 'support', current_timestamp, 'support', current_timestamp,81363, current_date, current_date, '2099-01-01 00:00:00.000','Y', 'Y', 'Y', 'Y', 'Y', 'Y', 'Y', 'N', 'N', 'N', NULL, NULL, NULL);</v>
      </c>
    </row>
    <row r="189" spans="1:16">
      <c r="A189" t="s">
        <v>1871</v>
      </c>
      <c r="B189" t="str">
        <f>B187</f>
        <v>63502,</v>
      </c>
      <c r="C189" s="73">
        <f>'CountryvisatypeLink UAT Master'!B189</f>
        <v>41575</v>
      </c>
      <c r="D189" t="s">
        <v>1872</v>
      </c>
      <c r="E189" s="16" t="s">
        <v>1873</v>
      </c>
      <c r="F189">
        <f>F187</f>
        <v>81363</v>
      </c>
      <c r="G189" t="s">
        <v>1874</v>
      </c>
      <c r="H189" s="73" t="str">
        <f>IF('CountryvisatypeLink UAT Master'!D189="Yes", "Y", IF('CountryvisatypeLink UAT Master'!D189="No", "N", ""))</f>
        <v>Y</v>
      </c>
      <c r="I189" s="16" t="s">
        <v>1875</v>
      </c>
      <c r="J189" s="73" t="str">
        <f>IF('CountryvisatypeLink UAT Master'!E189="Yes", "Y", IF('CountryvisatypeLink UAT Master'!E189="No", "N", ""))</f>
        <v>Y</v>
      </c>
      <c r="K189" s="16" t="s">
        <v>1876</v>
      </c>
      <c r="P189" t="str">
        <f>CONCATENATE(A189,B189,C189,D189,E189,F189,G189,H189,I189,J189,K189)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VALUES(nextval('t_country_visa_type_link_seq'),63502,41575,'Full', 'support', current_timestamp, 'support', current_timestamp,81363, current_date, current_date, '2099-01-01 00:00:00.000','Y', 'Y', 'Y', 'Y', 'Y', 'Y', 'Y', 'N', 'N', 'N', NULL, NULL, NULL);</v>
      </c>
    </row>
    <row r="190" spans="1:16">
      <c r="A190" t="s">
        <v>1871</v>
      </c>
      <c r="B190" t="str">
        <f>B188</f>
        <v>63502,</v>
      </c>
      <c r="C190" s="73">
        <f>'CountryvisatypeLink UAT Master'!B190</f>
        <v>41576</v>
      </c>
      <c r="D190" t="s">
        <v>1872</v>
      </c>
      <c r="E190" s="16" t="s">
        <v>1873</v>
      </c>
      <c r="F190">
        <f>F188</f>
        <v>81363</v>
      </c>
      <c r="G190" t="s">
        <v>1874</v>
      </c>
      <c r="H190" s="73" t="str">
        <f>IF('CountryvisatypeLink UAT Master'!D190="Yes", "Y", IF('CountryvisatypeLink UAT Master'!D190="No", "N", ""))</f>
        <v>Y</v>
      </c>
      <c r="I190" s="16" t="s">
        <v>1875</v>
      </c>
      <c r="J190" s="73" t="str">
        <f>IF('CountryvisatypeLink UAT Master'!E190="Yes", "Y", IF('CountryvisatypeLink UAT Master'!E190="No", "N", ""))</f>
        <v>Y</v>
      </c>
      <c r="K190" s="16" t="s">
        <v>1876</v>
      </c>
      <c r="P190" t="str">
        <f>CONCATENATE(A190,B190,C190,D190,E190,F190,G190,H190,I190,J190,K190)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VALUES(nextval('t_country_visa_type_link_seq'),63502,41576,'Full', 'support', current_timestamp, 'support', current_timestamp,81363, current_date, current_date, '2099-01-01 00:00:00.000','Y', 'Y', 'Y', 'Y', 'Y', 'Y', 'Y', 'N', 'N', 'N', NULL, NULL, NULL);</v>
      </c>
    </row>
    <row r="191" spans="1:16">
      <c r="A191" t="s">
        <v>1871</v>
      </c>
      <c r="B191" t="str">
        <f>B189</f>
        <v>63502,</v>
      </c>
      <c r="C191" s="73">
        <f>'CountryvisatypeLink UAT Master'!B191</f>
        <v>44770</v>
      </c>
      <c r="D191" t="s">
        <v>1872</v>
      </c>
      <c r="E191" s="16" t="s">
        <v>1873</v>
      </c>
      <c r="F191">
        <f>F189</f>
        <v>81363</v>
      </c>
      <c r="G191" t="s">
        <v>1874</v>
      </c>
      <c r="H191" s="73" t="str">
        <f>IF('CountryvisatypeLink UAT Master'!D191="Yes", "Y", IF('CountryvisatypeLink UAT Master'!D191="No", "N", ""))</f>
        <v>Y</v>
      </c>
      <c r="I191" s="16" t="s">
        <v>1875</v>
      </c>
      <c r="J191" s="73" t="str">
        <f>IF('CountryvisatypeLink UAT Master'!E191="Yes", "Y", IF('CountryvisatypeLink UAT Master'!E191="No", "N", ""))</f>
        <v>Y</v>
      </c>
      <c r="K191" s="16" t="s">
        <v>1876</v>
      </c>
      <c r="P191" t="str">
        <f>CONCATENATE(A191,B191,C191,D191,E191,F191,G191,H191,I191,J191,K191)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VALUES(nextval('t_country_visa_type_link_seq'),63502,44770,'Full', 'support', current_timestamp, 'support', current_timestamp,81363, current_date, current_date, '2099-01-01 00:00:00.000','Y', 'Y', 'Y', 'Y', 'Y', 'Y', 'Y', 'N', 'N', 'N', NULL, NULL, NULL);</v>
      </c>
    </row>
    <row r="192" spans="1:16">
      <c r="A192" t="s">
        <v>1871</v>
      </c>
      <c r="B192" t="str">
        <f>B190</f>
        <v>63502,</v>
      </c>
      <c r="C192" s="73">
        <f>'CountryvisatypeLink UAT Master'!B192</f>
        <v>44771</v>
      </c>
      <c r="D192" t="s">
        <v>1872</v>
      </c>
      <c r="E192" s="16" t="s">
        <v>1873</v>
      </c>
      <c r="F192">
        <f>F190</f>
        <v>81363</v>
      </c>
      <c r="G192" t="s">
        <v>1874</v>
      </c>
      <c r="H192" s="73" t="str">
        <f>IF('CountryvisatypeLink UAT Master'!D192="Yes", "Y", IF('CountryvisatypeLink UAT Master'!D192="No", "N", ""))</f>
        <v>Y</v>
      </c>
      <c r="I192" s="16" t="s">
        <v>1875</v>
      </c>
      <c r="J192" s="73" t="str">
        <f>IF('CountryvisatypeLink UAT Master'!E192="Yes", "Y", IF('CountryvisatypeLink UAT Master'!E192="No", "N", ""))</f>
        <v>Y</v>
      </c>
      <c r="K192" s="16" t="s">
        <v>1876</v>
      </c>
      <c r="P192" t="str">
        <f>CONCATENATE(A192,B192,C192,D192,E192,F192,G192,H192,I192,J192,K192)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VALUES(nextval('t_country_visa_type_link_seq'),63502,44771,'Full', 'support', current_timestamp, 'support', current_timestamp,81363, current_date, current_date, '2099-01-01 00:00:00.000','Y', 'Y', 'Y', 'Y', 'Y', 'Y', 'Y', 'N', 'N', 'N', NULL, NULL, NULL);</v>
      </c>
    </row>
    <row r="193" spans="1:16">
      <c r="A193" t="s">
        <v>1871</v>
      </c>
      <c r="B193" t="str">
        <f>B191</f>
        <v>63502,</v>
      </c>
      <c r="C193" s="73">
        <f>'CountryvisatypeLink UAT Master'!B193</f>
        <v>44772</v>
      </c>
      <c r="D193" t="s">
        <v>1872</v>
      </c>
      <c r="E193" s="16" t="s">
        <v>1873</v>
      </c>
      <c r="F193">
        <f>F191</f>
        <v>81363</v>
      </c>
      <c r="G193" t="s">
        <v>1874</v>
      </c>
      <c r="H193" s="73" t="str">
        <f>IF('CountryvisatypeLink UAT Master'!D193="Yes", "Y", IF('CountryvisatypeLink UAT Master'!D193="No", "N", ""))</f>
        <v>Y</v>
      </c>
      <c r="I193" s="16" t="s">
        <v>1875</v>
      </c>
      <c r="J193" s="73" t="str">
        <f>IF('CountryvisatypeLink UAT Master'!E193="Yes", "Y", IF('CountryvisatypeLink UAT Master'!E193="No", "N", ""))</f>
        <v>Y</v>
      </c>
      <c r="K193" s="16" t="s">
        <v>1876</v>
      </c>
      <c r="P193" t="str">
        <f>CONCATENATE(A193,B193,C193,D193,E193,F193,G193,H193,I193,J193,K193)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VALUES(nextval('t_country_visa_type_link_seq'),63502,44772,'Full', 'support', current_timestamp, 'support', current_timestamp,81363, current_date, current_date, '2099-01-01 00:00:00.000','Y', 'Y', 'Y', 'Y', 'Y', 'Y', 'Y', 'N', 'N', 'N', NULL, NULL, NULL);</v>
      </c>
    </row>
    <row r="194" spans="1:16">
      <c r="A194" t="s">
        <v>1871</v>
      </c>
      <c r="B194" t="str">
        <f>B192</f>
        <v>63502,</v>
      </c>
      <c r="C194" s="73">
        <f>'CountryvisatypeLink UAT Master'!B194</f>
        <v>44773</v>
      </c>
      <c r="D194" t="s">
        <v>1872</v>
      </c>
      <c r="E194" s="16" t="s">
        <v>1873</v>
      </c>
      <c r="F194">
        <f>F192</f>
        <v>81363</v>
      </c>
      <c r="G194" t="s">
        <v>1874</v>
      </c>
      <c r="H194" s="73" t="str">
        <f>IF('CountryvisatypeLink UAT Master'!D194="Yes", "Y", IF('CountryvisatypeLink UAT Master'!D194="No", "N", ""))</f>
        <v>Y</v>
      </c>
      <c r="I194" s="16" t="s">
        <v>1875</v>
      </c>
      <c r="J194" s="73" t="str">
        <f>IF('CountryvisatypeLink UAT Master'!E194="Yes", "Y", IF('CountryvisatypeLink UAT Master'!E194="No", "N", ""))</f>
        <v>Y</v>
      </c>
      <c r="K194" s="16" t="s">
        <v>1876</v>
      </c>
      <c r="P194" t="str">
        <f>CONCATENATE(A194,B194,C194,D194,E194,F194,G194,H194,I194,J194,K194)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VALUES(nextval('t_country_visa_type_link_seq'),63502,44773,'Full', 'support', current_timestamp, 'support', current_timestamp,81363, current_date, current_date, '2099-01-01 00:00:00.000','Y', 'Y', 'Y', 'Y', 'Y', 'Y', 'Y', 'N', 'N', 'N', NULL, NULL, NULL);</v>
      </c>
    </row>
    <row r="195" spans="1:16">
      <c r="A195" t="s">
        <v>1871</v>
      </c>
      <c r="B195" t="str">
        <f>B193</f>
        <v>63502,</v>
      </c>
      <c r="C195" s="73">
        <f>'CountryvisatypeLink UAT Master'!B195</f>
        <v>44774</v>
      </c>
      <c r="D195" t="s">
        <v>1872</v>
      </c>
      <c r="E195" s="16" t="s">
        <v>1873</v>
      </c>
      <c r="F195">
        <f>F193</f>
        <v>81363</v>
      </c>
      <c r="G195" t="s">
        <v>1874</v>
      </c>
      <c r="H195" s="73" t="str">
        <f>IF('CountryvisatypeLink UAT Master'!D195="Yes", "Y", IF('CountryvisatypeLink UAT Master'!D195="No", "N", ""))</f>
        <v>Y</v>
      </c>
      <c r="I195" s="16" t="s">
        <v>1875</v>
      </c>
      <c r="J195" s="73" t="str">
        <f>IF('CountryvisatypeLink UAT Master'!E195="Yes", "Y", IF('CountryvisatypeLink UAT Master'!E195="No", "N", ""))</f>
        <v>Y</v>
      </c>
      <c r="K195" s="16" t="s">
        <v>1876</v>
      </c>
      <c r="P195" t="str">
        <f>CONCATENATE(A195,B195,C195,D195,E195,F195,G195,H195,I195,J195,K195)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VALUES(nextval('t_country_visa_type_link_seq'),63502,44774,'Full', 'support', current_timestamp, 'support', current_timestamp,81363, current_date, current_date, '2099-01-01 00:00:00.000','Y', 'Y', 'Y', 'Y', 'Y', 'Y', 'Y', 'N', 'N', 'N', NULL, NULL, NULL);</v>
      </c>
    </row>
    <row r="196" spans="1:16">
      <c r="A196" t="s">
        <v>1871</v>
      </c>
      <c r="B196" t="str">
        <f>B194</f>
        <v>63502,</v>
      </c>
      <c r="C196" s="73">
        <f>'CountryvisatypeLink UAT Master'!B196</f>
        <v>44775</v>
      </c>
      <c r="D196" t="s">
        <v>1872</v>
      </c>
      <c r="E196" s="16" t="s">
        <v>1873</v>
      </c>
      <c r="F196">
        <f>F194</f>
        <v>81363</v>
      </c>
      <c r="G196" t="s">
        <v>1874</v>
      </c>
      <c r="H196" s="73" t="str">
        <f>IF('CountryvisatypeLink UAT Master'!D196="Yes", "Y", IF('CountryvisatypeLink UAT Master'!D196="No", "N", ""))</f>
        <v>Y</v>
      </c>
      <c r="I196" s="16" t="s">
        <v>1875</v>
      </c>
      <c r="J196" s="73" t="str">
        <f>IF('CountryvisatypeLink UAT Master'!E196="Yes", "Y", IF('CountryvisatypeLink UAT Master'!E196="No", "N", ""))</f>
        <v>Y</v>
      </c>
      <c r="K196" s="16" t="s">
        <v>1876</v>
      </c>
      <c r="P196" t="str">
        <f>CONCATENATE(A196,B196,C196,D196,E196,F196,G196,H196,I196,J196,K196)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VALUES(nextval('t_country_visa_type_link_seq'),63502,44775,'Full', 'support', current_timestamp, 'support', current_timestamp,81363, current_date, current_date, '2099-01-01 00:00:00.000','Y', 'Y', 'Y', 'Y', 'Y', 'Y', 'Y', 'N', 'N', 'N', NULL, NULL, NULL);</v>
      </c>
    </row>
    <row r="197" spans="1:16">
      <c r="A197" t="s">
        <v>1871</v>
      </c>
      <c r="B197" t="str">
        <f>B195</f>
        <v>63502,</v>
      </c>
      <c r="C197" s="73">
        <f>'CountryvisatypeLink UAT Master'!B197</f>
        <v>44776</v>
      </c>
      <c r="D197" t="s">
        <v>1872</v>
      </c>
      <c r="E197" s="16" t="s">
        <v>1873</v>
      </c>
      <c r="F197">
        <f>F195</f>
        <v>81363</v>
      </c>
      <c r="G197" t="s">
        <v>1874</v>
      </c>
      <c r="H197" s="73" t="str">
        <f>IF('CountryvisatypeLink UAT Master'!D197="Yes", "Y", IF('CountryvisatypeLink UAT Master'!D197="No", "N", ""))</f>
        <v>Y</v>
      </c>
      <c r="I197" s="16" t="s">
        <v>1875</v>
      </c>
      <c r="J197" s="73" t="str">
        <f>IF('CountryvisatypeLink UAT Master'!E197="Yes", "Y", IF('CountryvisatypeLink UAT Master'!E197="No", "N", ""))</f>
        <v>Y</v>
      </c>
      <c r="K197" s="16" t="s">
        <v>1876</v>
      </c>
      <c r="P197" t="str">
        <f>CONCATENATE(A197,B197,C197,D197,E197,F197,G197,H197,I197,J197,K197)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VALUES(nextval('t_country_visa_type_link_seq'),63502,44776,'Full', 'support', current_timestamp, 'support', current_timestamp,81363, current_date, current_date, '2099-01-01 00:00:00.000','Y', 'Y', 'Y', 'Y', 'Y', 'Y', 'Y', 'N', 'N', 'N', NULL, NULL, NULL);</v>
      </c>
    </row>
    <row r="198" spans="1:16">
      <c r="A198" t="s">
        <v>1871</v>
      </c>
      <c r="B198" t="str">
        <f>B196</f>
        <v>63502,</v>
      </c>
      <c r="C198" s="73">
        <f>'CountryvisatypeLink UAT Master'!B198</f>
        <v>44777</v>
      </c>
      <c r="D198" t="s">
        <v>1872</v>
      </c>
      <c r="E198" s="16" t="s">
        <v>1873</v>
      </c>
      <c r="F198">
        <f>F196</f>
        <v>81363</v>
      </c>
      <c r="G198" t="s">
        <v>1874</v>
      </c>
      <c r="H198" s="73" t="str">
        <f>IF('CountryvisatypeLink UAT Master'!D198="Yes", "Y", IF('CountryvisatypeLink UAT Master'!D198="No", "N", ""))</f>
        <v>Y</v>
      </c>
      <c r="I198" s="16" t="s">
        <v>1875</v>
      </c>
      <c r="J198" s="73" t="str">
        <f>IF('CountryvisatypeLink UAT Master'!E198="Yes", "Y", IF('CountryvisatypeLink UAT Master'!E198="No", "N", ""))</f>
        <v>Y</v>
      </c>
      <c r="K198" s="16" t="s">
        <v>1876</v>
      </c>
      <c r="P198" t="str">
        <f>CONCATENATE(A198,B198,C198,D198,E198,F198,G198,H198,I198,J198,K198)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VALUES(nextval('t_country_visa_type_link_seq'),63502,44777,'Full', 'support', current_timestamp, 'support', current_timestamp,81363, current_date, current_date, '2099-01-01 00:00:00.000','Y', 'Y', 'Y', 'Y', 'Y', 'Y', 'Y', 'N', 'N', 'N', NULL, NULL, NULL);</v>
      </c>
    </row>
    <row r="199" spans="1:16">
      <c r="A199" t="s">
        <v>1871</v>
      </c>
      <c r="B199" t="str">
        <f>B197</f>
        <v>63502,</v>
      </c>
      <c r="C199" s="73">
        <f>'CountryvisatypeLink UAT Master'!B199</f>
        <v>44778</v>
      </c>
      <c r="D199" t="s">
        <v>1872</v>
      </c>
      <c r="E199" s="16" t="s">
        <v>1873</v>
      </c>
      <c r="F199">
        <f>F197</f>
        <v>81363</v>
      </c>
      <c r="G199" t="s">
        <v>1874</v>
      </c>
      <c r="H199" s="73" t="str">
        <f>IF('CountryvisatypeLink UAT Master'!D199="Yes", "Y", IF('CountryvisatypeLink UAT Master'!D199="No", "N", ""))</f>
        <v>Y</v>
      </c>
      <c r="I199" s="16" t="s">
        <v>1875</v>
      </c>
      <c r="J199" s="73" t="str">
        <f>IF('CountryvisatypeLink UAT Master'!E199="Yes", "Y", IF('CountryvisatypeLink UAT Master'!E199="No", "N", ""))</f>
        <v>Y</v>
      </c>
      <c r="K199" s="16" t="s">
        <v>1876</v>
      </c>
      <c r="P199" t="str">
        <f>CONCATENATE(A199,B199,C199,D199,E199,F199,G199,H199,I199,J199,K199)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VALUES(nextval('t_country_visa_type_link_seq'),63502,44778,'Full', 'support', current_timestamp, 'support', current_timestamp,81363, current_date, current_date, '2099-01-01 00:00:00.000','Y', 'Y', 'Y', 'Y', 'Y', 'Y', 'Y', 'N', 'N', 'N', NULL, NULL, NULL);</v>
      </c>
    </row>
    <row r="200" spans="1:16">
      <c r="A200" t="s">
        <v>1871</v>
      </c>
      <c r="B200" t="str">
        <f>B198</f>
        <v>63502,</v>
      </c>
      <c r="C200" s="73">
        <f>'CountryvisatypeLink UAT Master'!B200</f>
        <v>44779</v>
      </c>
      <c r="D200" t="s">
        <v>1872</v>
      </c>
      <c r="E200" s="16" t="s">
        <v>1873</v>
      </c>
      <c r="F200">
        <f>F198</f>
        <v>81363</v>
      </c>
      <c r="G200" t="s">
        <v>1874</v>
      </c>
      <c r="H200" s="73" t="str">
        <f>IF('CountryvisatypeLink UAT Master'!D200="Yes", "Y", IF('CountryvisatypeLink UAT Master'!D200="No", "N", ""))</f>
        <v>Y</v>
      </c>
      <c r="I200" s="16" t="s">
        <v>1875</v>
      </c>
      <c r="J200" s="73" t="str">
        <f>IF('CountryvisatypeLink UAT Master'!E200="Yes", "Y", IF('CountryvisatypeLink UAT Master'!E200="No", "N", ""))</f>
        <v>Y</v>
      </c>
      <c r="K200" s="16" t="s">
        <v>1876</v>
      </c>
      <c r="P200" t="str">
        <f>CONCATENATE(A200,B200,C200,D200,E200,F200,G200,H200,I200,J200,K200)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VALUES(nextval('t_country_visa_type_link_seq'),63502,44779,'Full', 'support', current_timestamp, 'support', current_timestamp,81363, current_date, current_date, '2099-01-01 00:00:00.000','Y', 'Y', 'Y', 'Y', 'Y', 'Y', 'Y', 'N', 'N', 'N', NULL, NULL, NULL);</v>
      </c>
    </row>
    <row r="201" spans="1:16">
      <c r="A201" t="s">
        <v>1871</v>
      </c>
      <c r="B201" t="str">
        <f>B199</f>
        <v>63502,</v>
      </c>
      <c r="C201" s="73">
        <f>'CountryvisatypeLink UAT Master'!B201</f>
        <v>44780</v>
      </c>
      <c r="D201" t="s">
        <v>1872</v>
      </c>
      <c r="E201" s="16" t="s">
        <v>1873</v>
      </c>
      <c r="F201">
        <f>F199</f>
        <v>81363</v>
      </c>
      <c r="G201" t="s">
        <v>1874</v>
      </c>
      <c r="H201" s="73" t="str">
        <f>IF('CountryvisatypeLink UAT Master'!D201="Yes", "Y", IF('CountryvisatypeLink UAT Master'!D201="No", "N", ""))</f>
        <v>Y</v>
      </c>
      <c r="I201" s="16" t="s">
        <v>1875</v>
      </c>
      <c r="J201" s="73" t="str">
        <f>IF('CountryvisatypeLink UAT Master'!E201="Yes", "Y", IF('CountryvisatypeLink UAT Master'!E201="No", "N", ""))</f>
        <v>Y</v>
      </c>
      <c r="K201" s="16" t="s">
        <v>1876</v>
      </c>
      <c r="P201" t="str">
        <f>CONCATENATE(A201,B201,C201,D201,E201,F201,G201,H201,I201,J201,K201)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VALUES(nextval('t_country_visa_type_link_seq'),63502,44780,'Full', 'support', current_timestamp, 'support', current_timestamp,81363, current_date, current_date, '2099-01-01 00:00:00.000','Y', 'Y', 'Y', 'Y', 'Y', 'Y', 'Y', 'N', 'N', 'N', NULL, NULL, NULL);</v>
      </c>
    </row>
    <row r="202" spans="1:16">
      <c r="A202" t="s">
        <v>1871</v>
      </c>
      <c r="B202" t="str">
        <f>B200</f>
        <v>63502,</v>
      </c>
      <c r="C202" s="73">
        <f>'CountryvisatypeLink UAT Master'!B202</f>
        <v>44781</v>
      </c>
      <c r="D202" t="s">
        <v>1872</v>
      </c>
      <c r="E202" s="16" t="s">
        <v>1873</v>
      </c>
      <c r="F202">
        <f>F200</f>
        <v>81363</v>
      </c>
      <c r="G202" t="s">
        <v>1874</v>
      </c>
      <c r="H202" s="73" t="str">
        <f>IF('CountryvisatypeLink UAT Master'!D202="Yes", "Y", IF('CountryvisatypeLink UAT Master'!D202="No", "N", ""))</f>
        <v>Y</v>
      </c>
      <c r="I202" s="16" t="s">
        <v>1875</v>
      </c>
      <c r="J202" s="73" t="str">
        <f>IF('CountryvisatypeLink UAT Master'!E202="Yes", "Y", IF('CountryvisatypeLink UAT Master'!E202="No", "N", ""))</f>
        <v>Y</v>
      </c>
      <c r="K202" s="16" t="s">
        <v>1876</v>
      </c>
      <c r="P202" t="str">
        <f>CONCATENATE(A202,B202,C202,D202,E202,F202,G202,H202,I202,J202,K202)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VALUES(nextval('t_country_visa_type_link_seq'),63502,44781,'Full', 'support', current_timestamp, 'support', current_timestamp,81363, current_date, current_date, '2099-01-01 00:00:00.000','Y', 'Y', 'Y', 'Y', 'Y', 'Y', 'Y', 'N', 'N', 'N', NULL, NULL, NULL);</v>
      </c>
    </row>
    <row r="203" spans="1:16">
      <c r="A203" t="s">
        <v>1871</v>
      </c>
      <c r="B203" t="str">
        <f>B201</f>
        <v>63502,</v>
      </c>
      <c r="C203" s="73">
        <f>'CountryvisatypeLink UAT Master'!B203</f>
        <v>44782</v>
      </c>
      <c r="D203" t="s">
        <v>1872</v>
      </c>
      <c r="E203" s="16" t="s">
        <v>1873</v>
      </c>
      <c r="F203">
        <f>F201</f>
        <v>81363</v>
      </c>
      <c r="G203" t="s">
        <v>1874</v>
      </c>
      <c r="H203" s="73" t="str">
        <f>IF('CountryvisatypeLink UAT Master'!D203="Yes", "Y", IF('CountryvisatypeLink UAT Master'!D203="No", "N", ""))</f>
        <v>Y</v>
      </c>
      <c r="I203" s="16" t="s">
        <v>1875</v>
      </c>
      <c r="J203" s="73" t="str">
        <f>IF('CountryvisatypeLink UAT Master'!E203="Yes", "Y", IF('CountryvisatypeLink UAT Master'!E203="No", "N", ""))</f>
        <v>Y</v>
      </c>
      <c r="K203" s="16" t="s">
        <v>1876</v>
      </c>
      <c r="P203" t="str">
        <f>CONCATENATE(A203,B203,C203,D203,E203,F203,G203,H203,I203,J203,K203)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VALUES(nextval('t_country_visa_type_link_seq'),63502,44782,'Full', 'support', current_timestamp, 'support', current_timestamp,81363, current_date, current_date, '2099-01-01 00:00:00.000','Y', 'Y', 'Y', 'Y', 'Y', 'Y', 'Y', 'N', 'N', 'N', NULL, NULL, NULL);</v>
      </c>
    </row>
    <row r="204" spans="1:16">
      <c r="A204" t="s">
        <v>1871</v>
      </c>
      <c r="B204" t="str">
        <f>B202</f>
        <v>63502,</v>
      </c>
      <c r="C204" s="73">
        <f>'CountryvisatypeLink UAT Master'!B204</f>
        <v>44783</v>
      </c>
      <c r="D204" t="s">
        <v>1872</v>
      </c>
      <c r="E204" s="16" t="s">
        <v>1873</v>
      </c>
      <c r="F204">
        <f>F202</f>
        <v>81363</v>
      </c>
      <c r="G204" t="s">
        <v>1874</v>
      </c>
      <c r="H204" s="73" t="str">
        <f>IF('CountryvisatypeLink UAT Master'!D204="Yes", "Y", IF('CountryvisatypeLink UAT Master'!D204="No", "N", ""))</f>
        <v>Y</v>
      </c>
      <c r="I204" s="16" t="s">
        <v>1875</v>
      </c>
      <c r="J204" s="73" t="str">
        <f>IF('CountryvisatypeLink UAT Master'!E204="Yes", "Y", IF('CountryvisatypeLink UAT Master'!E204="No", "N", ""))</f>
        <v>Y</v>
      </c>
      <c r="K204" s="16" t="s">
        <v>1876</v>
      </c>
      <c r="P204" t="str">
        <f>CONCATENATE(A204,B204,C204,D204,E204,F204,G204,H204,I204,J204,K204)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VALUES(nextval('t_country_visa_type_link_seq'),63502,44783,'Full', 'support', current_timestamp, 'support', current_timestamp,81363, current_date, current_date, '2099-01-01 00:00:00.000','Y', 'Y', 'Y', 'Y', 'Y', 'Y', 'Y', 'N', 'N', 'N', NULL, NULL, NULL);</v>
      </c>
    </row>
    <row r="205" spans="1:16">
      <c r="A205" t="s">
        <v>1871</v>
      </c>
      <c r="B205" t="str">
        <f>B203</f>
        <v>63502,</v>
      </c>
      <c r="C205" s="73">
        <f>'CountryvisatypeLink UAT Master'!B205</f>
        <v>41363</v>
      </c>
      <c r="D205" t="s">
        <v>1872</v>
      </c>
      <c r="E205" s="16" t="s">
        <v>1873</v>
      </c>
      <c r="F205">
        <f>F203</f>
        <v>81363</v>
      </c>
      <c r="G205" t="s">
        <v>1874</v>
      </c>
      <c r="H205" s="73" t="str">
        <f>IF('CountryvisatypeLink UAT Master'!D205="Yes", "Y", IF('CountryvisatypeLink UAT Master'!D205="No", "N", ""))</f>
        <v>Y</v>
      </c>
      <c r="I205" s="16" t="s">
        <v>1875</v>
      </c>
      <c r="J205" s="73" t="str">
        <f>IF('CountryvisatypeLink UAT Master'!E205="Yes", "Y", IF('CountryvisatypeLink UAT Master'!E205="No", "N", ""))</f>
        <v>Y</v>
      </c>
      <c r="K205" s="16" t="s">
        <v>1876</v>
      </c>
      <c r="P205" t="str">
        <f>CONCATENATE(A205,B205,C205,D205,E205,F205,G205,H205,I205,J205,K205)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VALUES(nextval('t_country_visa_type_link_seq'),63502,41363,'Full', 'support', current_timestamp, 'support', current_timestamp,81363, current_date, current_date, '2099-01-01 00:00:00.000','Y', 'Y', 'Y', 'Y', 'Y', 'Y', 'Y', 'N', 'N', 'N', NULL, NULL, NULL);</v>
      </c>
    </row>
    <row r="206" spans="1:16">
      <c r="A206" t="s">
        <v>1871</v>
      </c>
      <c r="B206" t="str">
        <f>B204</f>
        <v>63502,</v>
      </c>
      <c r="C206" s="73">
        <f>'CountryvisatypeLink UAT Master'!B206</f>
        <v>41828</v>
      </c>
      <c r="D206" t="s">
        <v>1872</v>
      </c>
      <c r="E206" s="16" t="s">
        <v>1873</v>
      </c>
      <c r="F206">
        <f>F204</f>
        <v>81363</v>
      </c>
      <c r="G206" t="s">
        <v>1874</v>
      </c>
      <c r="H206" s="73" t="str">
        <f>IF('CountryvisatypeLink UAT Master'!D206="Yes", "Y", IF('CountryvisatypeLink UAT Master'!D206="No", "N", ""))</f>
        <v>Y</v>
      </c>
      <c r="I206" s="16" t="s">
        <v>1875</v>
      </c>
      <c r="J206" s="73" t="str">
        <f>IF('CountryvisatypeLink UAT Master'!E206="Yes", "Y", IF('CountryvisatypeLink UAT Master'!E206="No", "N", ""))</f>
        <v>Y</v>
      </c>
      <c r="K206" s="16" t="s">
        <v>1876</v>
      </c>
      <c r="P206" t="str">
        <f>CONCATENATE(A206,B206,C206,D206,E206,F206,G206,H206,I206,J206,K206)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VALUES(nextval('t_country_visa_type_link_seq'),63502,41828,'Full', 'support', current_timestamp, 'support', current_timestamp,81363, current_date, current_date, '2099-01-01 00:00:00.000','Y', 'Y', 'Y', 'Y', 'Y', 'Y', 'Y', 'N', 'N', 'N', NULL, NULL, NULL);</v>
      </c>
    </row>
    <row r="207" spans="1:16">
      <c r="A207" t="s">
        <v>1871</v>
      </c>
      <c r="B207" t="str">
        <f>B205</f>
        <v>63502,</v>
      </c>
      <c r="C207" s="73">
        <f>'CountryvisatypeLink UAT Master'!B207</f>
        <v>36161</v>
      </c>
      <c r="D207" t="s">
        <v>1872</v>
      </c>
      <c r="E207" s="16" t="s">
        <v>1873</v>
      </c>
      <c r="F207">
        <f>F205</f>
        <v>81363</v>
      </c>
      <c r="G207" t="s">
        <v>1874</v>
      </c>
      <c r="H207" s="73" t="str">
        <f>IF('CountryvisatypeLink UAT Master'!D207="Yes", "Y", IF('CountryvisatypeLink UAT Master'!D207="No", "N", ""))</f>
        <v>Y</v>
      </c>
      <c r="I207" s="16" t="s">
        <v>1875</v>
      </c>
      <c r="J207" s="73" t="str">
        <f>IF('CountryvisatypeLink UAT Master'!E207="Yes", "Y", IF('CountryvisatypeLink UAT Master'!E207="No", "N", ""))</f>
        <v>Y</v>
      </c>
      <c r="K207" s="16" t="s">
        <v>1876</v>
      </c>
      <c r="P207" t="str">
        <f>CONCATENATE(A207,B207,C207,D207,E207,F207,G207,H207,I207,J207,K207)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VALUES(nextval('t_country_visa_type_link_seq'),63502,36161,'Full', 'support', current_timestamp, 'support', current_timestamp,81363, current_date, current_date, '2099-01-01 00:00:00.000','Y', 'Y', 'Y', 'Y', 'Y', 'Y', 'Y', 'N', 'N', 'N', NULL, NULL, NULL);</v>
      </c>
    </row>
    <row r="208" spans="1:16">
      <c r="A208" t="s">
        <v>1871</v>
      </c>
      <c r="B208" t="str">
        <f>B206</f>
        <v>63502,</v>
      </c>
      <c r="C208" s="73">
        <f>'CountryvisatypeLink UAT Master'!B208</f>
        <v>36164</v>
      </c>
      <c r="D208" t="s">
        <v>1872</v>
      </c>
      <c r="E208" s="16" t="s">
        <v>1873</v>
      </c>
      <c r="F208">
        <f>F206</f>
        <v>81363</v>
      </c>
      <c r="G208" t="s">
        <v>1874</v>
      </c>
      <c r="H208" s="73" t="str">
        <f>IF('CountryvisatypeLink UAT Master'!D208="Yes", "Y", IF('CountryvisatypeLink UAT Master'!D208="No", "N", ""))</f>
        <v>Y</v>
      </c>
      <c r="I208" s="16" t="s">
        <v>1875</v>
      </c>
      <c r="J208" s="73" t="str">
        <f>IF('CountryvisatypeLink UAT Master'!E208="Yes", "Y", IF('CountryvisatypeLink UAT Master'!E208="No", "N", ""))</f>
        <v>Y</v>
      </c>
      <c r="K208" s="16" t="s">
        <v>1876</v>
      </c>
      <c r="P208" t="str">
        <f>CONCATENATE(A208,B208,C208,D208,E208,F208,G208,H208,I208,J208,K208)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VALUES(nextval('t_country_visa_type_link_seq'),63502,36164,'Full', 'support', current_timestamp, 'support', current_timestamp,81363, current_date, current_date, '2099-01-01 00:00:00.000','Y', 'Y', 'Y', 'Y', 'Y', 'Y', 'Y', 'N', 'N', 'N', NULL, NULL, NULL);</v>
      </c>
    </row>
    <row r="209" spans="1:16">
      <c r="A209" t="s">
        <v>1871</v>
      </c>
      <c r="B209" t="str">
        <f>B207</f>
        <v>63502,</v>
      </c>
      <c r="C209" s="73">
        <f>'CountryvisatypeLink UAT Master'!B209</f>
        <v>36158</v>
      </c>
      <c r="D209" t="s">
        <v>1872</v>
      </c>
      <c r="E209" s="16" t="s">
        <v>1873</v>
      </c>
      <c r="F209">
        <f>F207</f>
        <v>81363</v>
      </c>
      <c r="G209" t="s">
        <v>1874</v>
      </c>
      <c r="H209" s="73" t="str">
        <f>IF('CountryvisatypeLink UAT Master'!D209="Yes", "Y", IF('CountryvisatypeLink UAT Master'!D209="No", "N", ""))</f>
        <v>Y</v>
      </c>
      <c r="I209" s="16" t="s">
        <v>1875</v>
      </c>
      <c r="J209" s="73" t="str">
        <f>IF('CountryvisatypeLink UAT Master'!E209="Yes", "Y", IF('CountryvisatypeLink UAT Master'!E209="No", "N", ""))</f>
        <v>Y</v>
      </c>
      <c r="K209" s="16" t="s">
        <v>1876</v>
      </c>
      <c r="P209" t="str">
        <f>CONCATENATE(A209,B209,C209,D209,E209,F209,G209,H209,I209,J209,K209)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VALUES(nextval('t_country_visa_type_link_seq'),63502,36158,'Full', 'support', current_timestamp, 'support', current_timestamp,81363, current_date, current_date, '2099-01-01 00:00:00.000','Y', 'Y', 'Y', 'Y', 'Y', 'Y', 'Y', 'N', 'N', 'N', NULL, NULL, NULL);</v>
      </c>
    </row>
    <row r="210" spans="1:16">
      <c r="A210" t="s">
        <v>1871</v>
      </c>
      <c r="B210" t="str">
        <f>B208</f>
        <v>63502,</v>
      </c>
      <c r="C210" s="73">
        <f>'CountryvisatypeLink UAT Master'!B210</f>
        <v>36157</v>
      </c>
      <c r="D210" t="s">
        <v>1872</v>
      </c>
      <c r="E210" s="16" t="s">
        <v>1873</v>
      </c>
      <c r="F210">
        <f>F208</f>
        <v>81363</v>
      </c>
      <c r="G210" t="s">
        <v>1874</v>
      </c>
      <c r="H210" s="73" t="str">
        <f>IF('CountryvisatypeLink UAT Master'!D210="Yes", "Y", IF('CountryvisatypeLink UAT Master'!D210="No", "N", ""))</f>
        <v>Y</v>
      </c>
      <c r="I210" s="16" t="s">
        <v>1875</v>
      </c>
      <c r="J210" s="73" t="str">
        <f>IF('CountryvisatypeLink UAT Master'!E210="Yes", "Y", IF('CountryvisatypeLink UAT Master'!E210="No", "N", ""))</f>
        <v>Y</v>
      </c>
      <c r="K210" s="16" t="s">
        <v>1876</v>
      </c>
      <c r="P210" t="str">
        <f>CONCATENATE(A210,B210,C210,D210,E210,F210,G210,H210,I210,J210,K210)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VALUES(nextval('t_country_visa_type_link_seq'),63502,36157,'Full', 'support', current_timestamp, 'support', current_timestamp,81363, current_date, current_date, '2099-01-01 00:00:00.000','Y', 'Y', 'Y', 'Y', 'Y', 'Y', 'Y', 'N', 'N', 'N', NULL, NULL, NULL);</v>
      </c>
    </row>
    <row r="211" spans="1:16">
      <c r="A211" t="s">
        <v>1871</v>
      </c>
      <c r="B211" t="str">
        <f>B209</f>
        <v>63502,</v>
      </c>
      <c r="C211" s="73">
        <f>'CountryvisatypeLink UAT Master'!B211</f>
        <v>41612</v>
      </c>
      <c r="D211" t="s">
        <v>1872</v>
      </c>
      <c r="E211" s="16" t="s">
        <v>1873</v>
      </c>
      <c r="F211">
        <f>F209</f>
        <v>81363</v>
      </c>
      <c r="G211" t="s">
        <v>1874</v>
      </c>
      <c r="H211" s="73" t="e">
        <f>IF('CountryvisatypeLink UAT Master'!D211="Yes", "Y", IF('CountryvisatypeLink UAT Master'!D211="No", "N", ""))</f>
        <v>#N/A</v>
      </c>
      <c r="I211" s="16" t="s">
        <v>1875</v>
      </c>
      <c r="J211" s="73" t="e">
        <f>IF('CountryvisatypeLink UAT Master'!E211="Yes", "Y", IF('CountryvisatypeLink UAT Master'!E211="No", "N", ""))</f>
        <v>#N/A</v>
      </c>
      <c r="K211" s="16" t="s">
        <v>1876</v>
      </c>
      <c r="P211" t="e">
        <f>CONCATENATE(A211,B211,C211,D211,E211,F211,G211,H211,I211,J211,K211)</f>
        <v>#N/A</v>
      </c>
    </row>
    <row r="212" spans="1:16">
      <c r="A212" t="s">
        <v>1871</v>
      </c>
      <c r="B212" t="str">
        <f>B210</f>
        <v>63502,</v>
      </c>
      <c r="C212" s="73">
        <f>'CountryvisatypeLink UAT Master'!B212</f>
        <v>43854</v>
      </c>
      <c r="D212" t="s">
        <v>1872</v>
      </c>
      <c r="E212" s="16" t="s">
        <v>1873</v>
      </c>
      <c r="F212">
        <f>F210</f>
        <v>81363</v>
      </c>
      <c r="G212" t="s">
        <v>1874</v>
      </c>
      <c r="H212" s="73" t="e">
        <f>IF('CountryvisatypeLink UAT Master'!D212="Yes", "Y", IF('CountryvisatypeLink UAT Master'!D212="No", "N", ""))</f>
        <v>#N/A</v>
      </c>
      <c r="I212" s="16" t="s">
        <v>1875</v>
      </c>
      <c r="J212" s="73" t="e">
        <f>IF('CountryvisatypeLink UAT Master'!E212="Yes", "Y", IF('CountryvisatypeLink UAT Master'!E212="No", "N", ""))</f>
        <v>#N/A</v>
      </c>
      <c r="K212" s="16" t="s">
        <v>1876</v>
      </c>
      <c r="P212" t="e">
        <f>CONCATENATE(A212,B212,C212,D212,E212,F212,G212,H212,I212,J212,K212)</f>
        <v>#N/A</v>
      </c>
    </row>
    <row r="213" spans="1:16">
      <c r="A213" t="s">
        <v>1871</v>
      </c>
      <c r="B213" t="str">
        <f>B211</f>
        <v>63502,</v>
      </c>
      <c r="C213" s="73">
        <f>'CountryvisatypeLink UAT Master'!B213</f>
        <v>43804</v>
      </c>
      <c r="D213" t="s">
        <v>1872</v>
      </c>
      <c r="E213" s="16" t="s">
        <v>1873</v>
      </c>
      <c r="F213">
        <f>F211</f>
        <v>81363</v>
      </c>
      <c r="G213" t="s">
        <v>1874</v>
      </c>
      <c r="H213" s="73" t="e">
        <f>IF('CountryvisatypeLink UAT Master'!D213="Yes", "Y", IF('CountryvisatypeLink UAT Master'!D213="No", "N", ""))</f>
        <v>#N/A</v>
      </c>
      <c r="I213" s="16" t="s">
        <v>1875</v>
      </c>
      <c r="J213" s="73" t="e">
        <f>IF('CountryvisatypeLink UAT Master'!E213="Yes", "Y", IF('CountryvisatypeLink UAT Master'!E213="No", "N", ""))</f>
        <v>#N/A</v>
      </c>
      <c r="K213" s="16" t="s">
        <v>1876</v>
      </c>
      <c r="P213" t="e">
        <f>CONCATENATE(A213,B213,C213,D213,E213,F213,G213,H213,I213,J213,K213)</f>
        <v>#N/A</v>
      </c>
    </row>
    <row r="214" spans="1:16">
      <c r="A214" t="s">
        <v>1871</v>
      </c>
      <c r="B214" t="str">
        <f>B212</f>
        <v>63502,</v>
      </c>
      <c r="C214" s="73">
        <f>'CountryvisatypeLink UAT Master'!B214</f>
        <v>43857</v>
      </c>
      <c r="D214" t="s">
        <v>1872</v>
      </c>
      <c r="E214" s="16" t="s">
        <v>1873</v>
      </c>
      <c r="F214">
        <f>F212</f>
        <v>81363</v>
      </c>
      <c r="G214" t="s">
        <v>1874</v>
      </c>
      <c r="H214" s="73" t="e">
        <f>IF('CountryvisatypeLink UAT Master'!D214="Yes", "Y", IF('CountryvisatypeLink UAT Master'!D214="No", "N", ""))</f>
        <v>#N/A</v>
      </c>
      <c r="I214" s="16" t="s">
        <v>1875</v>
      </c>
      <c r="J214" s="73" t="e">
        <f>IF('CountryvisatypeLink UAT Master'!E214="Yes", "Y", IF('CountryvisatypeLink UAT Master'!E214="No", "N", ""))</f>
        <v>#N/A</v>
      </c>
      <c r="K214" s="16" t="s">
        <v>1876</v>
      </c>
      <c r="P214" t="e">
        <f>CONCATENATE(A214,B214,C214,D214,E214,F214,G214,H214,I214,J214,K214)</f>
        <v>#N/A</v>
      </c>
    </row>
    <row r="215" spans="1:16">
      <c r="A215" t="s">
        <v>1871</v>
      </c>
      <c r="B215" t="str">
        <f>B213</f>
        <v>63502,</v>
      </c>
      <c r="C215" s="73">
        <f>'CountryvisatypeLink UAT Master'!B215</f>
        <v>43564</v>
      </c>
      <c r="D215" t="s">
        <v>1872</v>
      </c>
      <c r="E215" s="16" t="s">
        <v>1873</v>
      </c>
      <c r="F215">
        <f>F213</f>
        <v>81363</v>
      </c>
      <c r="G215" t="s">
        <v>1874</v>
      </c>
      <c r="H215" s="73" t="e">
        <f>IF('CountryvisatypeLink UAT Master'!D215="Yes", "Y", IF('CountryvisatypeLink UAT Master'!D215="No", "N", ""))</f>
        <v>#N/A</v>
      </c>
      <c r="I215" s="16" t="s">
        <v>1875</v>
      </c>
      <c r="J215" s="73" t="e">
        <f>IF('CountryvisatypeLink UAT Master'!E215="Yes", "Y", IF('CountryvisatypeLink UAT Master'!E215="No", "N", ""))</f>
        <v>#N/A</v>
      </c>
      <c r="K215" s="16" t="s">
        <v>1876</v>
      </c>
      <c r="P215" t="e">
        <f>CONCATENATE(A215,B215,C215,D215,E215,F215,G215,H215,I215,J215,K215)</f>
        <v>#N/A</v>
      </c>
    </row>
    <row r="216" spans="1:16">
      <c r="A216" t="s">
        <v>1871</v>
      </c>
      <c r="B216" t="str">
        <f>B214</f>
        <v>63502,</v>
      </c>
      <c r="C216" s="73">
        <f>'CountryvisatypeLink UAT Master'!B216</f>
        <v>43490</v>
      </c>
      <c r="D216" t="s">
        <v>1872</v>
      </c>
      <c r="E216" s="16" t="s">
        <v>1873</v>
      </c>
      <c r="F216">
        <f>F214</f>
        <v>81363</v>
      </c>
      <c r="G216" t="s">
        <v>1874</v>
      </c>
      <c r="H216" s="73" t="e">
        <f>IF('CountryvisatypeLink UAT Master'!D216="Yes", "Y", IF('CountryvisatypeLink UAT Master'!D216="No", "N", ""))</f>
        <v>#N/A</v>
      </c>
      <c r="I216" s="16" t="s">
        <v>1875</v>
      </c>
      <c r="J216" s="73" t="e">
        <f>IF('CountryvisatypeLink UAT Master'!E216="Yes", "Y", IF('CountryvisatypeLink UAT Master'!E216="No", "N", ""))</f>
        <v>#N/A</v>
      </c>
      <c r="K216" s="16" t="s">
        <v>1876</v>
      </c>
      <c r="P216" t="e">
        <f>CONCATENATE(A216,B216,C216,D216,E216,F216,G216,H216,I216,J216,K216)</f>
        <v>#N/A</v>
      </c>
    </row>
    <row r="217" spans="1:16">
      <c r="A217" t="s">
        <v>1871</v>
      </c>
      <c r="B217" t="str">
        <f>B215</f>
        <v>63502,</v>
      </c>
      <c r="C217" s="73">
        <f>'CountryvisatypeLink UAT Master'!B217</f>
        <v>43565</v>
      </c>
      <c r="D217" t="s">
        <v>1872</v>
      </c>
      <c r="E217" s="16" t="s">
        <v>1873</v>
      </c>
      <c r="F217">
        <f>F215</f>
        <v>81363</v>
      </c>
      <c r="G217" t="s">
        <v>1874</v>
      </c>
      <c r="H217" s="73" t="e">
        <f>IF('CountryvisatypeLink UAT Master'!D217="Yes", "Y", IF('CountryvisatypeLink UAT Master'!D217="No", "N", ""))</f>
        <v>#N/A</v>
      </c>
      <c r="I217" s="16" t="s">
        <v>1875</v>
      </c>
      <c r="J217" s="73" t="e">
        <f>IF('CountryvisatypeLink UAT Master'!E217="Yes", "Y", IF('CountryvisatypeLink UAT Master'!E217="No", "N", ""))</f>
        <v>#N/A</v>
      </c>
      <c r="K217" s="16" t="s">
        <v>1876</v>
      </c>
      <c r="P217" t="e">
        <f>CONCATENATE(A217,B217,C217,D217,E217,F217,G217,H217,I217,J217,K217)</f>
        <v>#N/A</v>
      </c>
    </row>
    <row r="218" spans="1:16">
      <c r="A218" t="s">
        <v>1871</v>
      </c>
      <c r="B218" t="str">
        <f>B216</f>
        <v>63502,</v>
      </c>
      <c r="C218" s="73">
        <f>'CountryvisatypeLink UAT Master'!B218</f>
        <v>43744</v>
      </c>
      <c r="D218" t="s">
        <v>1872</v>
      </c>
      <c r="E218" s="16" t="s">
        <v>1873</v>
      </c>
      <c r="F218">
        <f>F216</f>
        <v>81363</v>
      </c>
      <c r="G218" t="s">
        <v>1874</v>
      </c>
      <c r="H218" s="73" t="e">
        <f>IF('CountryvisatypeLink UAT Master'!D218="Yes", "Y", IF('CountryvisatypeLink UAT Master'!D218="No", "N", ""))</f>
        <v>#N/A</v>
      </c>
      <c r="I218" s="16" t="s">
        <v>1875</v>
      </c>
      <c r="J218" s="73" t="e">
        <f>IF('CountryvisatypeLink UAT Master'!E218="Yes", "Y", IF('CountryvisatypeLink UAT Master'!E218="No", "N", ""))</f>
        <v>#N/A</v>
      </c>
      <c r="K218" s="16" t="s">
        <v>1876</v>
      </c>
      <c r="P218" t="e">
        <f>CONCATENATE(A218,B218,C218,D218,E218,F218,G218,H218,I218,J218,K218)</f>
        <v>#N/A</v>
      </c>
    </row>
    <row r="219" spans="1:16">
      <c r="A219" t="s">
        <v>1871</v>
      </c>
      <c r="B219" t="str">
        <f>B217</f>
        <v>63502,</v>
      </c>
      <c r="C219" s="73">
        <f>'CountryvisatypeLink UAT Master'!B219</f>
        <v>43745</v>
      </c>
      <c r="D219" t="s">
        <v>1872</v>
      </c>
      <c r="E219" s="16" t="s">
        <v>1873</v>
      </c>
      <c r="F219">
        <f>F217</f>
        <v>81363</v>
      </c>
      <c r="G219" t="s">
        <v>1874</v>
      </c>
      <c r="H219" s="73" t="e">
        <f>IF('CountryvisatypeLink UAT Master'!D219="Yes", "Y", IF('CountryvisatypeLink UAT Master'!D219="No", "N", ""))</f>
        <v>#N/A</v>
      </c>
      <c r="I219" s="16" t="s">
        <v>1875</v>
      </c>
      <c r="J219" s="73" t="e">
        <f>IF('CountryvisatypeLink UAT Master'!E219="Yes", "Y", IF('CountryvisatypeLink UAT Master'!E219="No", "N", ""))</f>
        <v>#N/A</v>
      </c>
      <c r="K219" s="16" t="s">
        <v>1876</v>
      </c>
      <c r="P219" t="e">
        <f>CONCATENATE(A219,B219,C219,D219,E219,F219,G219,H219,I219,J219,K219)</f>
        <v>#N/A</v>
      </c>
    </row>
    <row r="220" spans="1:16">
      <c r="A220" t="s">
        <v>1871</v>
      </c>
      <c r="B220" t="str">
        <f>B218</f>
        <v>63502,</v>
      </c>
      <c r="C220" s="73">
        <f>'CountryvisatypeLink UAT Master'!B220</f>
        <v>43746</v>
      </c>
      <c r="D220" t="s">
        <v>1872</v>
      </c>
      <c r="E220" s="16" t="s">
        <v>1873</v>
      </c>
      <c r="F220">
        <f>F218</f>
        <v>81363</v>
      </c>
      <c r="G220" t="s">
        <v>1874</v>
      </c>
      <c r="H220" s="73" t="e">
        <f>IF('CountryvisatypeLink UAT Master'!D220="Yes", "Y", IF('CountryvisatypeLink UAT Master'!D220="No", "N", ""))</f>
        <v>#N/A</v>
      </c>
      <c r="I220" s="16" t="s">
        <v>1875</v>
      </c>
      <c r="J220" s="73" t="e">
        <f>IF('CountryvisatypeLink UAT Master'!E220="Yes", "Y", IF('CountryvisatypeLink UAT Master'!E220="No", "N", ""))</f>
        <v>#N/A</v>
      </c>
      <c r="K220" s="16" t="s">
        <v>1876</v>
      </c>
      <c r="P220" t="e">
        <f>CONCATENATE(A220,B220,C220,D220,E220,F220,G220,H220,I220,J220,K220)</f>
        <v>#N/A</v>
      </c>
    </row>
    <row r="221" spans="1:16">
      <c r="A221" t="s">
        <v>1871</v>
      </c>
      <c r="B221" t="str">
        <f>B219</f>
        <v>63502,</v>
      </c>
      <c r="C221" s="73">
        <f>'CountryvisatypeLink UAT Master'!B221</f>
        <v>43747</v>
      </c>
      <c r="D221" t="s">
        <v>1872</v>
      </c>
      <c r="E221" s="16" t="s">
        <v>1873</v>
      </c>
      <c r="F221">
        <f>F219</f>
        <v>81363</v>
      </c>
      <c r="G221" t="s">
        <v>1874</v>
      </c>
      <c r="H221" s="73" t="e">
        <f>IF('CountryvisatypeLink UAT Master'!D221="Yes", "Y", IF('CountryvisatypeLink UAT Master'!D221="No", "N", ""))</f>
        <v>#N/A</v>
      </c>
      <c r="I221" s="16" t="s">
        <v>1875</v>
      </c>
      <c r="J221" s="73" t="e">
        <f>IF('CountryvisatypeLink UAT Master'!E221="Yes", "Y", IF('CountryvisatypeLink UAT Master'!E221="No", "N", ""))</f>
        <v>#N/A</v>
      </c>
      <c r="K221" s="16" t="s">
        <v>1876</v>
      </c>
      <c r="P221" t="e">
        <f>CONCATENATE(A221,B221,C221,D221,E221,F221,G221,H221,I221,J221,K221)</f>
        <v>#N/A</v>
      </c>
    </row>
    <row r="222" spans="1:16">
      <c r="A222" t="s">
        <v>1871</v>
      </c>
      <c r="B222" t="str">
        <f>B220</f>
        <v>63502,</v>
      </c>
      <c r="C222" s="73">
        <f>'CountryvisatypeLink UAT Master'!B222</f>
        <v>43566</v>
      </c>
      <c r="D222" t="s">
        <v>1872</v>
      </c>
      <c r="E222" s="16" t="s">
        <v>1873</v>
      </c>
      <c r="F222">
        <f>F220</f>
        <v>81363</v>
      </c>
      <c r="G222" t="s">
        <v>1874</v>
      </c>
      <c r="H222" s="73" t="e">
        <f>IF('CountryvisatypeLink UAT Master'!D222="Yes", "Y", IF('CountryvisatypeLink UAT Master'!D222="No", "N", ""))</f>
        <v>#N/A</v>
      </c>
      <c r="I222" s="16" t="s">
        <v>1875</v>
      </c>
      <c r="J222" s="73" t="e">
        <f>IF('CountryvisatypeLink UAT Master'!E222="Yes", "Y", IF('CountryvisatypeLink UAT Master'!E222="No", "N", ""))</f>
        <v>#N/A</v>
      </c>
      <c r="K222" s="16" t="s">
        <v>1876</v>
      </c>
      <c r="P222" t="e">
        <f>CONCATENATE(A222,B222,C222,D222,E222,F222,G222,H222,I222,J222,K222)</f>
        <v>#N/A</v>
      </c>
    </row>
    <row r="223" spans="1:16">
      <c r="A223" t="s">
        <v>1871</v>
      </c>
      <c r="B223" t="str">
        <f>B221</f>
        <v>63502,</v>
      </c>
      <c r="C223" s="73">
        <f>'CountryvisatypeLink UAT Master'!B223</f>
        <v>43748</v>
      </c>
      <c r="D223" t="s">
        <v>1872</v>
      </c>
      <c r="E223" s="16" t="s">
        <v>1873</v>
      </c>
      <c r="F223">
        <f>F221</f>
        <v>81363</v>
      </c>
      <c r="G223" t="s">
        <v>1874</v>
      </c>
      <c r="H223" s="73" t="e">
        <f>IF('CountryvisatypeLink UAT Master'!D223="Yes", "Y", IF('CountryvisatypeLink UAT Master'!D223="No", "N", ""))</f>
        <v>#N/A</v>
      </c>
      <c r="I223" s="16" t="s">
        <v>1875</v>
      </c>
      <c r="J223" s="73" t="e">
        <f>IF('CountryvisatypeLink UAT Master'!E223="Yes", "Y", IF('CountryvisatypeLink UAT Master'!E223="No", "N", ""))</f>
        <v>#N/A</v>
      </c>
      <c r="K223" s="16" t="s">
        <v>1876</v>
      </c>
      <c r="P223" t="e">
        <f>CONCATENATE(A223,B223,C223,D223,E223,F223,G223,H223,I223,J223,K223)</f>
        <v>#N/A</v>
      </c>
    </row>
    <row r="224" spans="1:16">
      <c r="A224" t="s">
        <v>1871</v>
      </c>
      <c r="B224" t="str">
        <f>B222</f>
        <v>63502,</v>
      </c>
      <c r="C224" s="73">
        <f>'CountryvisatypeLink UAT Master'!B224</f>
        <v>43764</v>
      </c>
      <c r="D224" t="s">
        <v>1872</v>
      </c>
      <c r="E224" s="16" t="s">
        <v>1873</v>
      </c>
      <c r="F224">
        <f>F222</f>
        <v>81363</v>
      </c>
      <c r="G224" t="s">
        <v>1874</v>
      </c>
      <c r="H224" s="73" t="e">
        <f>IF('CountryvisatypeLink UAT Master'!D224="Yes", "Y", IF('CountryvisatypeLink UAT Master'!D224="No", "N", ""))</f>
        <v>#N/A</v>
      </c>
      <c r="I224" s="16" t="s">
        <v>1875</v>
      </c>
      <c r="J224" s="73" t="e">
        <f>IF('CountryvisatypeLink UAT Master'!E224="Yes", "Y", IF('CountryvisatypeLink UAT Master'!E224="No", "N", ""))</f>
        <v>#N/A</v>
      </c>
      <c r="K224" s="16" t="s">
        <v>1876</v>
      </c>
      <c r="P224" t="e">
        <f>CONCATENATE(A224,B224,C224,D224,E224,F224,G224,H224,I224,J224,K224)</f>
        <v>#N/A</v>
      </c>
    </row>
    <row r="225" spans="1:16">
      <c r="A225" t="s">
        <v>1871</v>
      </c>
      <c r="B225" t="str">
        <f>B223</f>
        <v>63502,</v>
      </c>
      <c r="C225" s="73">
        <f>'CountryvisatypeLink UAT Master'!B225</f>
        <v>43584</v>
      </c>
      <c r="D225" t="s">
        <v>1872</v>
      </c>
      <c r="E225" s="16" t="s">
        <v>1873</v>
      </c>
      <c r="F225">
        <f>F223</f>
        <v>81363</v>
      </c>
      <c r="G225" t="s">
        <v>1874</v>
      </c>
      <c r="H225" s="73" t="e">
        <f>IF('CountryvisatypeLink UAT Master'!D225="Yes", "Y", IF('CountryvisatypeLink UAT Master'!D225="No", "N", ""))</f>
        <v>#N/A</v>
      </c>
      <c r="I225" s="16" t="s">
        <v>1875</v>
      </c>
      <c r="J225" s="73" t="e">
        <f>IF('CountryvisatypeLink UAT Master'!E225="Yes", "Y", IF('CountryvisatypeLink UAT Master'!E225="No", "N", ""))</f>
        <v>#N/A</v>
      </c>
      <c r="K225" s="16" t="s">
        <v>1876</v>
      </c>
      <c r="P225" t="e">
        <f>CONCATENATE(A225,B225,C225,D225,E225,F225,G225,H225,I225,J225,K225)</f>
        <v>#N/A</v>
      </c>
    </row>
    <row r="226" spans="1:16">
      <c r="A226" t="s">
        <v>1871</v>
      </c>
      <c r="B226" t="str">
        <f>B224</f>
        <v>63502,</v>
      </c>
      <c r="C226" s="73">
        <f>'CountryvisatypeLink UAT Master'!B226</f>
        <v>43485</v>
      </c>
      <c r="D226" t="s">
        <v>1872</v>
      </c>
      <c r="E226" s="16" t="s">
        <v>1873</v>
      </c>
      <c r="F226">
        <f>F224</f>
        <v>81363</v>
      </c>
      <c r="G226" t="s">
        <v>1874</v>
      </c>
      <c r="H226" s="73" t="e">
        <f>IF('CountryvisatypeLink UAT Master'!D226="Yes", "Y", IF('CountryvisatypeLink UAT Master'!D226="No", "N", ""))</f>
        <v>#N/A</v>
      </c>
      <c r="I226" s="16" t="s">
        <v>1875</v>
      </c>
      <c r="J226" s="73" t="e">
        <f>IF('CountryvisatypeLink UAT Master'!E226="Yes", "Y", IF('CountryvisatypeLink UAT Master'!E226="No", "N", ""))</f>
        <v>#N/A</v>
      </c>
      <c r="K226" s="16" t="s">
        <v>1876</v>
      </c>
      <c r="P226" t="e">
        <f>CONCATENATE(A226,B226,C226,D226,E226,F226,G226,H226,I226,J226,K226)</f>
        <v>#N/A</v>
      </c>
    </row>
    <row r="227" spans="1:16">
      <c r="A227" t="s">
        <v>1871</v>
      </c>
      <c r="B227" t="str">
        <f>B225</f>
        <v>63502,</v>
      </c>
      <c r="C227" s="73">
        <f>'CountryvisatypeLink UAT Master'!B227</f>
        <v>44456</v>
      </c>
      <c r="D227" t="s">
        <v>1872</v>
      </c>
      <c r="E227" s="16" t="s">
        <v>1873</v>
      </c>
      <c r="F227">
        <f>F225</f>
        <v>81363</v>
      </c>
      <c r="G227" t="s">
        <v>1874</v>
      </c>
      <c r="H227" s="73" t="e">
        <f>IF('CountryvisatypeLink UAT Master'!D227="Yes", "Y", IF('CountryvisatypeLink UAT Master'!D227="No", "N", ""))</f>
        <v>#N/A</v>
      </c>
      <c r="I227" s="16" t="s">
        <v>1875</v>
      </c>
      <c r="J227" s="73" t="e">
        <f>IF('CountryvisatypeLink UAT Master'!E227="Yes", "Y", IF('CountryvisatypeLink UAT Master'!E227="No", "N", ""))</f>
        <v>#N/A</v>
      </c>
      <c r="K227" s="16" t="s">
        <v>1876</v>
      </c>
      <c r="P227" t="e">
        <f>CONCATENATE(A227,B227,C227,D227,E227,F227,G227,H227,I227,J227,K227)</f>
        <v>#N/A</v>
      </c>
    </row>
    <row r="228" spans="1:16">
      <c r="A228" t="s">
        <v>1871</v>
      </c>
      <c r="B228" t="str">
        <f>B226</f>
        <v>63502,</v>
      </c>
      <c r="C228" s="73">
        <f>'CountryvisatypeLink UAT Master'!B228</f>
        <v>43486</v>
      </c>
      <c r="D228" t="s">
        <v>1872</v>
      </c>
      <c r="E228" s="16" t="s">
        <v>1873</v>
      </c>
      <c r="F228">
        <f>F226</f>
        <v>81363</v>
      </c>
      <c r="G228" t="s">
        <v>1874</v>
      </c>
      <c r="H228" s="73" t="e">
        <f>IF('CountryvisatypeLink UAT Master'!D228="Yes", "Y", IF('CountryvisatypeLink UAT Master'!D228="No", "N", ""))</f>
        <v>#N/A</v>
      </c>
      <c r="I228" s="16" t="s">
        <v>1875</v>
      </c>
      <c r="J228" s="73" t="e">
        <f>IF('CountryvisatypeLink UAT Master'!E228="Yes", "Y", IF('CountryvisatypeLink UAT Master'!E228="No", "N", ""))</f>
        <v>#N/A</v>
      </c>
      <c r="K228" s="16" t="s">
        <v>1876</v>
      </c>
      <c r="P228" t="e">
        <f>CONCATENATE(A228,B228,C228,D228,E228,F228,G228,H228,I228,J228,K228)</f>
        <v>#N/A</v>
      </c>
    </row>
    <row r="229" spans="1:16">
      <c r="A229" t="s">
        <v>1871</v>
      </c>
      <c r="B229" t="str">
        <f>B227</f>
        <v>63502,</v>
      </c>
      <c r="C229" s="73">
        <f>'CountryvisatypeLink UAT Master'!B229</f>
        <v>43488</v>
      </c>
      <c r="D229" t="s">
        <v>1872</v>
      </c>
      <c r="E229" s="16" t="s">
        <v>1873</v>
      </c>
      <c r="F229">
        <f>F227</f>
        <v>81363</v>
      </c>
      <c r="G229" t="s">
        <v>1874</v>
      </c>
      <c r="H229" s="73" t="e">
        <f>IF('CountryvisatypeLink UAT Master'!D229="Yes", "Y", IF('CountryvisatypeLink UAT Master'!D229="No", "N", ""))</f>
        <v>#N/A</v>
      </c>
      <c r="I229" s="16" t="s">
        <v>1875</v>
      </c>
      <c r="J229" s="73" t="e">
        <f>IF('CountryvisatypeLink UAT Master'!E229="Yes", "Y", IF('CountryvisatypeLink UAT Master'!E229="No", "N", ""))</f>
        <v>#N/A</v>
      </c>
      <c r="K229" s="16" t="s">
        <v>1876</v>
      </c>
      <c r="P229" t="e">
        <f>CONCATENATE(A229,B229,C229,D229,E229,F229,G229,H229,I229,J229,K229)</f>
        <v>#N/A</v>
      </c>
    </row>
    <row r="230" spans="1:16">
      <c r="A230" t="s">
        <v>1871</v>
      </c>
      <c r="B230" t="str">
        <f>B228</f>
        <v>63502,</v>
      </c>
      <c r="C230" s="73">
        <f>'CountryvisatypeLink UAT Master'!B230</f>
        <v>43850</v>
      </c>
      <c r="D230" t="s">
        <v>1872</v>
      </c>
      <c r="E230" s="16" t="s">
        <v>1873</v>
      </c>
      <c r="F230">
        <f>F228</f>
        <v>81363</v>
      </c>
      <c r="G230" t="s">
        <v>1874</v>
      </c>
      <c r="H230" s="73" t="e">
        <f>IF('CountryvisatypeLink UAT Master'!D230="Yes", "Y", IF('CountryvisatypeLink UAT Master'!D230="No", "N", ""))</f>
        <v>#N/A</v>
      </c>
      <c r="I230" s="16" t="s">
        <v>1875</v>
      </c>
      <c r="J230" s="73" t="e">
        <f>IF('CountryvisatypeLink UAT Master'!E230="Yes", "Y", IF('CountryvisatypeLink UAT Master'!E230="No", "N", ""))</f>
        <v>#N/A</v>
      </c>
      <c r="K230" s="16" t="s">
        <v>1876</v>
      </c>
      <c r="P230" t="e">
        <f>CONCATENATE(A230,B230,C230,D230,E230,F230,G230,H230,I230,J230,K230)</f>
        <v>#N/A</v>
      </c>
    </row>
    <row r="231" spans="1:16">
      <c r="A231" t="s">
        <v>1871</v>
      </c>
      <c r="B231" t="str">
        <f>B229</f>
        <v>63502,</v>
      </c>
      <c r="C231" s="73">
        <f>'CountryvisatypeLink UAT Master'!B231</f>
        <v>43489</v>
      </c>
      <c r="D231" t="s">
        <v>1872</v>
      </c>
      <c r="E231" s="16" t="s">
        <v>1873</v>
      </c>
      <c r="F231">
        <f>F229</f>
        <v>81363</v>
      </c>
      <c r="G231" t="s">
        <v>1874</v>
      </c>
      <c r="H231" s="73" t="e">
        <f>IF('CountryvisatypeLink UAT Master'!D231="Yes", "Y", IF('CountryvisatypeLink UAT Master'!D231="No", "N", ""))</f>
        <v>#N/A</v>
      </c>
      <c r="I231" s="16" t="s">
        <v>1875</v>
      </c>
      <c r="J231" s="73" t="e">
        <f>IF('CountryvisatypeLink UAT Master'!E231="Yes", "Y", IF('CountryvisatypeLink UAT Master'!E231="No", "N", ""))</f>
        <v>#N/A</v>
      </c>
      <c r="K231" s="16" t="s">
        <v>1876</v>
      </c>
      <c r="P231" t="e">
        <f>CONCATENATE(A231,B231,C231,D231,E231,F231,G231,H231,I231,J231,K231)</f>
        <v>#N/A</v>
      </c>
    </row>
    <row r="232" spans="1:16">
      <c r="A232" t="s">
        <v>1871</v>
      </c>
      <c r="B232" t="str">
        <f>B230</f>
        <v>63502,</v>
      </c>
      <c r="C232" s="73">
        <f>'CountryvisatypeLink UAT Master'!B232</f>
        <v>43604</v>
      </c>
      <c r="D232" t="s">
        <v>1872</v>
      </c>
      <c r="E232" s="16" t="s">
        <v>1873</v>
      </c>
      <c r="F232">
        <f>F230</f>
        <v>81363</v>
      </c>
      <c r="G232" t="s">
        <v>1874</v>
      </c>
      <c r="H232" s="73" t="e">
        <f>IF('CountryvisatypeLink UAT Master'!D232="Yes", "Y", IF('CountryvisatypeLink UAT Master'!D232="No", "N", ""))</f>
        <v>#N/A</v>
      </c>
      <c r="I232" s="16" t="s">
        <v>1875</v>
      </c>
      <c r="J232" s="73" t="e">
        <f>IF('CountryvisatypeLink UAT Master'!E232="Yes", "Y", IF('CountryvisatypeLink UAT Master'!E232="No", "N", ""))</f>
        <v>#N/A</v>
      </c>
      <c r="K232" s="16" t="s">
        <v>1876</v>
      </c>
      <c r="P232" t="e">
        <f>CONCATENATE(A232,B232,C232,D232,E232,F232,G232,H232,I232,J232,K232)</f>
        <v>#N/A</v>
      </c>
    </row>
    <row r="233" spans="1:16">
      <c r="A233" t="s">
        <v>1871</v>
      </c>
      <c r="B233" t="str">
        <f>B231</f>
        <v>63502,</v>
      </c>
      <c r="C233" s="73">
        <f>'CountryvisatypeLink UAT Master'!B233</f>
        <v>43606</v>
      </c>
      <c r="D233" t="s">
        <v>1872</v>
      </c>
      <c r="E233" s="16" t="s">
        <v>1873</v>
      </c>
      <c r="F233">
        <f>F231</f>
        <v>81363</v>
      </c>
      <c r="G233" t="s">
        <v>1874</v>
      </c>
      <c r="H233" s="73" t="e">
        <f>IF('CountryvisatypeLink UAT Master'!D233="Yes", "Y", IF('CountryvisatypeLink UAT Master'!D233="No", "N", ""))</f>
        <v>#N/A</v>
      </c>
      <c r="I233" s="16" t="s">
        <v>1875</v>
      </c>
      <c r="J233" s="73" t="e">
        <f>IF('CountryvisatypeLink UAT Master'!E233="Yes", "Y", IF('CountryvisatypeLink UAT Master'!E233="No", "N", ""))</f>
        <v>#N/A</v>
      </c>
      <c r="K233" s="16" t="s">
        <v>1876</v>
      </c>
      <c r="P233" t="e">
        <f>CONCATENATE(A233,B233,C233,D233,E233,F233,G233,H233,I233,J233,K233)</f>
        <v>#N/A</v>
      </c>
    </row>
    <row r="234" spans="1:16">
      <c r="A234" t="s">
        <v>1871</v>
      </c>
      <c r="B234" t="str">
        <f>B232</f>
        <v>63502,</v>
      </c>
      <c r="C234" s="73">
        <f>'CountryvisatypeLink UAT Master'!B234</f>
        <v>43607</v>
      </c>
      <c r="D234" t="s">
        <v>1872</v>
      </c>
      <c r="E234" s="16" t="s">
        <v>1873</v>
      </c>
      <c r="F234">
        <f>F232</f>
        <v>81363</v>
      </c>
      <c r="G234" t="s">
        <v>1874</v>
      </c>
      <c r="H234" s="73" t="e">
        <f>IF('CountryvisatypeLink UAT Master'!D234="Yes", "Y", IF('CountryvisatypeLink UAT Master'!D234="No", "N", ""))</f>
        <v>#N/A</v>
      </c>
      <c r="I234" s="16" t="s">
        <v>1875</v>
      </c>
      <c r="J234" s="73" t="e">
        <f>IF('CountryvisatypeLink UAT Master'!E234="Yes", "Y", IF('CountryvisatypeLink UAT Master'!E234="No", "N", ""))</f>
        <v>#N/A</v>
      </c>
      <c r="K234" s="16" t="s">
        <v>1876</v>
      </c>
      <c r="P234" t="e">
        <f>CONCATENATE(A234,B234,C234,D234,E234,F234,G234,H234,I234,J234,K234)</f>
        <v>#N/A</v>
      </c>
    </row>
    <row r="235" spans="1:16">
      <c r="A235" t="s">
        <v>1871</v>
      </c>
      <c r="B235" t="str">
        <f>B233</f>
        <v>63502,</v>
      </c>
      <c r="C235" s="73">
        <f>'CountryvisatypeLink UAT Master'!B235</f>
        <v>43609</v>
      </c>
      <c r="D235" t="s">
        <v>1872</v>
      </c>
      <c r="E235" s="16" t="s">
        <v>1873</v>
      </c>
      <c r="F235">
        <f>F233</f>
        <v>81363</v>
      </c>
      <c r="G235" t="s">
        <v>1874</v>
      </c>
      <c r="H235" s="73" t="e">
        <f>IF('CountryvisatypeLink UAT Master'!D235="Yes", "Y", IF('CountryvisatypeLink UAT Master'!D235="No", "N", ""))</f>
        <v>#N/A</v>
      </c>
      <c r="I235" s="16" t="s">
        <v>1875</v>
      </c>
      <c r="J235" s="73" t="e">
        <f>IF('CountryvisatypeLink UAT Master'!E235="Yes", "Y", IF('CountryvisatypeLink UAT Master'!E235="No", "N", ""))</f>
        <v>#N/A</v>
      </c>
      <c r="K235" s="16" t="s">
        <v>1876</v>
      </c>
      <c r="P235" t="e">
        <f>CONCATENATE(A235,B235,C235,D235,E235,F235,G235,H235,I235,J235,K235)</f>
        <v>#N/A</v>
      </c>
    </row>
    <row r="236" spans="1:16">
      <c r="A236" t="s">
        <v>1871</v>
      </c>
      <c r="B236" t="str">
        <f>B234</f>
        <v>63502,</v>
      </c>
      <c r="C236" s="73">
        <f>'CountryvisatypeLink UAT Master'!B236</f>
        <v>43610</v>
      </c>
      <c r="D236" t="s">
        <v>1872</v>
      </c>
      <c r="E236" s="16" t="s">
        <v>1873</v>
      </c>
      <c r="F236">
        <f>F234</f>
        <v>81363</v>
      </c>
      <c r="G236" t="s">
        <v>1874</v>
      </c>
      <c r="H236" s="73" t="e">
        <f>IF('CountryvisatypeLink UAT Master'!D236="Yes", "Y", IF('CountryvisatypeLink UAT Master'!D236="No", "N", ""))</f>
        <v>#N/A</v>
      </c>
      <c r="I236" s="16" t="s">
        <v>1875</v>
      </c>
      <c r="J236" s="73" t="e">
        <f>IF('CountryvisatypeLink UAT Master'!E236="Yes", "Y", IF('CountryvisatypeLink UAT Master'!E236="No", "N", ""))</f>
        <v>#N/A</v>
      </c>
      <c r="K236" s="16" t="s">
        <v>1876</v>
      </c>
      <c r="P236" t="e">
        <f>CONCATENATE(A236,B236,C236,D236,E236,F236,G236,H236,I236,J236,K236)</f>
        <v>#N/A</v>
      </c>
    </row>
    <row r="237" spans="1:16">
      <c r="A237" t="s">
        <v>1871</v>
      </c>
      <c r="B237" t="str">
        <f>B235</f>
        <v>63502,</v>
      </c>
      <c r="C237" s="73">
        <f>'CountryvisatypeLink UAT Master'!B237</f>
        <v>43611</v>
      </c>
      <c r="D237" t="s">
        <v>1872</v>
      </c>
      <c r="E237" s="16" t="s">
        <v>1873</v>
      </c>
      <c r="F237">
        <f>F235</f>
        <v>81363</v>
      </c>
      <c r="G237" t="s">
        <v>1874</v>
      </c>
      <c r="H237" s="73" t="e">
        <f>IF('CountryvisatypeLink UAT Master'!D237="Yes", "Y", IF('CountryvisatypeLink UAT Master'!D237="No", "N", ""))</f>
        <v>#N/A</v>
      </c>
      <c r="I237" s="16" t="s">
        <v>1875</v>
      </c>
      <c r="J237" s="73" t="e">
        <f>IF('CountryvisatypeLink UAT Master'!E237="Yes", "Y", IF('CountryvisatypeLink UAT Master'!E237="No", "N", ""))</f>
        <v>#N/A</v>
      </c>
      <c r="K237" s="16" t="s">
        <v>1876</v>
      </c>
      <c r="P237" t="e">
        <f>CONCATENATE(A237,B237,C237,D237,E237,F237,G237,H237,I237,J237,K237)</f>
        <v>#N/A</v>
      </c>
    </row>
    <row r="238" spans="1:16">
      <c r="A238" t="s">
        <v>1871</v>
      </c>
      <c r="B238" t="str">
        <f>B236</f>
        <v>63502,</v>
      </c>
      <c r="C238" s="73">
        <f>'CountryvisatypeLink UAT Master'!B238</f>
        <v>43613</v>
      </c>
      <c r="D238" t="s">
        <v>1872</v>
      </c>
      <c r="E238" s="16" t="s">
        <v>1873</v>
      </c>
      <c r="F238">
        <f>F236</f>
        <v>81363</v>
      </c>
      <c r="G238" t="s">
        <v>1874</v>
      </c>
      <c r="H238" s="73" t="e">
        <f>IF('CountryvisatypeLink UAT Master'!D238="Yes", "Y", IF('CountryvisatypeLink UAT Master'!D238="No", "N", ""))</f>
        <v>#N/A</v>
      </c>
      <c r="I238" s="16" t="s">
        <v>1875</v>
      </c>
      <c r="J238" s="73" t="e">
        <f>IF('CountryvisatypeLink UAT Master'!E238="Yes", "Y", IF('CountryvisatypeLink UAT Master'!E238="No", "N", ""))</f>
        <v>#N/A</v>
      </c>
      <c r="K238" s="16" t="s">
        <v>1876</v>
      </c>
      <c r="P238" t="e">
        <f>CONCATENATE(A238,B238,C238,D238,E238,F238,G238,H238,I238,J238,K238)</f>
        <v>#N/A</v>
      </c>
    </row>
    <row r="239" spans="1:16">
      <c r="A239" t="s">
        <v>1871</v>
      </c>
      <c r="B239" t="str">
        <f>B237</f>
        <v>63502,</v>
      </c>
      <c r="C239" s="73">
        <f>'CountryvisatypeLink UAT Master'!B239</f>
        <v>43615</v>
      </c>
      <c r="D239" t="s">
        <v>1872</v>
      </c>
      <c r="E239" s="16" t="s">
        <v>1873</v>
      </c>
      <c r="F239">
        <f>F237</f>
        <v>81363</v>
      </c>
      <c r="G239" t="s">
        <v>1874</v>
      </c>
      <c r="H239" s="73" t="e">
        <f>IF('CountryvisatypeLink UAT Master'!D239="Yes", "Y", IF('CountryvisatypeLink UAT Master'!D239="No", "N", ""))</f>
        <v>#N/A</v>
      </c>
      <c r="I239" s="16" t="s">
        <v>1875</v>
      </c>
      <c r="J239" s="73" t="e">
        <f>IF('CountryvisatypeLink UAT Master'!E239="Yes", "Y", IF('CountryvisatypeLink UAT Master'!E239="No", "N", ""))</f>
        <v>#N/A</v>
      </c>
      <c r="K239" s="16" t="s">
        <v>1876</v>
      </c>
      <c r="P239" t="e">
        <f>CONCATENATE(A239,B239,C239,D239,E239,F239,G239,H239,I239,J239,K239)</f>
        <v>#N/A</v>
      </c>
    </row>
    <row r="240" spans="1:16">
      <c r="A240" t="s">
        <v>1871</v>
      </c>
      <c r="B240" t="str">
        <f>B238</f>
        <v>63502,</v>
      </c>
      <c r="C240" s="73">
        <f>'CountryvisatypeLink UAT Master'!B240</f>
        <v>43616</v>
      </c>
      <c r="D240" t="s">
        <v>1872</v>
      </c>
      <c r="E240" s="16" t="s">
        <v>1873</v>
      </c>
      <c r="F240">
        <f>F238</f>
        <v>81363</v>
      </c>
      <c r="G240" t="s">
        <v>1874</v>
      </c>
      <c r="H240" s="73" t="e">
        <f>IF('CountryvisatypeLink UAT Master'!D240="Yes", "Y", IF('CountryvisatypeLink UAT Master'!D240="No", "N", ""))</f>
        <v>#N/A</v>
      </c>
      <c r="I240" s="16" t="s">
        <v>1875</v>
      </c>
      <c r="J240" s="73" t="e">
        <f>IF('CountryvisatypeLink UAT Master'!E240="Yes", "Y", IF('CountryvisatypeLink UAT Master'!E240="No", "N", ""))</f>
        <v>#N/A</v>
      </c>
      <c r="K240" s="16" t="s">
        <v>1876</v>
      </c>
      <c r="P240" t="e">
        <f>CONCATENATE(A240,B240,C240,D240,E240,F240,G240,H240,I240,J240,K240)</f>
        <v>#N/A</v>
      </c>
    </row>
    <row r="241" spans="1:16">
      <c r="A241" t="s">
        <v>1871</v>
      </c>
      <c r="B241" t="str">
        <f>B239</f>
        <v>63502,</v>
      </c>
      <c r="C241" s="73">
        <f>'CountryvisatypeLink UAT Master'!B241</f>
        <v>43859</v>
      </c>
      <c r="D241" t="s">
        <v>1872</v>
      </c>
      <c r="E241" s="16" t="s">
        <v>1873</v>
      </c>
      <c r="F241">
        <f>F239</f>
        <v>81363</v>
      </c>
      <c r="G241" t="s">
        <v>1874</v>
      </c>
      <c r="H241" s="73" t="e">
        <f>IF('CountryvisatypeLink UAT Master'!D241="Yes", "Y", IF('CountryvisatypeLink UAT Master'!D241="No", "N", ""))</f>
        <v>#N/A</v>
      </c>
      <c r="I241" s="16" t="s">
        <v>1875</v>
      </c>
      <c r="J241" s="73" t="e">
        <f>IF('CountryvisatypeLink UAT Master'!E241="Yes", "Y", IF('CountryvisatypeLink UAT Master'!E241="No", "N", ""))</f>
        <v>#N/A</v>
      </c>
      <c r="K241" s="16" t="s">
        <v>1876</v>
      </c>
      <c r="P241" t="e">
        <f>CONCATENATE(A241,B241,C241,D241,E241,F241,G241,H241,I241,J241,K241)</f>
        <v>#N/A</v>
      </c>
    </row>
    <row r="242" spans="1:16">
      <c r="A242" t="s">
        <v>1871</v>
      </c>
      <c r="B242" t="str">
        <f>B240</f>
        <v>63502,</v>
      </c>
      <c r="C242" s="73">
        <f>'CountryvisatypeLink UAT Master'!B242</f>
        <v>43625</v>
      </c>
      <c r="D242" t="s">
        <v>1872</v>
      </c>
      <c r="E242" s="16" t="s">
        <v>1873</v>
      </c>
      <c r="F242">
        <f>F240</f>
        <v>81363</v>
      </c>
      <c r="G242" t="s">
        <v>1874</v>
      </c>
      <c r="H242" s="73" t="e">
        <f>IF('CountryvisatypeLink UAT Master'!D242="Yes", "Y", IF('CountryvisatypeLink UAT Master'!D242="No", "N", ""))</f>
        <v>#N/A</v>
      </c>
      <c r="I242" s="16" t="s">
        <v>1875</v>
      </c>
      <c r="J242" s="73" t="e">
        <f>IF('CountryvisatypeLink UAT Master'!E242="Yes", "Y", IF('CountryvisatypeLink UAT Master'!E242="No", "N", ""))</f>
        <v>#N/A</v>
      </c>
      <c r="K242" s="16" t="s">
        <v>1876</v>
      </c>
      <c r="P242" t="e">
        <f>CONCATENATE(A242,B242,C242,D242,E242,F242,G242,H242,I242,J242,K242)</f>
        <v>#N/A</v>
      </c>
    </row>
    <row r="243" spans="1:16">
      <c r="A243" t="s">
        <v>1871</v>
      </c>
      <c r="B243" t="str">
        <f>B241</f>
        <v>63502,</v>
      </c>
      <c r="C243" s="73">
        <f>'CountryvisatypeLink UAT Master'!B243</f>
        <v>43949</v>
      </c>
      <c r="D243" t="s">
        <v>1872</v>
      </c>
      <c r="E243" s="16" t="s">
        <v>1873</v>
      </c>
      <c r="F243">
        <f>F241</f>
        <v>81363</v>
      </c>
      <c r="G243" t="s">
        <v>1874</v>
      </c>
      <c r="H243" s="73" t="e">
        <f>IF('CountryvisatypeLink UAT Master'!D243="Yes", "Y", IF('CountryvisatypeLink UAT Master'!D243="No", "N", ""))</f>
        <v>#N/A</v>
      </c>
      <c r="I243" s="16" t="s">
        <v>1875</v>
      </c>
      <c r="J243" s="73" t="e">
        <f>IF('CountryvisatypeLink UAT Master'!E243="Yes", "Y", IF('CountryvisatypeLink UAT Master'!E243="No", "N", ""))</f>
        <v>#N/A</v>
      </c>
      <c r="K243" s="16" t="s">
        <v>1876</v>
      </c>
      <c r="P243" t="e">
        <f>CONCATENATE(A243,B243,C243,D243,E243,F243,G243,H243,I243,J243,K243)</f>
        <v>#N/A</v>
      </c>
    </row>
    <row r="244" spans="1:16">
      <c r="A244" t="s">
        <v>1871</v>
      </c>
      <c r="B244" t="str">
        <f>B242</f>
        <v>63502,</v>
      </c>
      <c r="C244" s="73">
        <f>'CountryvisatypeLink UAT Master'!B244</f>
        <v>43626</v>
      </c>
      <c r="D244" t="s">
        <v>1872</v>
      </c>
      <c r="E244" s="16" t="s">
        <v>1873</v>
      </c>
      <c r="F244">
        <f>F242</f>
        <v>81363</v>
      </c>
      <c r="G244" t="s">
        <v>1874</v>
      </c>
      <c r="H244" s="73" t="e">
        <f>IF('CountryvisatypeLink UAT Master'!D244="Yes", "Y", IF('CountryvisatypeLink UAT Master'!D244="No", "N", ""))</f>
        <v>#N/A</v>
      </c>
      <c r="I244" s="16" t="s">
        <v>1875</v>
      </c>
      <c r="J244" s="73" t="e">
        <f>IF('CountryvisatypeLink UAT Master'!E244="Yes", "Y", IF('CountryvisatypeLink UAT Master'!E244="No", "N", ""))</f>
        <v>#N/A</v>
      </c>
      <c r="K244" s="16" t="s">
        <v>1876</v>
      </c>
      <c r="P244" t="e">
        <f>CONCATENATE(A244,B244,C244,D244,E244,F244,G244,H244,I244,J244,K244)</f>
        <v>#N/A</v>
      </c>
    </row>
    <row r="245" spans="1:16">
      <c r="A245" t="s">
        <v>1871</v>
      </c>
      <c r="B245" t="str">
        <f>B243</f>
        <v>63502,</v>
      </c>
      <c r="C245" s="73">
        <f>'CountryvisatypeLink UAT Master'!B245</f>
        <v>43644</v>
      </c>
      <c r="D245" t="s">
        <v>1872</v>
      </c>
      <c r="E245" s="16" t="s">
        <v>1873</v>
      </c>
      <c r="F245">
        <f>F243</f>
        <v>81363</v>
      </c>
      <c r="G245" t="s">
        <v>1874</v>
      </c>
      <c r="H245" s="73" t="e">
        <f>IF('CountryvisatypeLink UAT Master'!D245="Yes", "Y", IF('CountryvisatypeLink UAT Master'!D245="No", "N", ""))</f>
        <v>#N/A</v>
      </c>
      <c r="I245" s="16" t="s">
        <v>1875</v>
      </c>
      <c r="J245" s="73" t="e">
        <f>IF('CountryvisatypeLink UAT Master'!E245="Yes", "Y", IF('CountryvisatypeLink UAT Master'!E245="No", "N", ""))</f>
        <v>#N/A</v>
      </c>
      <c r="K245" s="16" t="s">
        <v>1876</v>
      </c>
      <c r="P245" t="e">
        <f>CONCATENATE(A245,B245,C245,D245,E245,F245,G245,H245,I245,J245,K245)</f>
        <v>#N/A</v>
      </c>
    </row>
    <row r="246" spans="1:16">
      <c r="A246" t="s">
        <v>1871</v>
      </c>
      <c r="B246" t="str">
        <f>B244</f>
        <v>63502,</v>
      </c>
      <c r="C246" s="73">
        <f>'CountryvisatypeLink UAT Master'!B246</f>
        <v>43628</v>
      </c>
      <c r="D246" t="s">
        <v>1872</v>
      </c>
      <c r="E246" s="16" t="s">
        <v>1873</v>
      </c>
      <c r="F246">
        <f>F244</f>
        <v>81363</v>
      </c>
      <c r="G246" t="s">
        <v>1874</v>
      </c>
      <c r="H246" s="73" t="e">
        <f>IF('CountryvisatypeLink UAT Master'!D246="Yes", "Y", IF('CountryvisatypeLink UAT Master'!D246="No", "N", ""))</f>
        <v>#N/A</v>
      </c>
      <c r="I246" s="16" t="s">
        <v>1875</v>
      </c>
      <c r="J246" s="73" t="e">
        <f>IF('CountryvisatypeLink UAT Master'!E246="Yes", "Y", IF('CountryvisatypeLink UAT Master'!E246="No", "N", ""))</f>
        <v>#N/A</v>
      </c>
      <c r="K246" s="16" t="s">
        <v>1876</v>
      </c>
      <c r="P246" t="e">
        <f>CONCATENATE(A246,B246,C246,D246,E246,F246,G246,H246,I246,J246,K246)</f>
        <v>#N/A</v>
      </c>
    </row>
    <row r="247" spans="1:16">
      <c r="A247" t="s">
        <v>1871</v>
      </c>
      <c r="B247" t="str">
        <f>B245</f>
        <v>63502,</v>
      </c>
      <c r="C247" s="73">
        <f>'CountryvisatypeLink UAT Master'!B247</f>
        <v>43645</v>
      </c>
      <c r="D247" t="s">
        <v>1872</v>
      </c>
      <c r="E247" s="16" t="s">
        <v>1873</v>
      </c>
      <c r="F247">
        <f>F245</f>
        <v>81363</v>
      </c>
      <c r="G247" t="s">
        <v>1874</v>
      </c>
      <c r="H247" s="73" t="e">
        <f>IF('CountryvisatypeLink UAT Master'!D247="Yes", "Y", IF('CountryvisatypeLink UAT Master'!D247="No", "N", ""))</f>
        <v>#N/A</v>
      </c>
      <c r="I247" s="16" t="s">
        <v>1875</v>
      </c>
      <c r="J247" s="73" t="e">
        <f>IF('CountryvisatypeLink UAT Master'!E247="Yes", "Y", IF('CountryvisatypeLink UAT Master'!E247="No", "N", ""))</f>
        <v>#N/A</v>
      </c>
      <c r="K247" s="16" t="s">
        <v>1876</v>
      </c>
      <c r="P247" t="e">
        <f>CONCATENATE(A247,B247,C247,D247,E247,F247,G247,H247,I247,J247,K247)</f>
        <v>#N/A</v>
      </c>
    </row>
    <row r="248" spans="1:16">
      <c r="A248" t="s">
        <v>1871</v>
      </c>
      <c r="B248" t="str">
        <f>B246</f>
        <v>63502,</v>
      </c>
      <c r="C248" s="73">
        <f>'CountryvisatypeLink UAT Master'!B248</f>
        <v>43664</v>
      </c>
      <c r="D248" t="s">
        <v>1872</v>
      </c>
      <c r="E248" s="16" t="s">
        <v>1873</v>
      </c>
      <c r="F248">
        <f>F246</f>
        <v>81363</v>
      </c>
      <c r="G248" t="s">
        <v>1874</v>
      </c>
      <c r="H248" s="73" t="e">
        <f>IF('CountryvisatypeLink UAT Master'!D248="Yes", "Y", IF('CountryvisatypeLink UAT Master'!D248="No", "N", ""))</f>
        <v>#N/A</v>
      </c>
      <c r="I248" s="16" t="s">
        <v>1875</v>
      </c>
      <c r="J248" s="73" t="e">
        <f>IF('CountryvisatypeLink UAT Master'!E248="Yes", "Y", IF('CountryvisatypeLink UAT Master'!E248="No", "N", ""))</f>
        <v>#N/A</v>
      </c>
      <c r="K248" s="16" t="s">
        <v>1876</v>
      </c>
      <c r="P248" t="e">
        <f>CONCATENATE(A248,B248,C248,D248,E248,F248,G248,H248,I248,J248,K248)</f>
        <v>#N/A</v>
      </c>
    </row>
    <row r="249" spans="1:16">
      <c r="A249" t="s">
        <v>1871</v>
      </c>
      <c r="B249" t="str">
        <f>B247</f>
        <v>63502,</v>
      </c>
      <c r="C249" s="73">
        <f>'CountryvisatypeLink UAT Master'!B249</f>
        <v>42612</v>
      </c>
      <c r="D249" t="s">
        <v>1872</v>
      </c>
      <c r="E249" s="16" t="s">
        <v>1873</v>
      </c>
      <c r="F249">
        <f>F247</f>
        <v>81363</v>
      </c>
      <c r="G249" t="s">
        <v>1874</v>
      </c>
      <c r="H249" s="73" t="e">
        <f>IF('CountryvisatypeLink UAT Master'!D249="Yes", "Y", IF('CountryvisatypeLink UAT Master'!D249="No", "N", ""))</f>
        <v>#N/A</v>
      </c>
      <c r="I249" s="16" t="s">
        <v>1875</v>
      </c>
      <c r="J249" s="73" t="e">
        <f>IF('CountryvisatypeLink UAT Master'!E249="Yes", "Y", IF('CountryvisatypeLink UAT Master'!E249="No", "N", ""))</f>
        <v>#N/A</v>
      </c>
      <c r="K249" s="16" t="s">
        <v>1876</v>
      </c>
      <c r="P249" t="e">
        <f>CONCATENATE(A249,B249,C249,D249,E249,F249,G249,H249,I249,J249,K249)</f>
        <v>#N/A</v>
      </c>
    </row>
    <row r="250" spans="1:16">
      <c r="A250" t="s">
        <v>1871</v>
      </c>
      <c r="B250" t="str">
        <f>B248</f>
        <v>63502,</v>
      </c>
      <c r="C250" s="73">
        <f>'CountryvisatypeLink UAT Master'!B250</f>
        <v>43665</v>
      </c>
      <c r="D250" t="s">
        <v>1872</v>
      </c>
      <c r="E250" s="16" t="s">
        <v>1873</v>
      </c>
      <c r="F250">
        <f>F248</f>
        <v>81363</v>
      </c>
      <c r="G250" t="s">
        <v>1874</v>
      </c>
      <c r="H250" s="73" t="e">
        <f>IF('CountryvisatypeLink UAT Master'!D250="Yes", "Y", IF('CountryvisatypeLink UAT Master'!D250="No", "N", ""))</f>
        <v>#N/A</v>
      </c>
      <c r="I250" s="16" t="s">
        <v>1875</v>
      </c>
      <c r="J250" s="73" t="e">
        <f>IF('CountryvisatypeLink UAT Master'!E250="Yes", "Y", IF('CountryvisatypeLink UAT Master'!E250="No", "N", ""))</f>
        <v>#N/A</v>
      </c>
      <c r="K250" s="16" t="s">
        <v>1876</v>
      </c>
      <c r="P250" t="e">
        <f>CONCATENATE(A250,B250,C250,D250,E250,F250,G250,H250,I250,J250,K250)</f>
        <v>#N/A</v>
      </c>
    </row>
    <row r="251" spans="1:16">
      <c r="A251" t="s">
        <v>1871</v>
      </c>
      <c r="B251" t="str">
        <f>B249</f>
        <v>63502,</v>
      </c>
      <c r="C251" s="73">
        <f>'CountryvisatypeLink UAT Master'!B251</f>
        <v>43684</v>
      </c>
      <c r="D251" t="s">
        <v>1872</v>
      </c>
      <c r="E251" s="16" t="s">
        <v>1873</v>
      </c>
      <c r="F251">
        <f>F249</f>
        <v>81363</v>
      </c>
      <c r="G251" t="s">
        <v>1874</v>
      </c>
      <c r="H251" s="73" t="e">
        <f>IF('CountryvisatypeLink UAT Master'!D251="Yes", "Y", IF('CountryvisatypeLink UAT Master'!D251="No", "N", ""))</f>
        <v>#N/A</v>
      </c>
      <c r="I251" s="16" t="s">
        <v>1875</v>
      </c>
      <c r="J251" s="73" t="e">
        <f>IF('CountryvisatypeLink UAT Master'!E251="Yes", "Y", IF('CountryvisatypeLink UAT Master'!E251="No", "N", ""))</f>
        <v>#N/A</v>
      </c>
      <c r="K251" s="16" t="s">
        <v>1876</v>
      </c>
      <c r="P251" t="e">
        <f>CONCATENATE(A251,B251,C251,D251,E251,F251,G251,H251,I251,J251,K251)</f>
        <v>#N/A</v>
      </c>
    </row>
    <row r="252" spans="1:16">
      <c r="A252" t="s">
        <v>1871</v>
      </c>
      <c r="B252" t="str">
        <f>B250</f>
        <v>63502,</v>
      </c>
      <c r="C252" s="73">
        <f>'CountryvisatypeLink UAT Master'!B252</f>
        <v>43685</v>
      </c>
      <c r="D252" t="s">
        <v>1872</v>
      </c>
      <c r="E252" s="16" t="s">
        <v>1873</v>
      </c>
      <c r="F252">
        <f>F250</f>
        <v>81363</v>
      </c>
      <c r="G252" t="s">
        <v>1874</v>
      </c>
      <c r="H252" s="73" t="e">
        <f>IF('CountryvisatypeLink UAT Master'!D252="Yes", "Y", IF('CountryvisatypeLink UAT Master'!D252="No", "N", ""))</f>
        <v>#N/A</v>
      </c>
      <c r="I252" s="16" t="s">
        <v>1875</v>
      </c>
      <c r="J252" s="73" t="e">
        <f>IF('CountryvisatypeLink UAT Master'!E252="Yes", "Y", IF('CountryvisatypeLink UAT Master'!E252="No", "N", ""))</f>
        <v>#N/A</v>
      </c>
      <c r="K252" s="16" t="s">
        <v>1876</v>
      </c>
      <c r="P252" t="e">
        <f>CONCATENATE(A252,B252,C252,D252,E252,F252,G252,H252,I252,J252,K252)</f>
        <v>#N/A</v>
      </c>
    </row>
    <row r="253" spans="1:16">
      <c r="A253" t="s">
        <v>1871</v>
      </c>
      <c r="B253" t="str">
        <f>B251</f>
        <v>63502,</v>
      </c>
      <c r="C253" s="73">
        <f>'CountryvisatypeLink UAT Master'!B253</f>
        <v>43618</v>
      </c>
      <c r="D253" t="s">
        <v>1872</v>
      </c>
      <c r="E253" s="16" t="s">
        <v>1873</v>
      </c>
      <c r="F253">
        <f>F251</f>
        <v>81363</v>
      </c>
      <c r="G253" t="s">
        <v>1874</v>
      </c>
      <c r="H253" s="73" t="e">
        <f>IF('CountryvisatypeLink UAT Master'!D253="Yes", "Y", IF('CountryvisatypeLink UAT Master'!D253="No", "N", ""))</f>
        <v>#N/A</v>
      </c>
      <c r="I253" s="16" t="s">
        <v>1875</v>
      </c>
      <c r="J253" s="73" t="e">
        <f>IF('CountryvisatypeLink UAT Master'!E253="Yes", "Y", IF('CountryvisatypeLink UAT Master'!E253="No", "N", ""))</f>
        <v>#N/A</v>
      </c>
      <c r="K253" s="16" t="s">
        <v>1876</v>
      </c>
      <c r="P253" t="e">
        <f>CONCATENATE(A253,B253,C253,D253,E253,F253,G253,H253,I253,J253,K253)</f>
        <v>#N/A</v>
      </c>
    </row>
    <row r="254" spans="1:16">
      <c r="A254" t="s">
        <v>1871</v>
      </c>
      <c r="B254" t="str">
        <f>B252</f>
        <v>63502,</v>
      </c>
      <c r="C254" s="73">
        <f>'CountryvisatypeLink UAT Master'!B254</f>
        <v>43856</v>
      </c>
      <c r="D254" t="s">
        <v>1872</v>
      </c>
      <c r="E254" s="16" t="s">
        <v>1873</v>
      </c>
      <c r="F254">
        <f>F252</f>
        <v>81363</v>
      </c>
      <c r="G254" t="s">
        <v>1874</v>
      </c>
      <c r="H254" s="73" t="e">
        <f>IF('CountryvisatypeLink UAT Master'!D254="Yes", "Y", IF('CountryvisatypeLink UAT Master'!D254="No", "N", ""))</f>
        <v>#N/A</v>
      </c>
      <c r="I254" s="16" t="s">
        <v>1875</v>
      </c>
      <c r="J254" s="73" t="e">
        <f>IF('CountryvisatypeLink UAT Master'!E254="Yes", "Y", IF('CountryvisatypeLink UAT Master'!E254="No", "N", ""))</f>
        <v>#N/A</v>
      </c>
      <c r="K254" s="16" t="s">
        <v>1876</v>
      </c>
      <c r="P254" t="e">
        <f>CONCATENATE(A254,B254,C254,D254,E254,F254,G254,H254,I254,J254,K254)</f>
        <v>#N/A</v>
      </c>
    </row>
    <row r="255" spans="1:16">
      <c r="A255" t="s">
        <v>1871</v>
      </c>
      <c r="B255" t="str">
        <f>B253</f>
        <v>63502,</v>
      </c>
      <c r="C255" s="73">
        <f>'CountryvisatypeLink UAT Master'!B255</f>
        <v>43619</v>
      </c>
      <c r="D255" t="s">
        <v>1872</v>
      </c>
      <c r="E255" s="16" t="s">
        <v>1873</v>
      </c>
      <c r="F255">
        <f>F253</f>
        <v>81363</v>
      </c>
      <c r="G255" t="s">
        <v>1874</v>
      </c>
      <c r="H255" s="73" t="e">
        <f>IF('CountryvisatypeLink UAT Master'!D255="Yes", "Y", IF('CountryvisatypeLink UAT Master'!D255="No", "N", ""))</f>
        <v>#N/A</v>
      </c>
      <c r="I255" s="16" t="s">
        <v>1875</v>
      </c>
      <c r="J255" s="73" t="e">
        <f>IF('CountryvisatypeLink UAT Master'!E255="Yes", "Y", IF('CountryvisatypeLink UAT Master'!E255="No", "N", ""))</f>
        <v>#N/A</v>
      </c>
      <c r="K255" s="16" t="s">
        <v>1876</v>
      </c>
      <c r="P255" t="e">
        <f>CONCATENATE(A255,B255,C255,D255,E255,F255,G255,H255,I255,J255,K255)</f>
        <v>#N/A</v>
      </c>
    </row>
    <row r="256" spans="1:16">
      <c r="A256" t="s">
        <v>1871</v>
      </c>
      <c r="B256" t="str">
        <f>B254</f>
        <v>63502,</v>
      </c>
      <c r="C256" s="73">
        <f>'CountryvisatypeLink UAT Master'!B256</f>
        <v>43704</v>
      </c>
      <c r="D256" t="s">
        <v>1872</v>
      </c>
      <c r="E256" s="16" t="s">
        <v>1873</v>
      </c>
      <c r="F256">
        <f>F254</f>
        <v>81363</v>
      </c>
      <c r="G256" t="s">
        <v>1874</v>
      </c>
      <c r="H256" s="73" t="e">
        <f>IF('CountryvisatypeLink UAT Master'!D256="Yes", "Y", IF('CountryvisatypeLink UAT Master'!D256="No", "N", ""))</f>
        <v>#N/A</v>
      </c>
      <c r="I256" s="16" t="s">
        <v>1875</v>
      </c>
      <c r="J256" s="73" t="e">
        <f>IF('CountryvisatypeLink UAT Master'!E256="Yes", "Y", IF('CountryvisatypeLink UAT Master'!E256="No", "N", ""))</f>
        <v>#N/A</v>
      </c>
      <c r="K256" s="16" t="s">
        <v>1876</v>
      </c>
      <c r="P256" t="e">
        <f>CONCATENATE(A256,B256,C256,D256,E256,F256,G256,H256,I256,J256,K256)</f>
        <v>#N/A</v>
      </c>
    </row>
    <row r="257" spans="1:16">
      <c r="A257" t="s">
        <v>1871</v>
      </c>
      <c r="B257" t="str">
        <f>B255</f>
        <v>63502,</v>
      </c>
      <c r="C257" s="73">
        <f>'CountryvisatypeLink UAT Master'!B257</f>
        <v>43705</v>
      </c>
      <c r="D257" t="s">
        <v>1872</v>
      </c>
      <c r="E257" s="16" t="s">
        <v>1873</v>
      </c>
      <c r="F257">
        <f>F255</f>
        <v>81363</v>
      </c>
      <c r="G257" t="s">
        <v>1874</v>
      </c>
      <c r="H257" s="73" t="e">
        <f>IF('CountryvisatypeLink UAT Master'!D257="Yes", "Y", IF('CountryvisatypeLink UAT Master'!D257="No", "N", ""))</f>
        <v>#N/A</v>
      </c>
      <c r="I257" s="16" t="s">
        <v>1875</v>
      </c>
      <c r="J257" s="73" t="e">
        <f>IF('CountryvisatypeLink UAT Master'!E257="Yes", "Y", IF('CountryvisatypeLink UAT Master'!E257="No", "N", ""))</f>
        <v>#N/A</v>
      </c>
      <c r="K257" s="16" t="s">
        <v>1876</v>
      </c>
      <c r="P257" t="e">
        <f>CONCATENATE(A257,B257,C257,D257,E257,F257,G257,H257,I257,J257,K257)</f>
        <v>#N/A</v>
      </c>
    </row>
    <row r="258" spans="1:16">
      <c r="A258" t="s">
        <v>1871</v>
      </c>
      <c r="B258" t="str">
        <f>B256</f>
        <v>63502,</v>
      </c>
      <c r="C258" s="73">
        <f>'CountryvisatypeLink UAT Master'!B258</f>
        <v>43724</v>
      </c>
      <c r="D258" t="s">
        <v>1872</v>
      </c>
      <c r="E258" s="16" t="s">
        <v>1873</v>
      </c>
      <c r="F258">
        <f>F256</f>
        <v>81363</v>
      </c>
      <c r="G258" t="s">
        <v>1874</v>
      </c>
      <c r="H258" s="73" t="e">
        <f>IF('CountryvisatypeLink UAT Master'!D258="Yes", "Y", IF('CountryvisatypeLink UAT Master'!D258="No", "N", ""))</f>
        <v>#N/A</v>
      </c>
      <c r="I258" s="16" t="s">
        <v>1875</v>
      </c>
      <c r="J258" s="73" t="e">
        <f>IF('CountryvisatypeLink UAT Master'!E258="Yes", "Y", IF('CountryvisatypeLink UAT Master'!E258="No", "N", ""))</f>
        <v>#N/A</v>
      </c>
      <c r="K258" s="16" t="s">
        <v>1876</v>
      </c>
      <c r="P258" t="e">
        <f>CONCATENATE(A258,B258,C258,D258,E258,F258,G258,H258,I258,J258,K258)</f>
        <v>#N/A</v>
      </c>
    </row>
    <row r="259" spans="1:16">
      <c r="A259" t="s">
        <v>1871</v>
      </c>
      <c r="B259" t="str">
        <f>B257</f>
        <v>63502,</v>
      </c>
      <c r="C259" s="73">
        <f>'CountryvisatypeLink UAT Master'!B259</f>
        <v>43706</v>
      </c>
      <c r="D259" t="s">
        <v>1872</v>
      </c>
      <c r="E259" s="16" t="s">
        <v>1873</v>
      </c>
      <c r="F259">
        <f>F257</f>
        <v>81363</v>
      </c>
      <c r="G259" t="s">
        <v>1874</v>
      </c>
      <c r="H259" s="73" t="e">
        <f>IF('CountryvisatypeLink UAT Master'!D259="Yes", "Y", IF('CountryvisatypeLink UAT Master'!D259="No", "N", ""))</f>
        <v>#N/A</v>
      </c>
      <c r="I259" s="16" t="s">
        <v>1875</v>
      </c>
      <c r="J259" s="73" t="e">
        <f>IF('CountryvisatypeLink UAT Master'!E259="Yes", "Y", IF('CountryvisatypeLink UAT Master'!E259="No", "N", ""))</f>
        <v>#N/A</v>
      </c>
      <c r="K259" s="16" t="s">
        <v>1876</v>
      </c>
      <c r="P259" t="e">
        <f>CONCATENATE(A259,B259,C259,D259,E259,F259,G259,H259,I259,J259,K259)</f>
        <v>#N/A</v>
      </c>
    </row>
    <row r="260" spans="1:16">
      <c r="A260" t="s">
        <v>1871</v>
      </c>
      <c r="B260" t="str">
        <f>B258</f>
        <v>63502,</v>
      </c>
      <c r="C260" s="73">
        <f>'CountryvisatypeLink UAT Master'!B260</f>
        <v>43725</v>
      </c>
      <c r="D260" t="s">
        <v>1872</v>
      </c>
      <c r="E260" s="16" t="s">
        <v>1873</v>
      </c>
      <c r="F260">
        <f>F258</f>
        <v>81363</v>
      </c>
      <c r="G260" t="s">
        <v>1874</v>
      </c>
      <c r="H260" s="73" t="e">
        <f>IF('CountryvisatypeLink UAT Master'!D260="Yes", "Y", IF('CountryvisatypeLink UAT Master'!D260="No", "N", ""))</f>
        <v>#N/A</v>
      </c>
      <c r="I260" s="16" t="s">
        <v>1875</v>
      </c>
      <c r="J260" s="73" t="e">
        <f>IF('CountryvisatypeLink UAT Master'!E260="Yes", "Y", IF('CountryvisatypeLink UAT Master'!E260="No", "N", ""))</f>
        <v>#N/A</v>
      </c>
      <c r="K260" s="16" t="s">
        <v>1876</v>
      </c>
      <c r="P260" t="e">
        <f>CONCATENATE(A260,B260,C260,D260,E260,F260,G260,H260,I260,J260,K260)</f>
        <v>#N/A</v>
      </c>
    </row>
    <row r="261" spans="1:16">
      <c r="A261" t="s">
        <v>1871</v>
      </c>
      <c r="B261" t="str">
        <f>B259</f>
        <v>63502,</v>
      </c>
      <c r="C261" s="73">
        <f>'CountryvisatypeLink UAT Master'!B261</f>
        <v>43726</v>
      </c>
      <c r="D261" t="s">
        <v>1872</v>
      </c>
      <c r="E261" s="16" t="s">
        <v>1873</v>
      </c>
      <c r="F261">
        <f>F259</f>
        <v>81363</v>
      </c>
      <c r="G261" t="s">
        <v>1874</v>
      </c>
      <c r="H261" s="73" t="e">
        <f>IF('CountryvisatypeLink UAT Master'!D261="Yes", "Y", IF('CountryvisatypeLink UAT Master'!D261="No", "N", ""))</f>
        <v>#N/A</v>
      </c>
      <c r="I261" s="16" t="s">
        <v>1875</v>
      </c>
      <c r="J261" s="73" t="e">
        <f>IF('CountryvisatypeLink UAT Master'!E261="Yes", "Y", IF('CountryvisatypeLink UAT Master'!E261="No", "N", ""))</f>
        <v>#N/A</v>
      </c>
      <c r="K261" s="16" t="s">
        <v>1876</v>
      </c>
      <c r="P261" t="e">
        <f>CONCATENATE(A261,B261,C261,D261,E261,F261,G261,H261,I261,J261,K261)</f>
        <v>#N/A</v>
      </c>
    </row>
    <row r="262" spans="1:16">
      <c r="A262" t="s">
        <v>1871</v>
      </c>
      <c r="B262" t="str">
        <f>B260</f>
        <v>63502,</v>
      </c>
      <c r="C262" s="73">
        <f>'CountryvisatypeLink UAT Master'!B262</f>
        <v>43727</v>
      </c>
      <c r="D262" t="s">
        <v>1872</v>
      </c>
      <c r="E262" s="16" t="s">
        <v>1873</v>
      </c>
      <c r="F262">
        <f>F260</f>
        <v>81363</v>
      </c>
      <c r="G262" t="s">
        <v>1874</v>
      </c>
      <c r="H262" s="73" t="e">
        <f>IF('CountryvisatypeLink UAT Master'!D262="Yes", "Y", IF('CountryvisatypeLink UAT Master'!D262="No", "N", ""))</f>
        <v>#N/A</v>
      </c>
      <c r="I262" s="16" t="s">
        <v>1875</v>
      </c>
      <c r="J262" s="73" t="e">
        <f>IF('CountryvisatypeLink UAT Master'!E262="Yes", "Y", IF('CountryvisatypeLink UAT Master'!E262="No", "N", ""))</f>
        <v>#N/A</v>
      </c>
      <c r="K262" s="16" t="s">
        <v>1876</v>
      </c>
      <c r="P262" t="e">
        <f>CONCATENATE(A262,B262,C262,D262,E262,F262,G262,H262,I262,J262,K262)</f>
        <v>#N/A</v>
      </c>
    </row>
    <row r="263" spans="1:16">
      <c r="A263" t="s">
        <v>1871</v>
      </c>
      <c r="B263" t="str">
        <f>B261</f>
        <v>63502,</v>
      </c>
      <c r="C263" s="73">
        <f>'CountryvisatypeLink UAT Master'!B263</f>
        <v>43728</v>
      </c>
      <c r="D263" t="s">
        <v>1872</v>
      </c>
      <c r="E263" s="16" t="s">
        <v>1873</v>
      </c>
      <c r="F263">
        <f>F261</f>
        <v>81363</v>
      </c>
      <c r="G263" t="s">
        <v>1874</v>
      </c>
      <c r="H263" s="73" t="e">
        <f>IF('CountryvisatypeLink UAT Master'!D263="Yes", "Y", IF('CountryvisatypeLink UAT Master'!D263="No", "N", ""))</f>
        <v>#N/A</v>
      </c>
      <c r="I263" s="16" t="s">
        <v>1875</v>
      </c>
      <c r="J263" s="73" t="e">
        <f>IF('CountryvisatypeLink UAT Master'!E263="Yes", "Y", IF('CountryvisatypeLink UAT Master'!E263="No", "N", ""))</f>
        <v>#N/A</v>
      </c>
      <c r="K263" s="16" t="s">
        <v>1876</v>
      </c>
      <c r="P263" t="e">
        <f>CONCATENATE(A263,B263,C263,D263,E263,F263,G263,H263,I263,J263,K263)</f>
        <v>#N/A</v>
      </c>
    </row>
    <row r="264" spans="1:16">
      <c r="A264" t="s">
        <v>1871</v>
      </c>
      <c r="B264" t="str">
        <f>B262</f>
        <v>63502,</v>
      </c>
      <c r="C264" s="73">
        <f>'CountryvisatypeLink UAT Master'!B264</f>
        <v>43686</v>
      </c>
      <c r="D264" t="s">
        <v>1872</v>
      </c>
      <c r="E264" s="16" t="s">
        <v>1873</v>
      </c>
      <c r="F264">
        <f>F262</f>
        <v>81363</v>
      </c>
      <c r="G264" t="s">
        <v>1874</v>
      </c>
      <c r="H264" s="73" t="e">
        <f>IF('CountryvisatypeLink UAT Master'!D264="Yes", "Y", IF('CountryvisatypeLink UAT Master'!D264="No", "N", ""))</f>
        <v>#N/A</v>
      </c>
      <c r="I264" s="16" t="s">
        <v>1875</v>
      </c>
      <c r="J264" s="73" t="e">
        <f>IF('CountryvisatypeLink UAT Master'!E264="Yes", "Y", IF('CountryvisatypeLink UAT Master'!E264="No", "N", ""))</f>
        <v>#N/A</v>
      </c>
      <c r="K264" s="16" t="s">
        <v>1876</v>
      </c>
      <c r="P264" t="e">
        <f>CONCATENATE(A264,B264,C264,D264,E264,F264,G264,H264,I264,J264,K264)</f>
        <v>#N/A</v>
      </c>
    </row>
    <row r="265" spans="1:16">
      <c r="A265" t="s">
        <v>1871</v>
      </c>
      <c r="B265" t="str">
        <f>B263</f>
        <v>63502,</v>
      </c>
      <c r="C265" s="73">
        <f>'CountryvisatypeLink UAT Master'!B265</f>
        <v>43824</v>
      </c>
      <c r="D265" t="s">
        <v>1872</v>
      </c>
      <c r="E265" s="16" t="s">
        <v>1873</v>
      </c>
      <c r="F265">
        <f>F263</f>
        <v>81363</v>
      </c>
      <c r="G265" t="s">
        <v>1874</v>
      </c>
      <c r="H265" s="73" t="e">
        <f>IF('CountryvisatypeLink UAT Master'!D265="Yes", "Y", IF('CountryvisatypeLink UAT Master'!D265="No", "N", ""))</f>
        <v>#N/A</v>
      </c>
      <c r="I265" s="16" t="s">
        <v>1875</v>
      </c>
      <c r="J265" s="73" t="e">
        <f>IF('CountryvisatypeLink UAT Master'!E265="Yes", "Y", IF('CountryvisatypeLink UAT Master'!E265="No", "N", ""))</f>
        <v>#N/A</v>
      </c>
      <c r="K265" s="16" t="s">
        <v>1876</v>
      </c>
      <c r="P265" t="e">
        <f>CONCATENATE(A265,B265,C265,D265,E265,F265,G265,H265,I265,J265,K265)</f>
        <v>#N/A</v>
      </c>
    </row>
    <row r="266" spans="1:16">
      <c r="A266" t="s">
        <v>1871</v>
      </c>
      <c r="B266" t="str">
        <f>B264</f>
        <v>63502,</v>
      </c>
      <c r="C266" s="73">
        <f>'CountryvisatypeLink UAT Master'!B266</f>
        <v>43853</v>
      </c>
      <c r="D266" t="s">
        <v>1872</v>
      </c>
      <c r="E266" s="16" t="s">
        <v>1873</v>
      </c>
      <c r="F266">
        <f>F264</f>
        <v>81363</v>
      </c>
      <c r="G266" t="s">
        <v>1874</v>
      </c>
      <c r="H266" s="73" t="e">
        <f>IF('CountryvisatypeLink UAT Master'!D266="Yes", "Y", IF('CountryvisatypeLink UAT Master'!D266="No", "N", ""))</f>
        <v>#N/A</v>
      </c>
      <c r="I266" s="16" t="s">
        <v>1875</v>
      </c>
      <c r="J266" s="73" t="e">
        <f>IF('CountryvisatypeLink UAT Master'!E266="Yes", "Y", IF('CountryvisatypeLink UAT Master'!E266="No", "N", ""))</f>
        <v>#N/A</v>
      </c>
      <c r="K266" s="16" t="s">
        <v>1876</v>
      </c>
      <c r="P266" t="e">
        <f>CONCATENATE(A266,B266,C266,D266,E266,F266,G266,H266,I266,J266,K266)</f>
        <v>#N/A</v>
      </c>
    </row>
    <row r="267" spans="1:16">
      <c r="A267" t="s">
        <v>1871</v>
      </c>
      <c r="B267" t="str">
        <f>B265</f>
        <v>63502,</v>
      </c>
      <c r="C267" s="73">
        <f>'CountryvisatypeLink UAT Master'!B267</f>
        <v>43864</v>
      </c>
      <c r="D267" t="s">
        <v>1872</v>
      </c>
      <c r="E267" s="16" t="s">
        <v>1873</v>
      </c>
      <c r="F267">
        <f>F265</f>
        <v>81363</v>
      </c>
      <c r="G267" t="s">
        <v>1874</v>
      </c>
      <c r="H267" s="73" t="e">
        <f>IF('CountryvisatypeLink UAT Master'!D267="Yes", "Y", IF('CountryvisatypeLink UAT Master'!D267="No", "N", ""))</f>
        <v>#N/A</v>
      </c>
      <c r="I267" s="16" t="s">
        <v>1875</v>
      </c>
      <c r="J267" s="73" t="e">
        <f>IF('CountryvisatypeLink UAT Master'!E267="Yes", "Y", IF('CountryvisatypeLink UAT Master'!E267="No", "N", ""))</f>
        <v>#N/A</v>
      </c>
      <c r="K267" s="16" t="s">
        <v>1876</v>
      </c>
      <c r="P267" t="e">
        <f>CONCATENATE(A267,B267,C267,D267,E267,F267,G267,H267,I267,J267,K267)</f>
        <v>#N/A</v>
      </c>
    </row>
    <row r="268" spans="1:16">
      <c r="A268" t="s">
        <v>1871</v>
      </c>
      <c r="B268" t="str">
        <f>B266</f>
        <v>63502,</v>
      </c>
      <c r="C268" s="73">
        <f>'CountryvisatypeLink UAT Master'!B268</f>
        <v>43784</v>
      </c>
      <c r="D268" t="s">
        <v>1872</v>
      </c>
      <c r="E268" s="16" t="s">
        <v>1873</v>
      </c>
      <c r="F268">
        <f>F266</f>
        <v>81363</v>
      </c>
      <c r="G268" t="s">
        <v>1874</v>
      </c>
      <c r="H268" s="73" t="e">
        <f>IF('CountryvisatypeLink UAT Master'!D268="Yes", "Y", IF('CountryvisatypeLink UAT Master'!D268="No", "N", ""))</f>
        <v>#N/A</v>
      </c>
      <c r="I268" s="16" t="s">
        <v>1875</v>
      </c>
      <c r="J268" s="73" t="e">
        <f>IF('CountryvisatypeLink UAT Master'!E268="Yes", "Y", IF('CountryvisatypeLink UAT Master'!E268="No", "N", ""))</f>
        <v>#N/A</v>
      </c>
      <c r="K268" s="16" t="s">
        <v>1876</v>
      </c>
      <c r="P268" t="e">
        <f>CONCATENATE(A268,B268,C268,D268,E268,F268,G268,H268,I268,J268,K268)</f>
        <v>#N/A</v>
      </c>
    </row>
    <row r="269" spans="1:16">
      <c r="A269" t="s">
        <v>1871</v>
      </c>
      <c r="B269" t="str">
        <f>B267</f>
        <v>63502,</v>
      </c>
      <c r="C269" s="73">
        <f>'CountryvisatypeLink UAT Master'!B269</f>
        <v>42685</v>
      </c>
      <c r="D269" t="s">
        <v>1872</v>
      </c>
      <c r="E269" s="16" t="s">
        <v>1873</v>
      </c>
      <c r="F269">
        <f>F267</f>
        <v>81363</v>
      </c>
      <c r="G269" t="s">
        <v>1874</v>
      </c>
      <c r="H269" s="73" t="e">
        <f>IF('CountryvisatypeLink UAT Master'!D269="Yes", "Y", IF('CountryvisatypeLink UAT Master'!D269="No", "N", ""))</f>
        <v>#N/A</v>
      </c>
      <c r="I269" s="16" t="s">
        <v>1875</v>
      </c>
      <c r="J269" s="73" t="e">
        <f>IF('CountryvisatypeLink UAT Master'!E269="Yes", "Y", IF('CountryvisatypeLink UAT Master'!E269="No", "N", ""))</f>
        <v>#N/A</v>
      </c>
      <c r="K269" s="16" t="s">
        <v>1876</v>
      </c>
      <c r="P269" t="e">
        <f>CONCATENATE(A269,B269,C269,D269,E269,F269,G269,H269,I269,J269,K269)</f>
        <v>#N/A</v>
      </c>
    </row>
    <row r="270" spans="1:16">
      <c r="A270" t="s">
        <v>1871</v>
      </c>
      <c r="B270" t="str">
        <f>B268</f>
        <v>63502,</v>
      </c>
      <c r="C270" s="73">
        <f>'CountryvisatypeLink UAT Master'!B270</f>
        <v>43846</v>
      </c>
      <c r="D270" t="s">
        <v>1872</v>
      </c>
      <c r="E270" s="16" t="s">
        <v>1873</v>
      </c>
      <c r="F270">
        <f>F268</f>
        <v>81363</v>
      </c>
      <c r="G270" t="s">
        <v>1874</v>
      </c>
      <c r="H270" s="73" t="e">
        <f>IF('CountryvisatypeLink UAT Master'!D270="Yes", "Y", IF('CountryvisatypeLink UAT Master'!D270="No", "N", ""))</f>
        <v>#N/A</v>
      </c>
      <c r="I270" s="16" t="s">
        <v>1875</v>
      </c>
      <c r="J270" s="73" t="e">
        <f>IF('CountryvisatypeLink UAT Master'!E270="Yes", "Y", IF('CountryvisatypeLink UAT Master'!E270="No", "N", ""))</f>
        <v>#N/A</v>
      </c>
      <c r="K270" s="16" t="s">
        <v>1876</v>
      </c>
      <c r="P270" t="e">
        <f>CONCATENATE(A270,B270,C270,D270,E270,F270,G270,H270,I270,J270,K270)</f>
        <v>#N/A</v>
      </c>
    </row>
    <row r="271" spans="1:16">
      <c r="A271" t="s">
        <v>1871</v>
      </c>
      <c r="B271" t="str">
        <f>B269</f>
        <v>63502,</v>
      </c>
      <c r="C271" s="73">
        <f>'CountryvisatypeLink UAT Master'!B271</f>
        <v>36166</v>
      </c>
      <c r="D271" t="s">
        <v>1872</v>
      </c>
      <c r="E271" s="16" t="s">
        <v>1873</v>
      </c>
      <c r="F271">
        <f>F269</f>
        <v>81363</v>
      </c>
      <c r="G271" t="s">
        <v>1874</v>
      </c>
      <c r="H271" s="73" t="str">
        <f>IF('CountryvisatypeLink UAT Master'!D271="Yes", "Y", IF('CountryvisatypeLink UAT Master'!D271="No", "N", ""))</f>
        <v>Y</v>
      </c>
      <c r="I271" s="16" t="s">
        <v>1875</v>
      </c>
      <c r="J271" s="73" t="str">
        <f>IF('CountryvisatypeLink UAT Master'!E271="Yes", "Y", IF('CountryvisatypeLink UAT Master'!E271="No", "N", ""))</f>
        <v>Y</v>
      </c>
      <c r="K271" s="16" t="s">
        <v>1876</v>
      </c>
      <c r="P271" t="str">
        <f>CONCATENATE(A271,B271,C271,D271,E271,F271,G271,H271,I271,J271,K271)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VALUES(nextval('t_country_visa_type_link_seq'),63502,36166,'Full', 'support', current_timestamp, 'support', current_timestamp,81363, current_date, current_date, '2099-01-01 00:00:00.000','Y', 'Y', 'Y', 'Y', 'Y', 'Y', 'Y', 'N', 'N', 'N', NULL, NULL, NULL);</v>
      </c>
    </row>
    <row r="272" spans="1:16">
      <c r="A272" t="s">
        <v>1871</v>
      </c>
      <c r="B272" t="str">
        <f>B270</f>
        <v>63502,</v>
      </c>
      <c r="C272" s="73">
        <f>'CountryvisatypeLink UAT Master'!B272</f>
        <v>38162</v>
      </c>
      <c r="D272" t="s">
        <v>1872</v>
      </c>
      <c r="E272" s="16" t="s">
        <v>1873</v>
      </c>
      <c r="F272">
        <f>F270</f>
        <v>81363</v>
      </c>
      <c r="G272" t="s">
        <v>1874</v>
      </c>
      <c r="H272" s="73" t="str">
        <f>IF('CountryvisatypeLink UAT Master'!D272="Yes", "Y", IF('CountryvisatypeLink UAT Master'!D272="No", "N", ""))</f>
        <v>Y</v>
      </c>
      <c r="I272" s="16" t="s">
        <v>1875</v>
      </c>
      <c r="J272" s="73" t="str">
        <f>IF('CountryvisatypeLink UAT Master'!E272="Yes", "Y", IF('CountryvisatypeLink UAT Master'!E272="No", "N", ""))</f>
        <v>Y</v>
      </c>
      <c r="K272" s="16" t="s">
        <v>1876</v>
      </c>
      <c r="P272" t="str">
        <f>CONCATENATE(A272,B272,C272,D272,E272,F272,G272,H272,I272,J272,K272)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VALUES(nextval('t_country_visa_type_link_seq'),63502,38162,'Full', 'support', current_timestamp, 'support', current_timestamp,81363, current_date, current_date, '2099-01-01 00:00:00.000','Y', 'Y', 'Y', 'Y', 'Y', 'Y', 'Y', 'N', 'N', 'N', NULL, NULL, NULL);</v>
      </c>
    </row>
    <row r="273" spans="1:16">
      <c r="A273" t="s">
        <v>1871</v>
      </c>
      <c r="B273" t="str">
        <f>B271</f>
        <v>63502,</v>
      </c>
      <c r="C273" s="73">
        <f>'CountryvisatypeLink UAT Master'!B273</f>
        <v>38163</v>
      </c>
      <c r="D273" t="s">
        <v>1872</v>
      </c>
      <c r="E273" s="16" t="s">
        <v>1873</v>
      </c>
      <c r="F273">
        <f>F271</f>
        <v>81363</v>
      </c>
      <c r="G273" t="s">
        <v>1874</v>
      </c>
      <c r="H273" s="73" t="str">
        <f>IF('CountryvisatypeLink UAT Master'!D273="Yes", "Y", IF('CountryvisatypeLink UAT Master'!D273="No", "N", ""))</f>
        <v>Y</v>
      </c>
      <c r="I273" s="16" t="s">
        <v>1875</v>
      </c>
      <c r="J273" s="73" t="str">
        <f>IF('CountryvisatypeLink UAT Master'!E273="Yes", "Y", IF('CountryvisatypeLink UAT Master'!E273="No", "N", ""))</f>
        <v>Y</v>
      </c>
      <c r="K273" s="16" t="s">
        <v>1876</v>
      </c>
      <c r="P273" t="str">
        <f>CONCATENATE(A273,B273,C273,D273,E273,F273,G273,H273,I273,J273,K273)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VALUES(nextval('t_country_visa_type_link_seq'),63502,38163,'Full', 'support', current_timestamp, 'support', current_timestamp,81363, current_date, current_date, '2099-01-01 00:00:00.000','Y', 'Y', 'Y', 'Y', 'Y', 'Y', 'Y', 'N', 'N', 'N', NULL, NULL, NULL);</v>
      </c>
    </row>
    <row r="274" spans="1:16">
      <c r="A274" t="s">
        <v>1871</v>
      </c>
      <c r="B274" t="str">
        <f>B272</f>
        <v>63502,</v>
      </c>
      <c r="C274" s="73">
        <f>'CountryvisatypeLink UAT Master'!B274</f>
        <v>38164</v>
      </c>
      <c r="D274" t="s">
        <v>1872</v>
      </c>
      <c r="E274" s="16" t="s">
        <v>1873</v>
      </c>
      <c r="F274">
        <f>F272</f>
        <v>81363</v>
      </c>
      <c r="G274" t="s">
        <v>1874</v>
      </c>
      <c r="H274" s="73" t="str">
        <f>IF('CountryvisatypeLink UAT Master'!D274="Yes", "Y", IF('CountryvisatypeLink UAT Master'!D274="No", "N", ""))</f>
        <v>Y</v>
      </c>
      <c r="I274" s="16" t="s">
        <v>1875</v>
      </c>
      <c r="J274" s="73" t="str">
        <f>IF('CountryvisatypeLink UAT Master'!E274="Yes", "Y", IF('CountryvisatypeLink UAT Master'!E274="No", "N", ""))</f>
        <v>Y</v>
      </c>
      <c r="K274" s="16" t="s">
        <v>1876</v>
      </c>
      <c r="P274" t="str">
        <f>CONCATENATE(A274,B274,C274,D274,E274,F274,G274,H274,I274,J274,K274)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VALUES(nextval('t_country_visa_type_link_seq'),63502,38164,'Full', 'support', current_timestamp, 'support', current_timestamp,81363, current_date, current_date, '2099-01-01 00:00:00.000','Y', 'Y', 'Y', 'Y', 'Y', 'Y', 'Y', 'N', 'N', 'N', NULL, NULL, NULL);</v>
      </c>
    </row>
    <row r="275" spans="1:16">
      <c r="A275" t="s">
        <v>1871</v>
      </c>
      <c r="B275" t="str">
        <f>B273</f>
        <v>63502,</v>
      </c>
      <c r="C275" s="73">
        <f>'CountryvisatypeLink UAT Master'!B275</f>
        <v>38165</v>
      </c>
      <c r="D275" t="s">
        <v>1872</v>
      </c>
      <c r="E275" s="16" t="s">
        <v>1873</v>
      </c>
      <c r="F275">
        <f>F273</f>
        <v>81363</v>
      </c>
      <c r="G275" t="s">
        <v>1874</v>
      </c>
      <c r="H275" s="73" t="str">
        <f>IF('CountryvisatypeLink UAT Master'!D275="Yes", "Y", IF('CountryvisatypeLink UAT Master'!D275="No", "N", ""))</f>
        <v>Y</v>
      </c>
      <c r="I275" s="16" t="s">
        <v>1875</v>
      </c>
      <c r="J275" s="73" t="str">
        <f>IF('CountryvisatypeLink UAT Master'!E275="Yes", "Y", IF('CountryvisatypeLink UAT Master'!E275="No", "N", ""))</f>
        <v>Y</v>
      </c>
      <c r="K275" s="16" t="s">
        <v>1876</v>
      </c>
      <c r="P275" t="str">
        <f>CONCATENATE(A275,B275,C275,D275,E275,F275,G275,H275,I275,J275,K275)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VALUES(nextval('t_country_visa_type_link_seq'),63502,38165,'Full', 'support', current_timestamp, 'support', current_timestamp,81363, current_date, current_date, '2099-01-01 00:00:00.000','Y', 'Y', 'Y', 'Y', 'Y', 'Y', 'Y', 'N', 'N', 'N', NULL, NULL, NULL);</v>
      </c>
    </row>
    <row r="276" spans="1:16">
      <c r="A276" t="s">
        <v>1871</v>
      </c>
      <c r="B276" t="str">
        <f>B274</f>
        <v>63502,</v>
      </c>
      <c r="C276" s="73">
        <f>'CountryvisatypeLink UAT Master'!B276</f>
        <v>38166</v>
      </c>
      <c r="D276" t="s">
        <v>1872</v>
      </c>
      <c r="E276" s="16" t="s">
        <v>1873</v>
      </c>
      <c r="F276">
        <f>F274</f>
        <v>81363</v>
      </c>
      <c r="G276" t="s">
        <v>1874</v>
      </c>
      <c r="H276" s="73" t="str">
        <f>IF('CountryvisatypeLink UAT Master'!D276="Yes", "Y", IF('CountryvisatypeLink UAT Master'!D276="No", "N", ""))</f>
        <v>Y</v>
      </c>
      <c r="I276" s="16" t="s">
        <v>1875</v>
      </c>
      <c r="J276" s="73" t="str">
        <f>IF('CountryvisatypeLink UAT Master'!E276="Yes", "Y", IF('CountryvisatypeLink UAT Master'!E276="No", "N", ""))</f>
        <v>Y</v>
      </c>
      <c r="K276" s="16" t="s">
        <v>1876</v>
      </c>
      <c r="P276" t="str">
        <f>CONCATENATE(A276,B276,C276,D276,E276,F276,G276,H276,I276,J276,K276)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VALUES(nextval('t_country_visa_type_link_seq'),63502,38166,'Full', 'support', current_timestamp, 'support', current_timestamp,81363, current_date, current_date, '2099-01-01 00:00:00.000','Y', 'Y', 'Y', 'Y', 'Y', 'Y', 'Y', 'N', 'N', 'N', NULL, NULL, NULL);</v>
      </c>
    </row>
    <row r="277" spans="1:16">
      <c r="A277" t="s">
        <v>1871</v>
      </c>
      <c r="B277" t="str">
        <f>B275</f>
        <v>63502,</v>
      </c>
      <c r="C277" s="73">
        <f>'CountryvisatypeLink UAT Master'!B277</f>
        <v>38167</v>
      </c>
      <c r="D277" t="s">
        <v>1872</v>
      </c>
      <c r="E277" s="16" t="s">
        <v>1873</v>
      </c>
      <c r="F277">
        <f>F275</f>
        <v>81363</v>
      </c>
      <c r="G277" t="s">
        <v>1874</v>
      </c>
      <c r="H277" s="73" t="str">
        <f>IF('CountryvisatypeLink UAT Master'!D277="Yes", "Y", IF('CountryvisatypeLink UAT Master'!D277="No", "N", ""))</f>
        <v>Y</v>
      </c>
      <c r="I277" s="16" t="s">
        <v>1875</v>
      </c>
      <c r="J277" s="73" t="str">
        <f>IF('CountryvisatypeLink UAT Master'!E277="Yes", "Y", IF('CountryvisatypeLink UAT Master'!E277="No", "N", ""))</f>
        <v>Y</v>
      </c>
      <c r="K277" s="16" t="s">
        <v>1876</v>
      </c>
      <c r="P277" t="str">
        <f>CONCATENATE(A277,B277,C277,D277,E277,F277,G277,H277,I277,J277,K277)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VALUES(nextval('t_country_visa_type_link_seq'),63502,38167,'Full', 'support', current_timestamp, 'support', current_timestamp,81363, current_date, current_date, '2099-01-01 00:00:00.000','Y', 'Y', 'Y', 'Y', 'Y', 'Y', 'Y', 'N', 'N', 'N', NULL, NULL, NULL);</v>
      </c>
    </row>
    <row r="278" spans="1:16">
      <c r="A278" t="s">
        <v>1871</v>
      </c>
      <c r="B278" t="str">
        <f>B276</f>
        <v>63502,</v>
      </c>
      <c r="C278" s="73">
        <f>'CountryvisatypeLink UAT Master'!B278</f>
        <v>38168</v>
      </c>
      <c r="D278" t="s">
        <v>1872</v>
      </c>
      <c r="E278" s="16" t="s">
        <v>1873</v>
      </c>
      <c r="F278">
        <f>F276</f>
        <v>81363</v>
      </c>
      <c r="G278" t="s">
        <v>1874</v>
      </c>
      <c r="H278" s="73" t="str">
        <f>IF('CountryvisatypeLink UAT Master'!D278="Yes", "Y", IF('CountryvisatypeLink UAT Master'!D278="No", "N", ""))</f>
        <v>Y</v>
      </c>
      <c r="I278" s="16" t="s">
        <v>1875</v>
      </c>
      <c r="J278" s="73" t="str">
        <f>IF('CountryvisatypeLink UAT Master'!E278="Yes", "Y", IF('CountryvisatypeLink UAT Master'!E278="No", "N", ""))</f>
        <v>Y</v>
      </c>
      <c r="K278" s="16" t="s">
        <v>1876</v>
      </c>
      <c r="P278" t="str">
        <f>CONCATENATE(A278,B278,C278,D278,E278,F278,G278,H278,I278,J278,K278)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VALUES(nextval('t_country_visa_type_link_seq'),63502,38168,'Full', 'support', current_timestamp, 'support', current_timestamp,81363, current_date, current_date, '2099-01-01 00:00:00.000','Y', 'Y', 'Y', 'Y', 'Y', 'Y', 'Y', 'N', 'N', 'N', NULL, NULL, NULL);</v>
      </c>
    </row>
    <row r="279" spans="1:16">
      <c r="A279" t="s">
        <v>1871</v>
      </c>
      <c r="B279" t="str">
        <f>B277</f>
        <v>63502,</v>
      </c>
      <c r="C279" s="73">
        <f>'CountryvisatypeLink UAT Master'!B279</f>
        <v>38169</v>
      </c>
      <c r="D279" t="s">
        <v>1872</v>
      </c>
      <c r="E279" s="16" t="s">
        <v>1873</v>
      </c>
      <c r="F279">
        <f>F277</f>
        <v>81363</v>
      </c>
      <c r="G279" t="s">
        <v>1874</v>
      </c>
      <c r="H279" s="73" t="str">
        <f>IF('CountryvisatypeLink UAT Master'!D279="Yes", "Y", IF('CountryvisatypeLink UAT Master'!D279="No", "N", ""))</f>
        <v>Y</v>
      </c>
      <c r="I279" s="16" t="s">
        <v>1875</v>
      </c>
      <c r="J279" s="73" t="str">
        <f>IF('CountryvisatypeLink UAT Master'!E279="Yes", "Y", IF('CountryvisatypeLink UAT Master'!E279="No", "N", ""))</f>
        <v>Y</v>
      </c>
      <c r="K279" s="16" t="s">
        <v>1876</v>
      </c>
      <c r="P279" t="str">
        <f>CONCATENATE(A279,B279,C279,D279,E279,F279,G279,H279,I279,J279,K279)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VALUES(nextval('t_country_visa_type_link_seq'),63502,38169,'Full', 'support', current_timestamp, 'support', current_timestamp,81363, current_date, current_date, '2099-01-01 00:00:00.000','Y', 'Y', 'Y', 'Y', 'Y', 'Y', 'Y', 'N', 'N', 'N', NULL, NULL, NULL);</v>
      </c>
    </row>
    <row r="280" spans="1:16">
      <c r="A280" t="s">
        <v>1871</v>
      </c>
      <c r="B280" t="str">
        <f>B278</f>
        <v>63502,</v>
      </c>
      <c r="C280" s="73">
        <f>'CountryvisatypeLink UAT Master'!B280</f>
        <v>38170</v>
      </c>
      <c r="D280" t="s">
        <v>1872</v>
      </c>
      <c r="E280" s="16" t="s">
        <v>1873</v>
      </c>
      <c r="F280">
        <f>F278</f>
        <v>81363</v>
      </c>
      <c r="G280" t="s">
        <v>1874</v>
      </c>
      <c r="H280" s="73" t="str">
        <f>IF('CountryvisatypeLink UAT Master'!D280="Yes", "Y", IF('CountryvisatypeLink UAT Master'!D280="No", "N", ""))</f>
        <v>Y</v>
      </c>
      <c r="I280" s="16" t="s">
        <v>1875</v>
      </c>
      <c r="J280" s="73" t="str">
        <f>IF('CountryvisatypeLink UAT Master'!E280="Yes", "Y", IF('CountryvisatypeLink UAT Master'!E280="No", "N", ""))</f>
        <v>Y</v>
      </c>
      <c r="K280" s="16" t="s">
        <v>1876</v>
      </c>
      <c r="P280" t="str">
        <f>CONCATENATE(A280,B280,C280,D280,E280,F280,G280,H280,I280,J280,K280)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VALUES(nextval('t_country_visa_type_link_seq'),63502,38170,'Full', 'support', current_timestamp, 'support', current_timestamp,81363, current_date, current_date, '2099-01-01 00:00:00.000','Y', 'Y', 'Y', 'Y', 'Y', 'Y', 'Y', 'N', 'N', 'N', NULL, NULL, NULL);</v>
      </c>
    </row>
    <row r="281" spans="1:16">
      <c r="A281" t="s">
        <v>1871</v>
      </c>
      <c r="B281" t="str">
        <f>B279</f>
        <v>63502,</v>
      </c>
      <c r="C281" s="73">
        <f>'CountryvisatypeLink UAT Master'!B281</f>
        <v>38171</v>
      </c>
      <c r="D281" t="s">
        <v>1872</v>
      </c>
      <c r="E281" s="16" t="s">
        <v>1873</v>
      </c>
      <c r="F281">
        <f>F279</f>
        <v>81363</v>
      </c>
      <c r="G281" t="s">
        <v>1874</v>
      </c>
      <c r="H281" s="73" t="str">
        <f>IF('CountryvisatypeLink UAT Master'!D281="Yes", "Y", IF('CountryvisatypeLink UAT Master'!D281="No", "N", ""))</f>
        <v>Y</v>
      </c>
      <c r="I281" s="16" t="s">
        <v>1875</v>
      </c>
      <c r="J281" s="73" t="str">
        <f>IF('CountryvisatypeLink UAT Master'!E281="Yes", "Y", IF('CountryvisatypeLink UAT Master'!E281="No", "N", ""))</f>
        <v>Y</v>
      </c>
      <c r="K281" s="16" t="s">
        <v>1876</v>
      </c>
      <c r="P281" t="str">
        <f>CONCATENATE(A281,B281,C281,D281,E281,F281,G281,H281,I281,J281,K281)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VALUES(nextval('t_country_visa_type_link_seq'),63502,38171,'Full', 'support', current_timestamp, 'support', current_timestamp,81363, current_date, current_date, '2099-01-01 00:00:00.000','Y', 'Y', 'Y', 'Y', 'Y', 'Y', 'Y', 'N', 'N', 'N', NULL, NULL, NULL);</v>
      </c>
    </row>
    <row r="282" spans="1:16">
      <c r="A282" t="s">
        <v>1871</v>
      </c>
      <c r="B282" t="str">
        <f>B280</f>
        <v>63502,</v>
      </c>
      <c r="C282" s="73">
        <f>'CountryvisatypeLink UAT Master'!B282</f>
        <v>38172</v>
      </c>
      <c r="D282" t="s">
        <v>1872</v>
      </c>
      <c r="E282" s="16" t="s">
        <v>1873</v>
      </c>
      <c r="F282">
        <f>F280</f>
        <v>81363</v>
      </c>
      <c r="G282" t="s">
        <v>1874</v>
      </c>
      <c r="H282" s="73" t="str">
        <f>IF('CountryvisatypeLink UAT Master'!D282="Yes", "Y", IF('CountryvisatypeLink UAT Master'!D282="No", "N", ""))</f>
        <v>Y</v>
      </c>
      <c r="I282" s="16" t="s">
        <v>1875</v>
      </c>
      <c r="J282" s="73" t="str">
        <f>IF('CountryvisatypeLink UAT Master'!E282="Yes", "Y", IF('CountryvisatypeLink UAT Master'!E282="No", "N", ""))</f>
        <v>Y</v>
      </c>
      <c r="K282" s="16" t="s">
        <v>1876</v>
      </c>
      <c r="P282" t="str">
        <f>CONCATENATE(A282,B282,C282,D282,E282,F282,G282,H282,I282,J282,K282)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VALUES(nextval('t_country_visa_type_link_seq'),63502,38172,'Full', 'support', current_timestamp, 'support', current_timestamp,81363, current_date, current_date, '2099-01-01 00:00:00.000','Y', 'Y', 'Y', 'Y', 'Y', 'Y', 'Y', 'N', 'N', 'N', NULL, NULL, NULL);</v>
      </c>
    </row>
    <row r="283" spans="1:16">
      <c r="A283" t="s">
        <v>1871</v>
      </c>
      <c r="B283" t="str">
        <f>B281</f>
        <v>63502,</v>
      </c>
      <c r="C283" s="73">
        <f>'CountryvisatypeLink UAT Master'!B283</f>
        <v>38173</v>
      </c>
      <c r="D283" t="s">
        <v>1872</v>
      </c>
      <c r="E283" s="16" t="s">
        <v>1873</v>
      </c>
      <c r="F283">
        <f>F281</f>
        <v>81363</v>
      </c>
      <c r="G283" t="s">
        <v>1874</v>
      </c>
      <c r="H283" s="73" t="str">
        <f>IF('CountryvisatypeLink UAT Master'!D283="Yes", "Y", IF('CountryvisatypeLink UAT Master'!D283="No", "N", ""))</f>
        <v>Y</v>
      </c>
      <c r="I283" s="16" t="s">
        <v>1875</v>
      </c>
      <c r="J283" s="73" t="str">
        <f>IF('CountryvisatypeLink UAT Master'!E283="Yes", "Y", IF('CountryvisatypeLink UAT Master'!E283="No", "N", ""))</f>
        <v>Y</v>
      </c>
      <c r="K283" s="16" t="s">
        <v>1876</v>
      </c>
      <c r="P283" t="str">
        <f>CONCATENATE(A283,B283,C283,D283,E283,F283,G283,H283,I283,J283,K283)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VALUES(nextval('t_country_visa_type_link_seq'),63502,38173,'Full', 'support', current_timestamp, 'support', current_timestamp,81363, current_date, current_date, '2099-01-01 00:00:00.000','Y', 'Y', 'Y', 'Y', 'Y', 'Y', 'Y', 'N', 'N', 'N', NULL, NULL, NULL);</v>
      </c>
    </row>
    <row r="284" spans="1:16">
      <c r="A284" t="s">
        <v>1871</v>
      </c>
      <c r="B284" t="str">
        <f>B282</f>
        <v>63502,</v>
      </c>
      <c r="C284" s="73">
        <f>'CountryvisatypeLink UAT Master'!B284</f>
        <v>44784</v>
      </c>
      <c r="D284" t="s">
        <v>1872</v>
      </c>
      <c r="E284" s="16" t="s">
        <v>1873</v>
      </c>
      <c r="F284">
        <f>F282</f>
        <v>81363</v>
      </c>
      <c r="G284" t="s">
        <v>1874</v>
      </c>
      <c r="H284" s="73" t="str">
        <f>IF('CountryvisatypeLink UAT Master'!D284="Yes", "Y", IF('CountryvisatypeLink UAT Master'!D284="No", "N", ""))</f>
        <v>Y</v>
      </c>
      <c r="I284" s="16" t="s">
        <v>1875</v>
      </c>
      <c r="J284" s="73" t="str">
        <f>IF('CountryvisatypeLink UAT Master'!E284="Yes", "Y", IF('CountryvisatypeLink UAT Master'!E284="No", "N", ""))</f>
        <v>Y</v>
      </c>
      <c r="K284" s="16" t="s">
        <v>1876</v>
      </c>
      <c r="P284" t="str">
        <f>CONCATENATE(A284,B284,C284,D284,E284,F284,G284,H284,I284,J284,K284)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VALUES(nextval('t_country_visa_type_link_seq'),63502,44784,'Full', 'support', current_timestamp, 'support', current_timestamp,81363, current_date, current_date, '2099-01-01 00:00:00.000','Y', 'Y', 'Y', 'Y', 'Y', 'Y', 'Y', 'N', 'N', 'N', NULL, NULL, NULL);</v>
      </c>
    </row>
    <row r="285" spans="1:16">
      <c r="A285" t="s">
        <v>1871</v>
      </c>
      <c r="B285" t="str">
        <f>B283</f>
        <v>63502,</v>
      </c>
      <c r="C285" s="73">
        <f>'CountryvisatypeLink UAT Master'!B285</f>
        <v>44785</v>
      </c>
      <c r="D285" t="s">
        <v>1872</v>
      </c>
      <c r="E285" s="16" t="s">
        <v>1873</v>
      </c>
      <c r="F285">
        <f>F283</f>
        <v>81363</v>
      </c>
      <c r="G285" t="s">
        <v>1874</v>
      </c>
      <c r="H285" s="73" t="str">
        <f>IF('CountryvisatypeLink UAT Master'!D285="Yes", "Y", IF('CountryvisatypeLink UAT Master'!D285="No", "N", ""))</f>
        <v>Y</v>
      </c>
      <c r="I285" s="16" t="s">
        <v>1875</v>
      </c>
      <c r="J285" s="73" t="str">
        <f>IF('CountryvisatypeLink UAT Master'!E285="Yes", "Y", IF('CountryvisatypeLink UAT Master'!E285="No", "N", ""))</f>
        <v>Y</v>
      </c>
      <c r="K285" s="16" t="s">
        <v>1876</v>
      </c>
      <c r="P285" t="str">
        <f>CONCATENATE(A285,B285,C285,D285,E285,F285,G285,H285,I285,J285,K285)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VALUES(nextval('t_country_visa_type_link_seq'),63502,44785,'Full', 'support', current_timestamp, 'support', current_timestamp,81363, current_date, current_date, '2099-01-01 00:00:00.000','Y', 'Y', 'Y', 'Y', 'Y', 'Y', 'Y', 'N', 'N', 'N', NULL, NULL, NULL);</v>
      </c>
    </row>
    <row r="286" spans="1:16">
      <c r="A286" t="s">
        <v>1871</v>
      </c>
      <c r="B286" t="str">
        <f>B284</f>
        <v>63502,</v>
      </c>
      <c r="C286" s="73">
        <f>'CountryvisatypeLink UAT Master'!B286</f>
        <v>44804</v>
      </c>
      <c r="D286" t="s">
        <v>1872</v>
      </c>
      <c r="E286" s="16" t="s">
        <v>1873</v>
      </c>
      <c r="F286">
        <f>F284</f>
        <v>81363</v>
      </c>
      <c r="G286" t="s">
        <v>1874</v>
      </c>
      <c r="H286" s="73" t="str">
        <f>IF('CountryvisatypeLink UAT Master'!D286="Yes", "Y", IF('CountryvisatypeLink UAT Master'!D286="No", "N", ""))</f>
        <v>Y</v>
      </c>
      <c r="I286" s="16" t="s">
        <v>1875</v>
      </c>
      <c r="J286" s="73" t="str">
        <f>IF('CountryvisatypeLink UAT Master'!E286="Yes", "Y", IF('CountryvisatypeLink UAT Master'!E286="No", "N", ""))</f>
        <v>Y</v>
      </c>
      <c r="K286" s="16" t="s">
        <v>1876</v>
      </c>
      <c r="P286" t="str">
        <f>CONCATENATE(A286,B286,C286,D286,E286,F286,G286,H286,I286,J286,K286)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VALUES(nextval('t_country_visa_type_link_seq'),63502,44804,'Full', 'support', current_timestamp, 'support', current_timestamp,81363, current_date, current_date, '2099-01-01 00:00:00.000','Y', 'Y', 'Y', 'Y', 'Y', 'Y', 'Y', 'N', 'N', 'N', NULL, NULL, NULL);</v>
      </c>
    </row>
    <row r="287" spans="1:16">
      <c r="A287" t="s">
        <v>1871</v>
      </c>
      <c r="B287" t="str">
        <f>B285</f>
        <v>63502,</v>
      </c>
      <c r="C287" s="73">
        <f>'CountryvisatypeLink UAT Master'!B287</f>
        <v>44805</v>
      </c>
      <c r="D287" t="s">
        <v>1872</v>
      </c>
      <c r="E287" s="16" t="s">
        <v>1873</v>
      </c>
      <c r="F287">
        <f>F285</f>
        <v>81363</v>
      </c>
      <c r="G287" t="s">
        <v>1874</v>
      </c>
      <c r="H287" s="73" t="str">
        <f>IF('CountryvisatypeLink UAT Master'!D287="Yes", "Y", IF('CountryvisatypeLink UAT Master'!D287="No", "N", ""))</f>
        <v>Y</v>
      </c>
      <c r="I287" s="16" t="s">
        <v>1875</v>
      </c>
      <c r="J287" s="73" t="str">
        <f>IF('CountryvisatypeLink UAT Master'!E287="Yes", "Y", IF('CountryvisatypeLink UAT Master'!E287="No", "N", ""))</f>
        <v>Y</v>
      </c>
      <c r="K287" s="16" t="s">
        <v>1876</v>
      </c>
      <c r="P287" t="str">
        <f>CONCATENATE(A287,B287,C287,D287,E287,F287,G287,H287,I287,J287,K287)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VALUES(nextval('t_country_visa_type_link_seq'),63502,44805,'Full', 'support', current_timestamp, 'support', current_timestamp,81363, current_date, current_date, '2099-01-01 00:00:00.000','Y', 'Y', 'Y', 'Y', 'Y', 'Y', 'Y', 'N', 'N', 'N', NULL, NULL, NULL);</v>
      </c>
    </row>
    <row r="288" spans="1:16">
      <c r="A288" t="s">
        <v>1871</v>
      </c>
      <c r="B288" t="str">
        <f>B286</f>
        <v>63502,</v>
      </c>
      <c r="C288" s="73">
        <f>'CountryvisatypeLink UAT Master'!B288</f>
        <v>44806</v>
      </c>
      <c r="D288" t="s">
        <v>1872</v>
      </c>
      <c r="E288" s="16" t="s">
        <v>1873</v>
      </c>
      <c r="F288">
        <f>F286</f>
        <v>81363</v>
      </c>
      <c r="G288" t="s">
        <v>1874</v>
      </c>
      <c r="H288" s="73" t="str">
        <f>IF('CountryvisatypeLink UAT Master'!D288="Yes", "Y", IF('CountryvisatypeLink UAT Master'!D288="No", "N", ""))</f>
        <v>Y</v>
      </c>
      <c r="I288" s="16" t="s">
        <v>1875</v>
      </c>
      <c r="J288" s="73" t="str">
        <f>IF('CountryvisatypeLink UAT Master'!E288="Yes", "Y", IF('CountryvisatypeLink UAT Master'!E288="No", "N", ""))</f>
        <v>Y</v>
      </c>
      <c r="K288" s="16" t="s">
        <v>1876</v>
      </c>
      <c r="P288" t="str">
        <f>CONCATENATE(A288,B288,C288,D288,E288,F288,G288,H288,I288,J288,K288)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VALUES(nextval('t_country_visa_type_link_seq'),63502,44806,'Full', 'support', current_timestamp, 'support', current_timestamp,81363, current_date, current_date, '2099-01-01 00:00:00.000','Y', 'Y', 'Y', 'Y', 'Y', 'Y', 'Y', 'N', 'N', 'N', NULL, NULL, NULL);</v>
      </c>
    </row>
    <row r="289" spans="1:16">
      <c r="A289" t="s">
        <v>1871</v>
      </c>
      <c r="B289" t="str">
        <f>B287</f>
        <v>63502,</v>
      </c>
      <c r="C289" s="73">
        <f>'CountryvisatypeLink UAT Master'!B289</f>
        <v>41354</v>
      </c>
      <c r="D289" t="s">
        <v>1872</v>
      </c>
      <c r="E289" s="16" t="s">
        <v>1873</v>
      </c>
      <c r="F289">
        <f>F287</f>
        <v>81363</v>
      </c>
      <c r="G289" t="s">
        <v>1874</v>
      </c>
      <c r="H289" s="73" t="str">
        <f>IF('CountryvisatypeLink UAT Master'!D289="Yes", "Y", IF('CountryvisatypeLink UAT Master'!D289="No", "N", ""))</f>
        <v>Y</v>
      </c>
      <c r="I289" s="16" t="s">
        <v>1875</v>
      </c>
      <c r="J289" s="73" t="str">
        <f>IF('CountryvisatypeLink UAT Master'!E289="Yes", "Y", IF('CountryvisatypeLink UAT Master'!E289="No", "N", ""))</f>
        <v>Y</v>
      </c>
      <c r="K289" s="16" t="s">
        <v>1876</v>
      </c>
      <c r="P289" t="str">
        <f>CONCATENATE(A289,B289,C289,D289,E289,F289,G289,H289,I289,J289,K289)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VALUES(nextval('t_country_visa_type_link_seq'),63502,41354,'Full', 'support', current_timestamp, 'support', current_timestamp,81363, current_date, current_date, '2099-01-01 00:00:00.000','Y', 'Y', 'Y', 'Y', 'Y', 'Y', 'Y', 'N', 'N', 'N', NULL, NULL, NULL);</v>
      </c>
    </row>
    <row r="290" spans="1:16">
      <c r="A290" t="s">
        <v>1871</v>
      </c>
      <c r="B290" t="str">
        <f>B288</f>
        <v>63502,</v>
      </c>
      <c r="C290" s="73">
        <f>'CountryvisatypeLink UAT Master'!B290</f>
        <v>44807</v>
      </c>
      <c r="D290" t="s">
        <v>1872</v>
      </c>
      <c r="E290" s="16" t="s">
        <v>1873</v>
      </c>
      <c r="F290">
        <f>F288</f>
        <v>81363</v>
      </c>
      <c r="G290" t="s">
        <v>1874</v>
      </c>
      <c r="H290" s="73" t="str">
        <f>IF('CountryvisatypeLink UAT Master'!D290="Yes", "Y", IF('CountryvisatypeLink UAT Master'!D290="No", "N", ""))</f>
        <v>Y</v>
      </c>
      <c r="I290" s="16" t="s">
        <v>1875</v>
      </c>
      <c r="J290" s="73" t="str">
        <f>IF('CountryvisatypeLink UAT Master'!E290="Yes", "Y", IF('CountryvisatypeLink UAT Master'!E290="No", "N", ""))</f>
        <v>Y</v>
      </c>
      <c r="K290" s="16" t="s">
        <v>1876</v>
      </c>
      <c r="P290" t="str">
        <f>CONCATENATE(A290,B290,C290,D290,E290,F290,G290,H290,I290,J290,K290)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VALUES(nextval('t_country_visa_type_link_seq'),63502,44807,'Full', 'support', current_timestamp, 'support', current_timestamp,81363, current_date, current_date, '2099-01-01 00:00:00.000','Y', 'Y', 'Y', 'Y', 'Y', 'Y', 'Y', 'N', 'N', 'N', NULL, NULL, NULL);</v>
      </c>
    </row>
    <row r="291" spans="1:16">
      <c r="A291" t="s">
        <v>1871</v>
      </c>
      <c r="B291" t="str">
        <f>B289</f>
        <v>63502,</v>
      </c>
      <c r="C291" s="73">
        <f>'CountryvisatypeLink UAT Master'!B291</f>
        <v>44808</v>
      </c>
      <c r="D291" t="s">
        <v>1872</v>
      </c>
      <c r="E291" s="16" t="s">
        <v>1873</v>
      </c>
      <c r="F291">
        <f>F289</f>
        <v>81363</v>
      </c>
      <c r="G291" t="s">
        <v>1874</v>
      </c>
      <c r="H291" s="73" t="str">
        <f>IF('CountryvisatypeLink UAT Master'!D291="Yes", "Y", IF('CountryvisatypeLink UAT Master'!D291="No", "N", ""))</f>
        <v>Y</v>
      </c>
      <c r="I291" s="16" t="s">
        <v>1875</v>
      </c>
      <c r="J291" s="73" t="str">
        <f>IF('CountryvisatypeLink UAT Master'!E291="Yes", "Y", IF('CountryvisatypeLink UAT Master'!E291="No", "N", ""))</f>
        <v>Y</v>
      </c>
      <c r="K291" s="16" t="s">
        <v>1876</v>
      </c>
      <c r="P291" t="str">
        <f>CONCATENATE(A291,B291,C291,D291,E291,F291,G291,H291,I291,J291,K291)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VALUES(nextval('t_country_visa_type_link_seq'),63502,44808,'Full', 'support', current_timestamp, 'support', current_timestamp,81363, current_date, current_date, '2099-01-01 00:00:00.000','Y', 'Y', 'Y', 'Y', 'Y', 'Y', 'Y', 'N', 'N', 'N', NULL, NULL, NULL);</v>
      </c>
    </row>
    <row r="292" spans="1:16">
      <c r="A292" t="s">
        <v>1871</v>
      </c>
      <c r="B292" t="str">
        <f>B290</f>
        <v>63502,</v>
      </c>
      <c r="C292" s="73">
        <f>'CountryvisatypeLink UAT Master'!B292</f>
        <v>44809</v>
      </c>
      <c r="D292" t="s">
        <v>1872</v>
      </c>
      <c r="E292" s="16" t="s">
        <v>1873</v>
      </c>
      <c r="F292">
        <f>F290</f>
        <v>81363</v>
      </c>
      <c r="G292" t="s">
        <v>1874</v>
      </c>
      <c r="H292" s="73" t="str">
        <f>IF('CountryvisatypeLink UAT Master'!D292="Yes", "Y", IF('CountryvisatypeLink UAT Master'!D292="No", "N", ""))</f>
        <v>Y</v>
      </c>
      <c r="I292" s="16" t="s">
        <v>1875</v>
      </c>
      <c r="J292" s="73" t="str">
        <f>IF('CountryvisatypeLink UAT Master'!E292="Yes", "Y", IF('CountryvisatypeLink UAT Master'!E292="No", "N", ""))</f>
        <v>Y</v>
      </c>
      <c r="K292" s="16" t="s">
        <v>1876</v>
      </c>
      <c r="P292" t="str">
        <f>CONCATENATE(A292,B292,C292,D292,E292,F292,G292,H292,I292,J292,K292)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VALUES(nextval('t_country_visa_type_link_seq'),63502,44809,'Full', 'support', current_timestamp, 'support', current_timestamp,81363, current_date, current_date, '2099-01-01 00:00:00.000','Y', 'Y', 'Y', 'Y', 'Y', 'Y', 'Y', 'N', 'N', 'N', NULL, NULL, NULL);</v>
      </c>
    </row>
    <row r="293" spans="1:16">
      <c r="A293" t="s">
        <v>1871</v>
      </c>
      <c r="B293" t="str">
        <f>B291</f>
        <v>63502,</v>
      </c>
      <c r="C293" s="73">
        <f>'CountryvisatypeLink UAT Master'!B293</f>
        <v>44810</v>
      </c>
      <c r="D293" t="s">
        <v>1872</v>
      </c>
      <c r="E293" s="16" t="s">
        <v>1873</v>
      </c>
      <c r="F293">
        <f>F291</f>
        <v>81363</v>
      </c>
      <c r="G293" t="s">
        <v>1874</v>
      </c>
      <c r="H293" s="73" t="str">
        <f>IF('CountryvisatypeLink UAT Master'!D293="Yes", "Y", IF('CountryvisatypeLink UAT Master'!D293="No", "N", ""))</f>
        <v>Y</v>
      </c>
      <c r="I293" s="16" t="s">
        <v>1875</v>
      </c>
      <c r="J293" s="73" t="str">
        <f>IF('CountryvisatypeLink UAT Master'!E293="Yes", "Y", IF('CountryvisatypeLink UAT Master'!E293="No", "N", ""))</f>
        <v>Y</v>
      </c>
      <c r="K293" s="16" t="s">
        <v>1876</v>
      </c>
      <c r="P293" t="str">
        <f>CONCATENATE(A293,B293,C293,D293,E293,F293,G293,H293,I293,J293,K293)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VALUES(nextval('t_country_visa_type_link_seq'),63502,44810,'Full', 'support', current_timestamp, 'support', current_timestamp,81363, current_date, current_date, '2099-01-01 00:00:00.000','Y', 'Y', 'Y', 'Y', 'Y', 'Y', 'Y', 'N', 'N', 'N', NULL, NULL, NULL);</v>
      </c>
    </row>
    <row r="294" spans="1:16">
      <c r="A294" t="s">
        <v>1871</v>
      </c>
      <c r="B294" t="str">
        <f>B292</f>
        <v>63502,</v>
      </c>
      <c r="C294" s="73">
        <f>'CountryvisatypeLink UAT Master'!B294</f>
        <v>41463</v>
      </c>
      <c r="D294" t="s">
        <v>1872</v>
      </c>
      <c r="E294" s="16" t="s">
        <v>1873</v>
      </c>
      <c r="F294">
        <f>F292</f>
        <v>81363</v>
      </c>
      <c r="G294" t="s">
        <v>1874</v>
      </c>
      <c r="H294" s="73" t="str">
        <f>IF('CountryvisatypeLink UAT Master'!D294="Yes", "Y", IF('CountryvisatypeLink UAT Master'!D294="No", "N", ""))</f>
        <v>Y</v>
      </c>
      <c r="I294" s="16" t="s">
        <v>1875</v>
      </c>
      <c r="J294" s="73" t="str">
        <f>IF('CountryvisatypeLink UAT Master'!E294="Yes", "Y", IF('CountryvisatypeLink UAT Master'!E294="No", "N", ""))</f>
        <v>Y</v>
      </c>
      <c r="K294" s="16" t="s">
        <v>1876</v>
      </c>
      <c r="P294" t="str">
        <f>CONCATENATE(A294,B294,C294,D294,E294,F294,G294,H294,I294,J294,K294)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VALUES(nextval('t_country_visa_type_link_seq'),63502,41463,'Full', 'support', current_timestamp, 'support', current_timestamp,81363, current_date, current_date, '2099-01-01 00:00:00.000','Y', 'Y', 'Y', 'Y', 'Y', 'Y', 'Y', 'N', 'N', 'N', NULL, NULL, NULL);</v>
      </c>
    </row>
    <row r="295" spans="1:16">
      <c r="A295" t="s">
        <v>1871</v>
      </c>
      <c r="B295" t="str">
        <f>B293</f>
        <v>63502,</v>
      </c>
      <c r="C295" s="73">
        <f>'CountryvisatypeLink UAT Master'!B295</f>
        <v>41595</v>
      </c>
      <c r="D295" t="s">
        <v>1872</v>
      </c>
      <c r="E295" s="16" t="s">
        <v>1873</v>
      </c>
      <c r="F295">
        <f>F293</f>
        <v>81363</v>
      </c>
      <c r="G295" t="s">
        <v>1874</v>
      </c>
      <c r="H295" s="73" t="str">
        <f>IF('CountryvisatypeLink UAT Master'!D295="Yes", "Y", IF('CountryvisatypeLink UAT Master'!D295="No", "N", ""))</f>
        <v>Y</v>
      </c>
      <c r="I295" s="16" t="s">
        <v>1875</v>
      </c>
      <c r="J295" s="73" t="str">
        <f>IF('CountryvisatypeLink UAT Master'!E295="Yes", "Y", IF('CountryvisatypeLink UAT Master'!E295="No", "N", ""))</f>
        <v>Y</v>
      </c>
      <c r="K295" s="16" t="s">
        <v>1876</v>
      </c>
      <c r="P295" t="str">
        <f>CONCATENATE(A295,B295,C295,D295,E295,F295,G295,H295,I295,J295,K295)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VALUES(nextval('t_country_visa_type_link_seq'),63502,41595,'Full', 'support', current_timestamp, 'support', current_timestamp,81363, current_date, current_date, '2099-01-01 00:00:00.000','Y', 'Y', 'Y', 'Y', 'Y', 'Y', 'Y', 'N', 'N', 'N', NULL, NULL, NULL);</v>
      </c>
    </row>
    <row r="296" spans="1:16">
      <c r="A296" t="s">
        <v>1871</v>
      </c>
      <c r="B296" t="str">
        <f>B294</f>
        <v>63502,</v>
      </c>
      <c r="C296" s="73">
        <f>'CountryvisatypeLink UAT Master'!B296</f>
        <v>41516</v>
      </c>
      <c r="D296" t="s">
        <v>1872</v>
      </c>
      <c r="E296" s="16" t="s">
        <v>1873</v>
      </c>
      <c r="F296">
        <f>F294</f>
        <v>81363</v>
      </c>
      <c r="G296" t="s">
        <v>1874</v>
      </c>
      <c r="H296" s="73" t="str">
        <f>IF('CountryvisatypeLink UAT Master'!D296="Yes", "Y", IF('CountryvisatypeLink UAT Master'!D296="No", "N", ""))</f>
        <v>Y</v>
      </c>
      <c r="I296" s="16" t="s">
        <v>1875</v>
      </c>
      <c r="J296" s="73" t="str">
        <f>IF('CountryvisatypeLink UAT Master'!E296="Yes", "Y", IF('CountryvisatypeLink UAT Master'!E296="No", "N", ""))</f>
        <v>Y</v>
      </c>
      <c r="K296" s="16" t="s">
        <v>1876</v>
      </c>
      <c r="P296" t="str">
        <f>CONCATENATE(A296,B296,C296,D296,E296,F296,G296,H296,I296,J296,K296)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VALUES(nextval('t_country_visa_type_link_seq'),63502,41516,'Full', 'support', current_timestamp, 'support', current_timestamp,81363, current_date, current_date, '2099-01-01 00:00:00.000','Y', 'Y', 'Y', 'Y', 'Y', 'Y', 'Y', 'N', 'N', 'N', NULL, NULL, NULL);</v>
      </c>
    </row>
    <row r="297" spans="1:16">
      <c r="A297" t="s">
        <v>1871</v>
      </c>
      <c r="B297" t="str">
        <f>B295</f>
        <v>63502,</v>
      </c>
      <c r="C297" s="73">
        <f>'CountryvisatypeLink UAT Master'!B297</f>
        <v>41615</v>
      </c>
      <c r="D297" t="s">
        <v>1872</v>
      </c>
      <c r="E297" s="16" t="s">
        <v>1873</v>
      </c>
      <c r="F297">
        <f>F295</f>
        <v>81363</v>
      </c>
      <c r="G297" t="s">
        <v>1874</v>
      </c>
      <c r="H297" s="73" t="str">
        <f>IF('CountryvisatypeLink UAT Master'!D297="Yes", "Y", IF('CountryvisatypeLink UAT Master'!D297="No", "N", ""))</f>
        <v>Y</v>
      </c>
      <c r="I297" s="16" t="s">
        <v>1875</v>
      </c>
      <c r="J297" s="73" t="str">
        <f>IF('CountryvisatypeLink UAT Master'!E297="Yes", "Y", IF('CountryvisatypeLink UAT Master'!E297="No", "N", ""))</f>
        <v>Y</v>
      </c>
      <c r="K297" s="16" t="s">
        <v>1876</v>
      </c>
      <c r="P297" t="str">
        <f>CONCATENATE(A297,B297,C297,D297,E297,F297,G297,H297,I297,J297,K297)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VALUES(nextval('t_country_visa_type_link_seq'),63502,41615,'Full', 'support', current_timestamp, 'support', current_timestamp,81363, current_date, current_date, '2099-01-01 00:00:00.000','Y', 'Y', 'Y', 'Y', 'Y', 'Y', 'Y', 'N', 'N', 'N', NULL, NULL, NULL);</v>
      </c>
    </row>
    <row r="298" spans="1:16">
      <c r="A298" t="s">
        <v>1871</v>
      </c>
      <c r="B298" t="str">
        <f>B296</f>
        <v>63502,</v>
      </c>
      <c r="C298" s="73">
        <f>'CountryvisatypeLink UAT Master'!B298</f>
        <v>41616</v>
      </c>
      <c r="D298" t="s">
        <v>1872</v>
      </c>
      <c r="E298" s="16" t="s">
        <v>1873</v>
      </c>
      <c r="F298">
        <f>F296</f>
        <v>81363</v>
      </c>
      <c r="G298" t="s">
        <v>1874</v>
      </c>
      <c r="H298" s="73" t="str">
        <f>IF('CountryvisatypeLink UAT Master'!D298="Yes", "Y", IF('CountryvisatypeLink UAT Master'!D298="No", "N", ""))</f>
        <v>Y</v>
      </c>
      <c r="I298" s="16" t="s">
        <v>1875</v>
      </c>
      <c r="J298" s="73" t="str">
        <f>IF('CountryvisatypeLink UAT Master'!E298="Yes", "Y", IF('CountryvisatypeLink UAT Master'!E298="No", "N", ""))</f>
        <v>Y</v>
      </c>
      <c r="K298" s="16" t="s">
        <v>1876</v>
      </c>
      <c r="P298" t="str">
        <f>CONCATENATE(A298,B298,C298,D298,E298,F298,G298,H298,I298,J298,K298)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VALUES(nextval('t_country_visa_type_link_seq'),63502,41616,'Full', 'support', current_timestamp, 'support', current_timestamp,81363, current_date, current_date, '2099-01-01 00:00:00.000','Y', 'Y', 'Y', 'Y', 'Y', 'Y', 'Y', 'N', 'N', 'N', NULL, NULL, NULL);</v>
      </c>
    </row>
    <row r="299" spans="1:16">
      <c r="A299" t="s">
        <v>1871</v>
      </c>
      <c r="B299" t="str">
        <f>B297</f>
        <v>63502,</v>
      </c>
      <c r="C299" s="73">
        <f>'CountryvisatypeLink UAT Master'!B299</f>
        <v>41517</v>
      </c>
      <c r="D299" t="s">
        <v>1872</v>
      </c>
      <c r="E299" s="16" t="s">
        <v>1873</v>
      </c>
      <c r="F299">
        <f>F297</f>
        <v>81363</v>
      </c>
      <c r="G299" t="s">
        <v>1874</v>
      </c>
      <c r="H299" s="73" t="str">
        <f>IF('CountryvisatypeLink UAT Master'!D299="Yes", "Y", IF('CountryvisatypeLink UAT Master'!D299="No", "N", ""))</f>
        <v>Y</v>
      </c>
      <c r="I299" s="16" t="s">
        <v>1875</v>
      </c>
      <c r="J299" s="73" t="str">
        <f>IF('CountryvisatypeLink UAT Master'!E299="Yes", "Y", IF('CountryvisatypeLink UAT Master'!E299="No", "N", ""))</f>
        <v>Y</v>
      </c>
      <c r="K299" s="16" t="s">
        <v>1876</v>
      </c>
      <c r="P299" t="str">
        <f>CONCATENATE(A299,B299,C299,D299,E299,F299,G299,H299,I299,J299,K299)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VALUES(nextval('t_country_visa_type_link_seq'),63502,41517,'Full', 'support', current_timestamp, 'support', current_timestamp,81363, current_date, current_date, '2099-01-01 00:00:00.000','Y', 'Y', 'Y', 'Y', 'Y', 'Y', 'Y', 'N', 'N', 'N', NULL, NULL, NULL);</v>
      </c>
    </row>
    <row r="300" spans="1:16">
      <c r="A300" t="s">
        <v>1871</v>
      </c>
      <c r="B300" t="str">
        <f>B298</f>
        <v>63502,</v>
      </c>
      <c r="C300" s="73">
        <f>'CountryvisatypeLink UAT Master'!B300</f>
        <v>41396</v>
      </c>
      <c r="D300" t="s">
        <v>1872</v>
      </c>
      <c r="E300" s="16" t="s">
        <v>1873</v>
      </c>
      <c r="F300">
        <f>F298</f>
        <v>81363</v>
      </c>
      <c r="G300" t="s">
        <v>1874</v>
      </c>
      <c r="H300" s="73" t="str">
        <f>IF('CountryvisatypeLink UAT Master'!D300="Yes", "Y", IF('CountryvisatypeLink UAT Master'!D300="No", "N", ""))</f>
        <v>Y</v>
      </c>
      <c r="I300" s="16" t="s">
        <v>1875</v>
      </c>
      <c r="J300" s="73" t="str">
        <f>IF('CountryvisatypeLink UAT Master'!E300="Yes", "Y", IF('CountryvisatypeLink UAT Master'!E300="No", "N", ""))</f>
        <v>Y</v>
      </c>
      <c r="K300" s="16" t="s">
        <v>1876</v>
      </c>
      <c r="P300" t="str">
        <f>CONCATENATE(A300,B300,C300,D300,E300,F300,G300,H300,I300,J300,K300)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VALUES(nextval('t_country_visa_type_link_seq'),63502,41396,'Full', 'support', current_timestamp, 'support', current_timestamp,81363, current_date, current_date, '2099-01-01 00:00:00.000','Y', 'Y', 'Y', 'Y', 'Y', 'Y', 'Y', 'N', 'N', 'N', NULL, NULL, NULL);</v>
      </c>
    </row>
    <row r="301" spans="1:16">
      <c r="A301" t="s">
        <v>1871</v>
      </c>
      <c r="B301" t="str">
        <f>B299</f>
        <v>63502,</v>
      </c>
      <c r="C301" s="73">
        <f>'CountryvisatypeLink UAT Master'!B301</f>
        <v>42076</v>
      </c>
      <c r="D301" t="s">
        <v>1872</v>
      </c>
      <c r="E301" s="16" t="s">
        <v>1873</v>
      </c>
      <c r="F301">
        <f>F299</f>
        <v>81363</v>
      </c>
      <c r="G301" t="s">
        <v>1874</v>
      </c>
      <c r="H301" s="73" t="str">
        <f>IF('CountryvisatypeLink UAT Master'!D301="Yes", "Y", IF('CountryvisatypeLink UAT Master'!D301="No", "N", ""))</f>
        <v>Y</v>
      </c>
      <c r="I301" s="16" t="s">
        <v>1875</v>
      </c>
      <c r="J301" s="73" t="str">
        <f>IF('CountryvisatypeLink UAT Master'!E301="Yes", "Y", IF('CountryvisatypeLink UAT Master'!E301="No", "N", ""))</f>
        <v>Y</v>
      </c>
      <c r="K301" s="16" t="s">
        <v>1876</v>
      </c>
      <c r="P301" t="str">
        <f>CONCATENATE(A301,B301,C301,D301,E301,F301,G301,H301,I301,J301,K301)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VALUES(nextval('t_country_visa_type_link_seq'),63502,42076,'Full', 'support', current_timestamp, 'support', current_timestamp,81363, current_date, current_date, '2099-01-01 00:00:00.000','Y', 'Y', 'Y', 'Y', 'Y', 'Y', 'Y', 'N', 'N', 'N', NULL, NULL, NULL);</v>
      </c>
    </row>
    <row r="302" spans="1:16">
      <c r="A302" t="s">
        <v>1871</v>
      </c>
      <c r="B302" t="str">
        <f>B300</f>
        <v>63502,</v>
      </c>
      <c r="C302" s="73">
        <f>'CountryvisatypeLink UAT Master'!B302</f>
        <v>44824</v>
      </c>
      <c r="D302" t="s">
        <v>1872</v>
      </c>
      <c r="E302" s="16" t="s">
        <v>1873</v>
      </c>
      <c r="F302">
        <f>F300</f>
        <v>81363</v>
      </c>
      <c r="G302" t="s">
        <v>1874</v>
      </c>
      <c r="H302" s="73" t="str">
        <f>IF('CountryvisatypeLink UAT Master'!D302="Yes", "Y", IF('CountryvisatypeLink UAT Master'!D302="No", "N", ""))</f>
        <v>Y</v>
      </c>
      <c r="I302" s="16" t="s">
        <v>1875</v>
      </c>
      <c r="J302" s="73" t="str">
        <f>IF('CountryvisatypeLink UAT Master'!E302="Yes", "Y", IF('CountryvisatypeLink UAT Master'!E302="No", "N", ""))</f>
        <v>Y</v>
      </c>
      <c r="K302" s="16" t="s">
        <v>1876</v>
      </c>
      <c r="P302" t="str">
        <f>CONCATENATE(A302,B302,C302,D302,E302,F302,G302,H302,I302,J302,K302)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VALUES(nextval('t_country_visa_type_link_seq'),63502,44824,'Full', 'support', current_timestamp, 'support', current_timestamp,81363, current_date, current_date, '2099-01-01 00:00:00.000','Y', 'Y', 'Y', 'Y', 'Y', 'Y', 'Y', 'N', 'N', 'N', NULL, NULL, NULL);</v>
      </c>
    </row>
    <row r="303" spans="1:16">
      <c r="A303" t="s">
        <v>1871</v>
      </c>
      <c r="B303" t="str">
        <f>B301</f>
        <v>63502,</v>
      </c>
      <c r="C303" s="73">
        <f>'CountryvisatypeLink UAT Master'!B303</f>
        <v>44825</v>
      </c>
      <c r="D303" t="s">
        <v>1872</v>
      </c>
      <c r="E303" s="16" t="s">
        <v>1873</v>
      </c>
      <c r="F303">
        <f>F301</f>
        <v>81363</v>
      </c>
      <c r="G303" t="s">
        <v>1874</v>
      </c>
      <c r="H303" s="73" t="str">
        <f>IF('CountryvisatypeLink UAT Master'!D303="Yes", "Y", IF('CountryvisatypeLink UAT Master'!D303="No", "N", ""))</f>
        <v>Y</v>
      </c>
      <c r="I303" s="16" t="s">
        <v>1875</v>
      </c>
      <c r="J303" s="73" t="str">
        <f>IF('CountryvisatypeLink UAT Master'!E303="Yes", "Y", IF('CountryvisatypeLink UAT Master'!E303="No", "N", ""))</f>
        <v>Y</v>
      </c>
      <c r="K303" s="16" t="s">
        <v>1876</v>
      </c>
      <c r="P303" t="str">
        <f>CONCATENATE(A303,B303,C303,D303,E303,F303,G303,H303,I303,J303,K303)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VALUES(nextval('t_country_visa_type_link_seq'),63502,44825,'Full', 'support', current_timestamp, 'support', current_timestamp,81363, current_date, current_date, '2099-01-01 00:00:00.000','Y', 'Y', 'Y', 'Y', 'Y', 'Y', 'Y', 'N', 'N', 'N', NULL, NULL, NULL);</v>
      </c>
    </row>
    <row r="304" spans="1:16">
      <c r="A304" t="s">
        <v>1871</v>
      </c>
      <c r="B304" t="str">
        <f>B302</f>
        <v>63502,</v>
      </c>
      <c r="C304" s="73">
        <f>'CountryvisatypeLink UAT Master'!B304</f>
        <v>44826</v>
      </c>
      <c r="D304" t="s">
        <v>1872</v>
      </c>
      <c r="E304" s="16" t="s">
        <v>1873</v>
      </c>
      <c r="F304">
        <f>F302</f>
        <v>81363</v>
      </c>
      <c r="G304" t="s">
        <v>1874</v>
      </c>
      <c r="H304" s="73" t="str">
        <f>IF('CountryvisatypeLink UAT Master'!D304="Yes", "Y", IF('CountryvisatypeLink UAT Master'!D304="No", "N", ""))</f>
        <v>Y</v>
      </c>
      <c r="I304" s="16" t="s">
        <v>1875</v>
      </c>
      <c r="J304" s="73" t="str">
        <f>IF('CountryvisatypeLink UAT Master'!E304="Yes", "Y", IF('CountryvisatypeLink UAT Master'!E304="No", "N", ""))</f>
        <v>Y</v>
      </c>
      <c r="K304" s="16" t="s">
        <v>1876</v>
      </c>
      <c r="P304" t="str">
        <f>CONCATENATE(A304,B304,C304,D304,E304,F304,G304,H304,I304,J304,K304)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VALUES(nextval('t_country_visa_type_link_seq'),63502,44826,'Full', 'support', current_timestamp, 'support', current_timestamp,81363, current_date, current_date, '2099-01-01 00:00:00.000','Y', 'Y', 'Y', 'Y', 'Y', 'Y', 'Y', 'N', 'N', 'N', NULL, NULL, NULL);</v>
      </c>
    </row>
    <row r="305" spans="1:16">
      <c r="A305" t="s">
        <v>1871</v>
      </c>
      <c r="B305" t="str">
        <f>B303</f>
        <v>63502,</v>
      </c>
      <c r="C305" s="73">
        <f>'CountryvisatypeLink UAT Master'!B305</f>
        <v>44827</v>
      </c>
      <c r="D305" t="s">
        <v>1872</v>
      </c>
      <c r="E305" s="16" t="s">
        <v>1873</v>
      </c>
      <c r="F305">
        <f>F303</f>
        <v>81363</v>
      </c>
      <c r="G305" t="s">
        <v>1874</v>
      </c>
      <c r="H305" s="73" t="str">
        <f>IF('CountryvisatypeLink UAT Master'!D305="Yes", "Y", IF('CountryvisatypeLink UAT Master'!D305="No", "N", ""))</f>
        <v>Y</v>
      </c>
      <c r="I305" s="16" t="s">
        <v>1875</v>
      </c>
      <c r="J305" s="73" t="str">
        <f>IF('CountryvisatypeLink UAT Master'!E305="Yes", "Y", IF('CountryvisatypeLink UAT Master'!E305="No", "N", ""))</f>
        <v>Y</v>
      </c>
      <c r="K305" s="16" t="s">
        <v>1876</v>
      </c>
      <c r="P305" t="str">
        <f>CONCATENATE(A305,B305,C305,D305,E305,F305,G305,H305,I305,J305,K305)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VALUES(nextval('t_country_visa_type_link_seq'),63502,44827,'Full', 'support', current_timestamp, 'support', current_timestamp,81363, current_date, current_date, '2099-01-01 00:00:00.000','Y', 'Y', 'Y', 'Y', 'Y', 'Y', 'Y', 'N', 'N', 'N', NULL, NULL, NULL);</v>
      </c>
    </row>
    <row r="306" spans="1:16">
      <c r="A306" t="s">
        <v>1871</v>
      </c>
      <c r="B306" t="str">
        <f>B304</f>
        <v>63502,</v>
      </c>
      <c r="C306" s="73">
        <f>'CountryvisatypeLink UAT Master'!B306</f>
        <v>44828</v>
      </c>
      <c r="D306" t="s">
        <v>1872</v>
      </c>
      <c r="E306" s="16" t="s">
        <v>1873</v>
      </c>
      <c r="F306">
        <f>F304</f>
        <v>81363</v>
      </c>
      <c r="G306" t="s">
        <v>1874</v>
      </c>
      <c r="H306" s="73" t="str">
        <f>IF('CountryvisatypeLink UAT Master'!D306="Yes", "Y", IF('CountryvisatypeLink UAT Master'!D306="No", "N", ""))</f>
        <v>Y</v>
      </c>
      <c r="I306" s="16" t="s">
        <v>1875</v>
      </c>
      <c r="J306" s="73" t="str">
        <f>IF('CountryvisatypeLink UAT Master'!E306="Yes", "Y", IF('CountryvisatypeLink UAT Master'!E306="No", "N", ""))</f>
        <v>Y</v>
      </c>
      <c r="K306" s="16" t="s">
        <v>1876</v>
      </c>
      <c r="P306" t="str">
        <f>CONCATENATE(A306,B306,C306,D306,E306,F306,G306,H306,I306,J306,K306)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VALUES(nextval('t_country_visa_type_link_seq'),63502,44828,'Full', 'support', current_timestamp, 'support', current_timestamp,81363, current_date, current_date, '2099-01-01 00:00:00.000','Y', 'Y', 'Y', 'Y', 'Y', 'Y', 'Y', 'N', 'N', 'N', NULL, NULL, NULL);</v>
      </c>
    </row>
    <row r="307" spans="1:16">
      <c r="A307" t="s">
        <v>1871</v>
      </c>
      <c r="B307" t="str">
        <f>B305</f>
        <v>63502,</v>
      </c>
      <c r="C307" s="73">
        <f>'CountryvisatypeLink UAT Master'!B307</f>
        <v>44829</v>
      </c>
      <c r="D307" t="s">
        <v>1872</v>
      </c>
      <c r="E307" s="16" t="s">
        <v>1873</v>
      </c>
      <c r="F307">
        <f>F305</f>
        <v>81363</v>
      </c>
      <c r="G307" t="s">
        <v>1874</v>
      </c>
      <c r="H307" s="73" t="str">
        <f>IF('CountryvisatypeLink UAT Master'!D307="Yes", "Y", IF('CountryvisatypeLink UAT Master'!D307="No", "N", ""))</f>
        <v>Y</v>
      </c>
      <c r="I307" s="16" t="s">
        <v>1875</v>
      </c>
      <c r="J307" s="73" t="str">
        <f>IF('CountryvisatypeLink UAT Master'!E307="Yes", "Y", IF('CountryvisatypeLink UAT Master'!E307="No", "N", ""))</f>
        <v>Y</v>
      </c>
      <c r="K307" s="16" t="s">
        <v>1876</v>
      </c>
      <c r="P307" t="str">
        <f>CONCATENATE(A307,B307,C307,D307,E307,F307,G307,H307,I307,J307,K307)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VALUES(nextval('t_country_visa_type_link_seq'),63502,44829,'Full', 'support', current_timestamp, 'support', current_timestamp,81363, current_date, current_date, '2099-01-01 00:00:00.000','Y', 'Y', 'Y', 'Y', 'Y', 'Y', 'Y', 'N', 'N', 'N', NULL, NULL, NULL);</v>
      </c>
    </row>
    <row r="308" spans="1:16">
      <c r="A308" t="s">
        <v>1871</v>
      </c>
      <c r="B308" t="str">
        <f>B306</f>
        <v>63502,</v>
      </c>
      <c r="C308" s="73">
        <f>'CountryvisatypeLink UAT Master'!B308</f>
        <v>44844</v>
      </c>
      <c r="D308" t="s">
        <v>1872</v>
      </c>
      <c r="E308" s="16" t="s">
        <v>1873</v>
      </c>
      <c r="F308">
        <f>F306</f>
        <v>81363</v>
      </c>
      <c r="G308" t="s">
        <v>1874</v>
      </c>
      <c r="H308" s="73" t="str">
        <f>IF('CountryvisatypeLink UAT Master'!D308="Yes", "Y", IF('CountryvisatypeLink UAT Master'!D308="No", "N", ""))</f>
        <v>Y</v>
      </c>
      <c r="I308" s="16" t="s">
        <v>1875</v>
      </c>
      <c r="J308" s="73" t="str">
        <f>IF('CountryvisatypeLink UAT Master'!E308="Yes", "Y", IF('CountryvisatypeLink UAT Master'!E308="No", "N", ""))</f>
        <v>Y</v>
      </c>
      <c r="K308" s="16" t="s">
        <v>1876</v>
      </c>
      <c r="P308" t="str">
        <f>CONCATENATE(A308,B308,C308,D308,E308,F308,G308,H308,I308,J308,K308)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VALUES(nextval('t_country_visa_type_link_seq'),63502,44844,'Full', 'support', current_timestamp, 'support', current_timestamp,81363, current_date, current_date, '2099-01-01 00:00:00.000','Y', 'Y', 'Y', 'Y', 'Y', 'Y', 'Y', 'N', 'N', 'N', NULL, NULL, NULL);</v>
      </c>
    </row>
    <row r="309" spans="1:16">
      <c r="A309" t="s">
        <v>1871</v>
      </c>
      <c r="B309" t="str">
        <f>B307</f>
        <v>63502,</v>
      </c>
      <c r="C309" s="73">
        <f>'CountryvisatypeLink UAT Master'!B309</f>
        <v>44845</v>
      </c>
      <c r="D309" t="s">
        <v>1872</v>
      </c>
      <c r="E309" s="16" t="s">
        <v>1873</v>
      </c>
      <c r="F309">
        <f>F307</f>
        <v>81363</v>
      </c>
      <c r="G309" t="s">
        <v>1874</v>
      </c>
      <c r="H309" s="73" t="str">
        <f>IF('CountryvisatypeLink UAT Master'!D309="Yes", "Y", IF('CountryvisatypeLink UAT Master'!D309="No", "N", ""))</f>
        <v>Y</v>
      </c>
      <c r="I309" s="16" t="s">
        <v>1875</v>
      </c>
      <c r="J309" s="73" t="str">
        <f>IF('CountryvisatypeLink UAT Master'!E309="Yes", "Y", IF('CountryvisatypeLink UAT Master'!E309="No", "N", ""))</f>
        <v>Y</v>
      </c>
      <c r="K309" s="16" t="s">
        <v>1876</v>
      </c>
      <c r="P309" t="str">
        <f>CONCATENATE(A309,B309,C309,D309,E309,F309,G309,H309,I309,J309,K309)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VALUES(nextval('t_country_visa_type_link_seq'),63502,44845,'Full', 'support', current_timestamp, 'support', current_timestamp,81363, current_date, current_date, '2099-01-01 00:00:00.000','Y', 'Y', 'Y', 'Y', 'Y', 'Y', 'Y', 'N', 'N', 'N', NULL, NULL, NULL);</v>
      </c>
    </row>
    <row r="310" spans="1:16">
      <c r="A310" t="s">
        <v>1871</v>
      </c>
      <c r="B310" t="str">
        <f>B308</f>
        <v>63502,</v>
      </c>
      <c r="C310" s="73">
        <f>'CountryvisatypeLink UAT Master'!B310</f>
        <v>44846</v>
      </c>
      <c r="D310" t="s">
        <v>1872</v>
      </c>
      <c r="E310" s="16" t="s">
        <v>1873</v>
      </c>
      <c r="F310">
        <f>F308</f>
        <v>81363</v>
      </c>
      <c r="G310" t="s">
        <v>1874</v>
      </c>
      <c r="H310" s="73" t="str">
        <f>IF('CountryvisatypeLink UAT Master'!D310="Yes", "Y", IF('CountryvisatypeLink UAT Master'!D310="No", "N", ""))</f>
        <v>Y</v>
      </c>
      <c r="I310" s="16" t="s">
        <v>1875</v>
      </c>
      <c r="J310" s="73" t="str">
        <f>IF('CountryvisatypeLink UAT Master'!E310="Yes", "Y", IF('CountryvisatypeLink UAT Master'!E310="No", "N", ""))</f>
        <v>Y</v>
      </c>
      <c r="K310" s="16" t="s">
        <v>1876</v>
      </c>
      <c r="P310" t="str">
        <f>CONCATENATE(A310,B310,C310,D310,E310,F310,G310,H310,I310,J310,K310)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VALUES(nextval('t_country_visa_type_link_seq'),63502,44846,'Full', 'support', current_timestamp, 'support', current_timestamp,81363, current_date, current_date, '2099-01-01 00:00:00.000','Y', 'Y', 'Y', 'Y', 'Y', 'Y', 'Y', 'N', 'N', 'N', NULL, NULL, NULL);</v>
      </c>
    </row>
    <row r="311" spans="1:16">
      <c r="A311" t="s">
        <v>1871</v>
      </c>
      <c r="B311" t="str">
        <f>B309</f>
        <v>63502,</v>
      </c>
      <c r="C311" s="73">
        <f>'CountryvisatypeLink UAT Master'!B311</f>
        <v>44864</v>
      </c>
      <c r="D311" t="s">
        <v>1872</v>
      </c>
      <c r="E311" s="16" t="s">
        <v>1873</v>
      </c>
      <c r="F311">
        <f>F309</f>
        <v>81363</v>
      </c>
      <c r="G311" t="s">
        <v>1874</v>
      </c>
      <c r="H311" s="73" t="str">
        <f>IF('CountryvisatypeLink UAT Master'!D311="Yes", "Y", IF('CountryvisatypeLink UAT Master'!D311="No", "N", ""))</f>
        <v>Y</v>
      </c>
      <c r="I311" s="16" t="s">
        <v>1875</v>
      </c>
      <c r="J311" s="73" t="str">
        <f>IF('CountryvisatypeLink UAT Master'!E311="Yes", "Y", IF('CountryvisatypeLink UAT Master'!E311="No", "N", ""))</f>
        <v>Y</v>
      </c>
      <c r="K311" s="16" t="s">
        <v>1876</v>
      </c>
      <c r="P311" t="str">
        <f>CONCATENATE(A311,B311,C311,D311,E311,F311,G311,H311,I311,J311,K311)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VALUES(nextval('t_country_visa_type_link_seq'),63502,44864,'Full', 'support', current_timestamp, 'support', current_timestamp,81363, current_date, current_date, '2099-01-01 00:00:00.000','Y', 'Y', 'Y', 'Y', 'Y', 'Y', 'Y', 'N', 'N', 'N', NULL, NULL, NULL);</v>
      </c>
    </row>
    <row r="312" spans="1:16">
      <c r="A312" t="s">
        <v>1871</v>
      </c>
      <c r="B312" t="str">
        <f>B310</f>
        <v>63502,</v>
      </c>
      <c r="C312" s="73">
        <f>'CountryvisatypeLink UAT Master'!B312</f>
        <v>44865</v>
      </c>
      <c r="D312" t="s">
        <v>1872</v>
      </c>
      <c r="E312" s="16" t="s">
        <v>1873</v>
      </c>
      <c r="F312">
        <f>F310</f>
        <v>81363</v>
      </c>
      <c r="G312" t="s">
        <v>1874</v>
      </c>
      <c r="H312" s="73" t="str">
        <f>IF('CountryvisatypeLink UAT Master'!D312="Yes", "Y", IF('CountryvisatypeLink UAT Master'!D312="No", "N", ""))</f>
        <v>Y</v>
      </c>
      <c r="I312" s="16" t="s">
        <v>1875</v>
      </c>
      <c r="J312" s="73" t="str">
        <f>IF('CountryvisatypeLink UAT Master'!E312="Yes", "Y", IF('CountryvisatypeLink UAT Master'!E312="No", "N", ""))</f>
        <v>Y</v>
      </c>
      <c r="K312" s="16" t="s">
        <v>1876</v>
      </c>
      <c r="P312" t="str">
        <f>CONCATENATE(A312,B312,C312,D312,E312,F312,G312,H312,I312,J312,K312)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VALUES(nextval('t_country_visa_type_link_seq'),63502,44865,'Full', 'support', current_timestamp, 'support', current_timestamp,81363, current_date, current_date, '2099-01-01 00:00:00.000','Y', 'Y', 'Y', 'Y', 'Y', 'Y', 'Y', 'N', 'N', 'N', NULL, NULL, NULL);</v>
      </c>
    </row>
    <row r="313" spans="1:16">
      <c r="A313" t="s">
        <v>1871</v>
      </c>
      <c r="B313" t="str">
        <f>B311</f>
        <v>63502,</v>
      </c>
      <c r="C313" s="73">
        <f>'CountryvisatypeLink UAT Master'!B313</f>
        <v>44866</v>
      </c>
      <c r="D313" t="s">
        <v>1872</v>
      </c>
      <c r="E313" s="16" t="s">
        <v>1873</v>
      </c>
      <c r="F313">
        <f>F311</f>
        <v>81363</v>
      </c>
      <c r="G313" t="s">
        <v>1874</v>
      </c>
      <c r="H313" s="73" t="str">
        <f>IF('CountryvisatypeLink UAT Master'!D313="Yes", "Y", IF('CountryvisatypeLink UAT Master'!D313="No", "N", ""))</f>
        <v>Y</v>
      </c>
      <c r="I313" s="16" t="s">
        <v>1875</v>
      </c>
      <c r="J313" s="73" t="str">
        <f>IF('CountryvisatypeLink UAT Master'!E313="Yes", "Y", IF('CountryvisatypeLink UAT Master'!E313="No", "N", ""))</f>
        <v>Y</v>
      </c>
      <c r="K313" s="16" t="s">
        <v>1876</v>
      </c>
      <c r="P313" t="str">
        <f>CONCATENATE(A313,B313,C313,D313,E313,F313,G313,H313,I313,J313,K313)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VALUES(nextval('t_country_visa_type_link_seq'),63502,44866,'Full', 'support', current_timestamp, 'support', current_timestamp,81363, current_date, current_date, '2099-01-01 00:00:00.000','Y', 'Y', 'Y', 'Y', 'Y', 'Y', 'Y', 'N', 'N', 'N', NULL, NULL, NULL);</v>
      </c>
    </row>
    <row r="314" spans="1:16">
      <c r="A314" t="s">
        <v>1871</v>
      </c>
      <c r="B314" t="str">
        <f>B312</f>
        <v>63502,</v>
      </c>
      <c r="C314" s="73">
        <f>'CountryvisatypeLink UAT Master'!B314</f>
        <v>44867</v>
      </c>
      <c r="D314" t="s">
        <v>1872</v>
      </c>
      <c r="E314" s="16" t="s">
        <v>1873</v>
      </c>
      <c r="F314">
        <f>F312</f>
        <v>81363</v>
      </c>
      <c r="G314" t="s">
        <v>1874</v>
      </c>
      <c r="H314" s="73" t="str">
        <f>IF('CountryvisatypeLink UAT Master'!D314="Yes", "Y", IF('CountryvisatypeLink UAT Master'!D314="No", "N", ""))</f>
        <v>Y</v>
      </c>
      <c r="I314" s="16" t="s">
        <v>1875</v>
      </c>
      <c r="J314" s="73" t="str">
        <f>IF('CountryvisatypeLink UAT Master'!E314="Yes", "Y", IF('CountryvisatypeLink UAT Master'!E314="No", "N", ""))</f>
        <v>Y</v>
      </c>
      <c r="K314" s="16" t="s">
        <v>1876</v>
      </c>
      <c r="P314" t="str">
        <f>CONCATENATE(A314,B314,C314,D314,E314,F314,G314,H314,I314,J314,K314)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VALUES(nextval('t_country_visa_type_link_seq'),63502,44867,'Full', 'support', current_timestamp, 'support', current_timestamp,81363, current_date, current_date, '2099-01-01 00:00:00.000','Y', 'Y', 'Y', 'Y', 'Y', 'Y', 'Y', 'N', 'N', 'N', NULL, NULL, NULL);</v>
      </c>
    </row>
    <row r="315" spans="1:16">
      <c r="A315" t="s">
        <v>1871</v>
      </c>
      <c r="B315" t="str">
        <f>B313</f>
        <v>63502,</v>
      </c>
      <c r="C315" s="73">
        <f>'CountryvisatypeLink UAT Master'!B315</f>
        <v>36173</v>
      </c>
      <c r="D315" t="s">
        <v>1872</v>
      </c>
      <c r="E315" s="16" t="s">
        <v>1873</v>
      </c>
      <c r="F315">
        <f>F313</f>
        <v>81363</v>
      </c>
      <c r="G315" t="s">
        <v>1874</v>
      </c>
      <c r="H315" s="73" t="str">
        <f>IF('CountryvisatypeLink UAT Master'!D315="Yes", "Y", IF('CountryvisatypeLink UAT Master'!D315="No", "N", ""))</f>
        <v>Y</v>
      </c>
      <c r="I315" s="16" t="s">
        <v>1875</v>
      </c>
      <c r="J315" s="73" t="str">
        <f>IF('CountryvisatypeLink UAT Master'!E315="Yes", "Y", IF('CountryvisatypeLink UAT Master'!E315="No", "N", ""))</f>
        <v>Y</v>
      </c>
      <c r="K315" s="16" t="s">
        <v>1876</v>
      </c>
      <c r="P315" t="str">
        <f>CONCATENATE(A315,B315,C315,D315,E315,F315,G315,H315,I315,J315,K315)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VALUES(nextval('t_country_visa_type_link_seq'),63502,36173,'Full', 'support', current_timestamp, 'support', current_timestamp,81363, current_date, current_date, '2099-01-01 00:00:00.000','Y', 'Y', 'Y', 'Y', 'Y', 'Y', 'Y', 'N', 'N', 'N', NULL, NULL, NULL);</v>
      </c>
    </row>
    <row r="316" spans="1:16">
      <c r="A316" t="s">
        <v>1871</v>
      </c>
      <c r="B316" t="str">
        <f>B314</f>
        <v>63502,</v>
      </c>
      <c r="C316" s="73">
        <f>'CountryvisatypeLink UAT Master'!B316</f>
        <v>36176</v>
      </c>
      <c r="D316" t="s">
        <v>1872</v>
      </c>
      <c r="E316" s="16" t="s">
        <v>1873</v>
      </c>
      <c r="F316">
        <f>F314</f>
        <v>81363</v>
      </c>
      <c r="G316" t="s">
        <v>1874</v>
      </c>
      <c r="H316" s="73" t="str">
        <f>IF('CountryvisatypeLink UAT Master'!D316="Yes", "Y", IF('CountryvisatypeLink UAT Master'!D316="No", "N", ""))</f>
        <v>Y</v>
      </c>
      <c r="I316" s="16" t="s">
        <v>1875</v>
      </c>
      <c r="J316" s="73" t="str">
        <f>IF('CountryvisatypeLink UAT Master'!E316="Yes", "Y", IF('CountryvisatypeLink UAT Master'!E316="No", "N", ""))</f>
        <v>Y</v>
      </c>
      <c r="K316" s="16" t="s">
        <v>1876</v>
      </c>
      <c r="P316" t="str">
        <f>CONCATENATE(A316,B316,C316,D316,E316,F316,G316,H316,I316,J316,K316)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VALUES(nextval('t_country_visa_type_link_seq'),63502,36176,'Full', 'support', current_timestamp, 'support', current_timestamp,81363, current_date, current_date, '2099-01-01 00:00:00.000','Y', 'Y', 'Y', 'Y', 'Y', 'Y', 'Y', 'N', 'N', 'N', NULL, NULL, NULL);</v>
      </c>
    </row>
    <row r="317" spans="1:16">
      <c r="A317" t="s">
        <v>1871</v>
      </c>
      <c r="B317" t="str">
        <f>B315</f>
        <v>63502,</v>
      </c>
      <c r="C317" s="73">
        <f>'CountryvisatypeLink UAT Master'!B317</f>
        <v>36170</v>
      </c>
      <c r="D317" t="s">
        <v>1872</v>
      </c>
      <c r="E317" s="16" t="s">
        <v>1873</v>
      </c>
      <c r="F317">
        <f>F315</f>
        <v>81363</v>
      </c>
      <c r="G317" t="s">
        <v>1874</v>
      </c>
      <c r="H317" s="73" t="str">
        <f>IF('CountryvisatypeLink UAT Master'!D317="Yes", "Y", IF('CountryvisatypeLink UAT Master'!D317="No", "N", ""))</f>
        <v>Y</v>
      </c>
      <c r="I317" s="16" t="s">
        <v>1875</v>
      </c>
      <c r="J317" s="73" t="str">
        <f>IF('CountryvisatypeLink UAT Master'!E317="Yes", "Y", IF('CountryvisatypeLink UAT Master'!E317="No", "N", ""))</f>
        <v>Y</v>
      </c>
      <c r="K317" s="16" t="s">
        <v>1876</v>
      </c>
      <c r="P317" t="str">
        <f>CONCATENATE(A317,B317,C317,D317,E317,F317,G317,H317,I317,J317,K317)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VALUES(nextval('t_country_visa_type_link_seq'),63502,36170,'Full', 'support', current_timestamp, 'support', current_timestamp,81363, current_date, current_date, '2099-01-01 00:00:00.000','Y', 'Y', 'Y', 'Y', 'Y', 'Y', 'Y', 'N', 'N', 'N', NULL, NULL, NULL);</v>
      </c>
    </row>
    <row r="318" spans="1:16">
      <c r="A318" t="s">
        <v>1871</v>
      </c>
      <c r="B318" t="str">
        <f>B316</f>
        <v>63502,</v>
      </c>
      <c r="C318" s="73">
        <f>'CountryvisatypeLink UAT Master'!B318</f>
        <v>36169</v>
      </c>
      <c r="D318" t="s">
        <v>1872</v>
      </c>
      <c r="E318" s="16" t="s">
        <v>1873</v>
      </c>
      <c r="F318">
        <f>F316</f>
        <v>81363</v>
      </c>
      <c r="G318" t="s">
        <v>1874</v>
      </c>
      <c r="H318" s="73" t="str">
        <f>IF('CountryvisatypeLink UAT Master'!D318="Yes", "Y", IF('CountryvisatypeLink UAT Master'!D318="No", "N", ""))</f>
        <v>Y</v>
      </c>
      <c r="I318" s="16" t="s">
        <v>1875</v>
      </c>
      <c r="J318" s="73" t="str">
        <f>IF('CountryvisatypeLink UAT Master'!E318="Yes", "Y", IF('CountryvisatypeLink UAT Master'!E318="No", "N", ""))</f>
        <v>Y</v>
      </c>
      <c r="K318" s="16" t="s">
        <v>1876</v>
      </c>
      <c r="P318" t="str">
        <f>CONCATENATE(A318,B318,C318,D318,E318,F318,G318,H318,I318,J318,K318)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VALUES(nextval('t_country_visa_type_link_seq'),63502,36169,'Full', 'support', current_timestamp, 'support', current_timestamp,81363, current_date, current_date, '2099-01-01 00:00:00.000','Y', 'Y', 'Y', 'Y', 'Y', 'Y', 'Y', 'N', 'N', 'N', NULL, NULL, NULL);</v>
      </c>
    </row>
    <row r="319" spans="1:16">
      <c r="A319" t="s">
        <v>1871</v>
      </c>
      <c r="B319" t="str">
        <f>B317</f>
        <v>63502,</v>
      </c>
      <c r="C319" s="73">
        <f>'CountryvisatypeLink UAT Master'!B319</f>
        <v>36174</v>
      </c>
      <c r="D319" t="s">
        <v>1872</v>
      </c>
      <c r="E319" s="16" t="s">
        <v>1873</v>
      </c>
      <c r="F319">
        <f>F317</f>
        <v>81363</v>
      </c>
      <c r="G319" t="s">
        <v>1874</v>
      </c>
      <c r="H319" s="73" t="str">
        <f>IF('CountryvisatypeLink UAT Master'!D319="Yes", "Y", IF('CountryvisatypeLink UAT Master'!D319="No", "N", ""))</f>
        <v>Y</v>
      </c>
      <c r="I319" s="16" t="s">
        <v>1875</v>
      </c>
      <c r="J319" s="73" t="str">
        <f>IF('CountryvisatypeLink UAT Master'!E319="Yes", "Y", IF('CountryvisatypeLink UAT Master'!E319="No", "N", ""))</f>
        <v>Y</v>
      </c>
      <c r="K319" s="16" t="s">
        <v>1876</v>
      </c>
      <c r="P319" t="str">
        <f>CONCATENATE(A319,B319,C319,D319,E319,F319,G319,H319,I319,J319,K319)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VALUES(nextval('t_country_visa_type_link_seq'),63502,36174,'Full', 'support', current_timestamp, 'support', current_timestamp,81363, current_date, current_date, '2099-01-01 00:00:00.000','Y', 'Y', 'Y', 'Y', 'Y', 'Y', 'Y', 'N', 'N', 'N', NULL, NULL, NULL);</v>
      </c>
    </row>
    <row r="320" spans="1:16">
      <c r="A320" t="s">
        <v>1871</v>
      </c>
      <c r="B320" t="str">
        <f>B318</f>
        <v>63502,</v>
      </c>
      <c r="C320" s="73">
        <f>'CountryvisatypeLink UAT Master'!B320</f>
        <v>36179</v>
      </c>
      <c r="D320" t="s">
        <v>1872</v>
      </c>
      <c r="E320" s="16" t="s">
        <v>1873</v>
      </c>
      <c r="F320">
        <f>F318</f>
        <v>81363</v>
      </c>
      <c r="G320" t="s">
        <v>1874</v>
      </c>
      <c r="H320" s="73" t="str">
        <f>IF('CountryvisatypeLink UAT Master'!D320="Yes", "Y", IF('CountryvisatypeLink UAT Master'!D320="No", "N", ""))</f>
        <v>Y</v>
      </c>
      <c r="I320" s="16" t="s">
        <v>1875</v>
      </c>
      <c r="J320" s="73" t="str">
        <f>IF('CountryvisatypeLink UAT Master'!E320="Yes", "Y", IF('CountryvisatypeLink UAT Master'!E320="No", "N", ""))</f>
        <v>Y</v>
      </c>
      <c r="K320" s="16" t="s">
        <v>1876</v>
      </c>
      <c r="P320" t="str">
        <f>CONCATENATE(A320,B320,C320,D320,E320,F320,G320,H320,I320,J320,K320)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VALUES(nextval('t_country_visa_type_link_seq'),63502,36179,'Full', 'support', current_timestamp, 'support', current_timestamp,81363, current_date, current_date, '2099-01-01 00:00:00.000','Y', 'Y', 'Y', 'Y', 'Y', 'Y', 'Y', 'N', 'N', 'N', NULL, NULL, NULL);</v>
      </c>
    </row>
    <row r="321" spans="1:16">
      <c r="A321" t="s">
        <v>1871</v>
      </c>
      <c r="B321" t="str">
        <f>B319</f>
        <v>63502,</v>
      </c>
      <c r="C321" s="73">
        <f>'CountryvisatypeLink UAT Master'!B321</f>
        <v>36172</v>
      </c>
      <c r="D321" t="s">
        <v>1872</v>
      </c>
      <c r="E321" s="16" t="s">
        <v>1873</v>
      </c>
      <c r="F321">
        <f>F319</f>
        <v>81363</v>
      </c>
      <c r="G321" t="s">
        <v>1874</v>
      </c>
      <c r="H321" s="73" t="str">
        <f>IF('CountryvisatypeLink UAT Master'!D321="Yes", "Y", IF('CountryvisatypeLink UAT Master'!D321="No", "N", ""))</f>
        <v>Y</v>
      </c>
      <c r="I321" s="16" t="s">
        <v>1875</v>
      </c>
      <c r="J321" s="73" t="str">
        <f>IF('CountryvisatypeLink UAT Master'!E321="Yes", "Y", IF('CountryvisatypeLink UAT Master'!E321="No", "N", ""))</f>
        <v>Y</v>
      </c>
      <c r="K321" s="16" t="s">
        <v>1876</v>
      </c>
      <c r="P321" t="str">
        <f>CONCATENATE(A321,B321,C321,D321,E321,F321,G321,H321,I321,J321,K321)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VALUES(nextval('t_country_visa_type_link_seq'),63502,36172,'Full', 'support', current_timestamp, 'support', current_timestamp,81363, current_date, current_date, '2099-01-01 00:00:00.000','Y', 'Y', 'Y', 'Y', 'Y', 'Y', 'Y', 'N', 'N', 'N', NULL, NULL, NULL);</v>
      </c>
    </row>
    <row r="322" spans="1:16">
      <c r="A322" t="s">
        <v>1871</v>
      </c>
      <c r="B322" t="str">
        <f>B320</f>
        <v>63502,</v>
      </c>
      <c r="C322" s="73">
        <f>'CountryvisatypeLink UAT Master'!B322</f>
        <v>36171</v>
      </c>
      <c r="D322" t="s">
        <v>1872</v>
      </c>
      <c r="E322" s="16" t="s">
        <v>1873</v>
      </c>
      <c r="F322">
        <f>F320</f>
        <v>81363</v>
      </c>
      <c r="G322" t="s">
        <v>1874</v>
      </c>
      <c r="H322" s="73" t="str">
        <f>IF('CountryvisatypeLink UAT Master'!D322="Yes", "Y", IF('CountryvisatypeLink UAT Master'!D322="No", "N", ""))</f>
        <v>Y</v>
      </c>
      <c r="I322" s="16" t="s">
        <v>1875</v>
      </c>
      <c r="J322" s="73" t="str">
        <f>IF('CountryvisatypeLink UAT Master'!E322="Yes", "Y", IF('CountryvisatypeLink UAT Master'!E322="No", "N", ""))</f>
        <v>Y</v>
      </c>
      <c r="K322" s="16" t="s">
        <v>1876</v>
      </c>
      <c r="P322" t="str">
        <f>CONCATENATE(A322,B322,C322,D322,E322,F322,G322,H322,I322,J322,K322)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VALUES(nextval('t_country_visa_type_link_seq'),63502,36171,'Full', 'support', current_timestamp, 'support', current_timestamp,81363, current_date, current_date, '2099-01-01 00:00:00.000','Y', 'Y', 'Y', 'Y', 'Y', 'Y', 'Y', 'N', 'N', 'N', NULL, NULL, NULL);</v>
      </c>
    </row>
    <row r="323" spans="1:16">
      <c r="A323" t="s">
        <v>1871</v>
      </c>
      <c r="B323" t="str">
        <f>B321</f>
        <v>63502,</v>
      </c>
      <c r="C323" s="73">
        <f>'CountryvisatypeLink UAT Master'!B323</f>
        <v>36175</v>
      </c>
      <c r="D323" t="s">
        <v>1872</v>
      </c>
      <c r="E323" s="16" t="s">
        <v>1873</v>
      </c>
      <c r="F323">
        <f>F321</f>
        <v>81363</v>
      </c>
      <c r="G323" t="s">
        <v>1874</v>
      </c>
      <c r="H323" s="73" t="str">
        <f>IF('CountryvisatypeLink UAT Master'!D323="Yes", "Y", IF('CountryvisatypeLink UAT Master'!D323="No", "N", ""))</f>
        <v>Y</v>
      </c>
      <c r="I323" s="16" t="s">
        <v>1875</v>
      </c>
      <c r="J323" s="73" t="str">
        <f>IF('CountryvisatypeLink UAT Master'!E323="Yes", "Y", IF('CountryvisatypeLink UAT Master'!E323="No", "N", ""))</f>
        <v>Y</v>
      </c>
      <c r="K323" s="16" t="s">
        <v>1876</v>
      </c>
      <c r="P323" t="str">
        <f>CONCATENATE(A323,B323,C323,D323,E323,F323,G323,H323,I323,J323,K323)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VALUES(nextval('t_country_visa_type_link_seq'),63502,36175,'Full', 'support', current_timestamp, 'support', current_timestamp,81363, current_date, current_date, '2099-01-01 00:00:00.000','Y', 'Y', 'Y', 'Y', 'Y', 'Y', 'Y', 'N', 'N', 'N', NULL, NULL, NULL);</v>
      </c>
    </row>
    <row r="324" spans="1:16">
      <c r="A324" t="s">
        <v>1871</v>
      </c>
      <c r="B324" t="str">
        <f>B322</f>
        <v>63502,</v>
      </c>
      <c r="C324" s="73">
        <f>'CountryvisatypeLink UAT Master'!B324</f>
        <v>36168</v>
      </c>
      <c r="D324" t="s">
        <v>1872</v>
      </c>
      <c r="E324" s="16" t="s">
        <v>1873</v>
      </c>
      <c r="F324">
        <f>F322</f>
        <v>81363</v>
      </c>
      <c r="G324" t="s">
        <v>1874</v>
      </c>
      <c r="H324" s="73" t="str">
        <f>IF('CountryvisatypeLink UAT Master'!D324="Yes", "Y", IF('CountryvisatypeLink UAT Master'!D324="No", "N", ""))</f>
        <v>Y</v>
      </c>
      <c r="I324" s="16" t="s">
        <v>1875</v>
      </c>
      <c r="J324" s="73" t="str">
        <f>IF('CountryvisatypeLink UAT Master'!E324="Yes", "Y", IF('CountryvisatypeLink UAT Master'!E324="No", "N", ""))</f>
        <v>Y</v>
      </c>
      <c r="K324" s="16" t="s">
        <v>1876</v>
      </c>
      <c r="P324" t="str">
        <f>CONCATENATE(A324,B324,C324,D324,E324,F324,G324,H324,I324,J324,K324)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VALUES(nextval('t_country_visa_type_link_seq'),63502,36168,'Full', 'support', current_timestamp, 'support', current_timestamp,81363, current_date, current_date, '2099-01-01 00:00:00.000','Y', 'Y', 'Y', 'Y', 'Y', 'Y', 'Y', 'N', 'N', 'N', NULL, NULL, NULL);</v>
      </c>
    </row>
    <row r="325" spans="1:16">
      <c r="A325" t="s">
        <v>1871</v>
      </c>
      <c r="B325" t="str">
        <f>B323</f>
        <v>63502,</v>
      </c>
      <c r="C325" s="73">
        <f>'CountryvisatypeLink UAT Master'!B325</f>
        <v>36177</v>
      </c>
      <c r="D325" t="s">
        <v>1872</v>
      </c>
      <c r="E325" s="16" t="s">
        <v>1873</v>
      </c>
      <c r="F325">
        <f>F323</f>
        <v>81363</v>
      </c>
      <c r="G325" t="s">
        <v>1874</v>
      </c>
      <c r="H325" s="73" t="str">
        <f>IF('CountryvisatypeLink UAT Master'!D325="Yes", "Y", IF('CountryvisatypeLink UAT Master'!D325="No", "N", ""))</f>
        <v>Y</v>
      </c>
      <c r="I325" s="16" t="s">
        <v>1875</v>
      </c>
      <c r="J325" s="73" t="str">
        <f>IF('CountryvisatypeLink UAT Master'!E325="Yes", "Y", IF('CountryvisatypeLink UAT Master'!E325="No", "N", ""))</f>
        <v>Y</v>
      </c>
      <c r="K325" s="16" t="s">
        <v>1876</v>
      </c>
      <c r="P325" t="str">
        <f>CONCATENATE(A325,B325,C325,D325,E325,F325,G325,H325,I325,J325,K325)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VALUES(nextval('t_country_visa_type_link_seq'),63502,36177,'Full', 'support', current_timestamp, 'support', current_timestamp,81363, current_date, current_date, '2099-01-01 00:00:00.000','Y', 'Y', 'Y', 'Y', 'Y', 'Y', 'Y', 'N', 'N', 'N', NULL, NULL, NULL);</v>
      </c>
    </row>
    <row r="326" spans="1:16">
      <c r="A326" t="s">
        <v>1871</v>
      </c>
      <c r="B326" t="str">
        <f>B324</f>
        <v>63502,</v>
      </c>
      <c r="C326" s="73">
        <f>'CountryvisatypeLink UAT Master'!B326</f>
        <v>36167</v>
      </c>
      <c r="D326" t="s">
        <v>1872</v>
      </c>
      <c r="E326" s="16" t="s">
        <v>1873</v>
      </c>
      <c r="F326">
        <f>F324</f>
        <v>81363</v>
      </c>
      <c r="G326" t="s">
        <v>1874</v>
      </c>
      <c r="H326" s="73" t="str">
        <f>IF('CountryvisatypeLink UAT Master'!D326="Yes", "Y", IF('CountryvisatypeLink UAT Master'!D326="No", "N", ""))</f>
        <v>Y</v>
      </c>
      <c r="I326" s="16" t="s">
        <v>1875</v>
      </c>
      <c r="J326" s="73" t="str">
        <f>IF('CountryvisatypeLink UAT Master'!E326="Yes", "Y", IF('CountryvisatypeLink UAT Master'!E326="No", "N", ""))</f>
        <v>Y</v>
      </c>
      <c r="K326" s="16" t="s">
        <v>1876</v>
      </c>
      <c r="P326" t="str">
        <f>CONCATENATE(A326,B326,C326,D326,E326,F326,G326,H326,I326,J326,K326)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VALUES(nextval('t_country_visa_type_link_seq'),63502,36167,'Full', 'support', current_timestamp, 'support', current_timestamp,81363, current_date, current_date, '2099-01-01 00:00:00.000','Y', 'Y', 'Y', 'Y', 'Y', 'Y', 'Y', 'N', 'N', 'N', NULL, NULL, NULL);</v>
      </c>
    </row>
    <row r="327" spans="1:16">
      <c r="A327" t="s">
        <v>1871</v>
      </c>
      <c r="B327" t="str">
        <f>B325</f>
        <v>63502,</v>
      </c>
      <c r="C327" s="73">
        <f>'CountryvisatypeLink UAT Master'!B327</f>
        <v>36162</v>
      </c>
      <c r="D327" t="s">
        <v>1872</v>
      </c>
      <c r="E327" s="16" t="s">
        <v>1873</v>
      </c>
      <c r="F327">
        <f>F325</f>
        <v>81363</v>
      </c>
      <c r="G327" t="s">
        <v>1874</v>
      </c>
      <c r="H327" s="73" t="str">
        <f>IF('CountryvisatypeLink UAT Master'!D327="Yes", "Y", IF('CountryvisatypeLink UAT Master'!D327="No", "N", ""))</f>
        <v>Y</v>
      </c>
      <c r="I327" s="16" t="s">
        <v>1875</v>
      </c>
      <c r="J327" s="73" t="str">
        <f>IF('CountryvisatypeLink UAT Master'!E327="Yes", "Y", IF('CountryvisatypeLink UAT Master'!E327="No", "N", ""))</f>
        <v>Y</v>
      </c>
      <c r="K327" s="16" t="s">
        <v>1876</v>
      </c>
      <c r="P327" t="str">
        <f>CONCATENATE(A327,B327,C327,D327,E327,F327,G327,H327,I327,J327,K327)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VALUES(nextval('t_country_visa_type_link_seq'),63502,36162,'Full', 'support', current_timestamp, 'support', current_timestamp,81363, current_date, current_date, '2099-01-01 00:00:00.000','Y', 'Y', 'Y', 'Y', 'Y', 'Y', 'Y', 'N', 'N', 'N', NULL, NULL, NULL);</v>
      </c>
    </row>
    <row r="328" spans="1:16">
      <c r="A328" t="s">
        <v>1871</v>
      </c>
      <c r="B328" t="str">
        <f>B326</f>
        <v>63502,</v>
      </c>
      <c r="C328" s="73">
        <f>'CountryvisatypeLink UAT Master'!B328</f>
        <v>36178</v>
      </c>
      <c r="D328" t="s">
        <v>1872</v>
      </c>
      <c r="E328" s="16" t="s">
        <v>1873</v>
      </c>
      <c r="F328">
        <f>F326</f>
        <v>81363</v>
      </c>
      <c r="G328" t="s">
        <v>1874</v>
      </c>
      <c r="H328" s="73" t="str">
        <f>IF('CountryvisatypeLink UAT Master'!D328="Yes", "Y", IF('CountryvisatypeLink UAT Master'!D328="No", "N", ""))</f>
        <v>Y</v>
      </c>
      <c r="I328" s="16" t="s">
        <v>1875</v>
      </c>
      <c r="J328" s="73" t="str">
        <f>IF('CountryvisatypeLink UAT Master'!E328="Yes", "Y", IF('CountryvisatypeLink UAT Master'!E328="No", "N", ""))</f>
        <v>Y</v>
      </c>
      <c r="K328" s="16" t="s">
        <v>1876</v>
      </c>
      <c r="P328" t="str">
        <f>CONCATENATE(A328,B328,C328,D328,E328,F328,G328,H328,I328,J328,K328)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VALUES(nextval('t_country_visa_type_link_seq'),63502,36178,'Full', 'support', current_timestamp, 'support', current_timestamp,81363, current_date, current_date, '2099-01-01 00:00:00.000','Y', 'Y', 'Y', 'Y', 'Y', 'Y', 'Y', 'N', 'N', 'N', NULL, NULL, NULL);</v>
      </c>
    </row>
    <row r="329" spans="1:16">
      <c r="A329" t="s">
        <v>1871</v>
      </c>
      <c r="B329" t="str">
        <f>B327</f>
        <v>63502,</v>
      </c>
      <c r="C329" s="73">
        <f>'CountryvisatypeLink UAT Master'!B329</f>
        <v>36160</v>
      </c>
      <c r="D329" t="s">
        <v>1872</v>
      </c>
      <c r="E329" s="16" t="s">
        <v>1873</v>
      </c>
      <c r="F329">
        <f>F327</f>
        <v>81363</v>
      </c>
      <c r="G329" t="s">
        <v>1874</v>
      </c>
      <c r="H329" s="73" t="str">
        <f>IF('CountryvisatypeLink UAT Master'!D329="Yes", "Y", IF('CountryvisatypeLink UAT Master'!D329="No", "N", ""))</f>
        <v>Y</v>
      </c>
      <c r="I329" s="16" t="s">
        <v>1875</v>
      </c>
      <c r="J329" s="73" t="str">
        <f>IF('CountryvisatypeLink UAT Master'!E329="Yes", "Y", IF('CountryvisatypeLink UAT Master'!E329="No", "N", ""))</f>
        <v>Y</v>
      </c>
      <c r="K329" s="16" t="s">
        <v>1876</v>
      </c>
      <c r="P329" t="str">
        <f>CONCATENATE(A329,B329,C329,D329,E329,F329,G329,H329,I329,J329,K329)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VALUES(nextval('t_country_visa_type_link_seq'),63502,36160,'Full', 'support', current_timestamp, 'support', current_timestamp,81363, current_date, current_date, '2099-01-01 00:00:00.000','Y', 'Y', 'Y', 'Y', 'Y', 'Y', 'Y', 'N', 'N', 'N', NULL, NULL, NULL);</v>
      </c>
    </row>
    <row r="330" spans="1:16">
      <c r="A330" t="s">
        <v>1871</v>
      </c>
      <c r="B330" t="str">
        <f>B328</f>
        <v>63502,</v>
      </c>
      <c r="C330" s="73">
        <f>'CountryvisatypeLink UAT Master'!B330</f>
        <v>43863</v>
      </c>
      <c r="D330" t="s">
        <v>1872</v>
      </c>
      <c r="E330" s="16" t="s">
        <v>1873</v>
      </c>
      <c r="F330">
        <f>F328</f>
        <v>81363</v>
      </c>
      <c r="G330" t="s">
        <v>1874</v>
      </c>
      <c r="H330" s="73" t="e">
        <f>IF('CountryvisatypeLink UAT Master'!D330="Yes", "Y", IF('CountryvisatypeLink UAT Master'!D330="No", "N", ""))</f>
        <v>#N/A</v>
      </c>
      <c r="I330" s="16" t="s">
        <v>1875</v>
      </c>
      <c r="J330" s="73" t="e">
        <f>IF('CountryvisatypeLink UAT Master'!E330="Yes", "Y", IF('CountryvisatypeLink UAT Master'!E330="No", "N", ""))</f>
        <v>#N/A</v>
      </c>
      <c r="K330" s="16" t="s">
        <v>1876</v>
      </c>
      <c r="P330" t="e">
        <f>CONCATENATE(A330,B330,C330,D330,E330,F330,G330,H330,I330,J330,K330)</f>
        <v>#N/A</v>
      </c>
    </row>
    <row r="331" spans="1:16">
      <c r="A331" t="s">
        <v>1871</v>
      </c>
      <c r="B331" t="str">
        <f>B329</f>
        <v>63502,</v>
      </c>
      <c r="C331" s="73">
        <f>'CountryvisatypeLink UAT Master'!B331</f>
        <v>43852</v>
      </c>
      <c r="D331" t="s">
        <v>1872</v>
      </c>
      <c r="E331" s="16" t="s">
        <v>1873</v>
      </c>
      <c r="F331">
        <f>F329</f>
        <v>81363</v>
      </c>
      <c r="G331" t="s">
        <v>1874</v>
      </c>
      <c r="H331" s="73" t="e">
        <f>IF('CountryvisatypeLink UAT Master'!D331="Yes", "Y", IF('CountryvisatypeLink UAT Master'!D331="No", "N", ""))</f>
        <v>#N/A</v>
      </c>
      <c r="I331" s="16" t="s">
        <v>1875</v>
      </c>
      <c r="J331" s="73" t="e">
        <f>IF('CountryvisatypeLink UAT Master'!E331="Yes", "Y", IF('CountryvisatypeLink UAT Master'!E331="No", "N", ""))</f>
        <v>#N/A</v>
      </c>
      <c r="K331" s="16" t="s">
        <v>1876</v>
      </c>
      <c r="P331" t="e">
        <f>CONCATENATE(A331,B331,C331,D331,E331,F331,G331,H331,I331,J331,K331)</f>
        <v>#N/A</v>
      </c>
    </row>
    <row r="332" spans="1:16">
      <c r="A332" t="s">
        <v>1871</v>
      </c>
      <c r="B332" t="str">
        <f>B330</f>
        <v>63502,</v>
      </c>
      <c r="C332" s="73">
        <f>'CountryvisatypeLink UAT Master'!B332</f>
        <v>43904</v>
      </c>
      <c r="D332" t="s">
        <v>1872</v>
      </c>
      <c r="E332" s="16" t="s">
        <v>1873</v>
      </c>
      <c r="F332">
        <f>F330</f>
        <v>81363</v>
      </c>
      <c r="G332" t="s">
        <v>1874</v>
      </c>
      <c r="H332" s="73" t="e">
        <f>IF('CountryvisatypeLink UAT Master'!D332="Yes", "Y", IF('CountryvisatypeLink UAT Master'!D332="No", "N", ""))</f>
        <v>#N/A</v>
      </c>
      <c r="I332" s="16" t="s">
        <v>1875</v>
      </c>
      <c r="J332" s="73" t="e">
        <f>IF('CountryvisatypeLink UAT Master'!E332="Yes", "Y", IF('CountryvisatypeLink UAT Master'!E332="No", "N", ""))</f>
        <v>#N/A</v>
      </c>
      <c r="K332" s="16" t="s">
        <v>1876</v>
      </c>
      <c r="P332" t="e">
        <f>CONCATENATE(A332,B332,C332,D332,E332,F332,G332,H332,I332,J332,K332)</f>
        <v>#N/A</v>
      </c>
    </row>
    <row r="333" spans="1:16">
      <c r="A333" t="s">
        <v>1871</v>
      </c>
      <c r="B333" t="str">
        <f>B331</f>
        <v>63502,</v>
      </c>
      <c r="C333" s="73">
        <f>'CountryvisatypeLink UAT Master'!B333</f>
        <v>43104</v>
      </c>
      <c r="D333" t="s">
        <v>1872</v>
      </c>
      <c r="E333" s="16" t="s">
        <v>1873</v>
      </c>
      <c r="F333">
        <f>F331</f>
        <v>81363</v>
      </c>
      <c r="G333" t="s">
        <v>1874</v>
      </c>
      <c r="H333" s="73" t="e">
        <f>IF('CountryvisatypeLink UAT Master'!D333="Yes", "Y", IF('CountryvisatypeLink UAT Master'!D333="No", "N", ""))</f>
        <v>#N/A</v>
      </c>
      <c r="I333" s="16" t="s">
        <v>1875</v>
      </c>
      <c r="J333" s="73" t="e">
        <f>IF('CountryvisatypeLink UAT Master'!E333="Yes", "Y", IF('CountryvisatypeLink UAT Master'!E333="No", "N", ""))</f>
        <v>#N/A</v>
      </c>
      <c r="K333" s="16" t="s">
        <v>1876</v>
      </c>
      <c r="P333" t="e">
        <f>CONCATENATE(A333,B333,C333,D333,E333,F333,G333,H333,I333,J333,K333)</f>
        <v>#N/A</v>
      </c>
    </row>
    <row r="334" spans="1:16">
      <c r="A334" t="s">
        <v>1871</v>
      </c>
      <c r="B334" t="str">
        <f>B332</f>
        <v>63502,</v>
      </c>
      <c r="C334" s="73">
        <f>'CountryvisatypeLink UAT Master'!B334</f>
        <v>43105</v>
      </c>
      <c r="D334" t="s">
        <v>1872</v>
      </c>
      <c r="E334" s="16" t="s">
        <v>1873</v>
      </c>
      <c r="F334">
        <f>F332</f>
        <v>81363</v>
      </c>
      <c r="G334" t="s">
        <v>1874</v>
      </c>
      <c r="H334" s="73" t="e">
        <f>IF('CountryvisatypeLink UAT Master'!D334="Yes", "Y", IF('CountryvisatypeLink UAT Master'!D334="No", "N", ""))</f>
        <v>#N/A</v>
      </c>
      <c r="I334" s="16" t="s">
        <v>1875</v>
      </c>
      <c r="J334" s="73" t="e">
        <f>IF('CountryvisatypeLink UAT Master'!E334="Yes", "Y", IF('CountryvisatypeLink UAT Master'!E334="No", "N", ""))</f>
        <v>#N/A</v>
      </c>
      <c r="K334" s="16" t="s">
        <v>1876</v>
      </c>
      <c r="P334" t="e">
        <f>CONCATENATE(A334,B334,C334,D334,E334,F334,G334,H334,I334,J334,K334)</f>
        <v>#N/A</v>
      </c>
    </row>
    <row r="335" spans="1:16">
      <c r="A335" t="s">
        <v>1871</v>
      </c>
      <c r="B335" t="str">
        <f>B333</f>
        <v>63502,</v>
      </c>
      <c r="C335" s="73">
        <f>'CountryvisatypeLink UAT Master'!B335</f>
        <v>43228</v>
      </c>
      <c r="D335" t="s">
        <v>1872</v>
      </c>
      <c r="E335" s="16" t="s">
        <v>1873</v>
      </c>
      <c r="F335">
        <f>F333</f>
        <v>81363</v>
      </c>
      <c r="G335" t="s">
        <v>1874</v>
      </c>
      <c r="H335" s="73" t="e">
        <f>IF('CountryvisatypeLink UAT Master'!D335="Yes", "Y", IF('CountryvisatypeLink UAT Master'!D335="No", "N", ""))</f>
        <v>#N/A</v>
      </c>
      <c r="I335" s="16" t="s">
        <v>1875</v>
      </c>
      <c r="J335" s="73" t="e">
        <f>IF('CountryvisatypeLink UAT Master'!E335="Yes", "Y", IF('CountryvisatypeLink UAT Master'!E335="No", "N", ""))</f>
        <v>#N/A</v>
      </c>
      <c r="K335" s="16" t="s">
        <v>1876</v>
      </c>
      <c r="P335" t="e">
        <f>CONCATENATE(A335,B335,C335,D335,E335,F335,G335,H335,I335,J335,K335)</f>
        <v>#N/A</v>
      </c>
    </row>
    <row r="336" spans="1:16">
      <c r="A336" t="s">
        <v>1871</v>
      </c>
      <c r="B336" t="str">
        <f>B334</f>
        <v>63502,</v>
      </c>
      <c r="C336" s="73">
        <f>'CountryvisatypeLink UAT Master'!B336</f>
        <v>43229</v>
      </c>
      <c r="D336" t="s">
        <v>1872</v>
      </c>
      <c r="E336" s="16" t="s">
        <v>1873</v>
      </c>
      <c r="F336">
        <f>F334</f>
        <v>81363</v>
      </c>
      <c r="G336" t="s">
        <v>1874</v>
      </c>
      <c r="H336" s="73" t="e">
        <f>IF('CountryvisatypeLink UAT Master'!D336="Yes", "Y", IF('CountryvisatypeLink UAT Master'!D336="No", "N", ""))</f>
        <v>#N/A</v>
      </c>
      <c r="I336" s="16" t="s">
        <v>1875</v>
      </c>
      <c r="J336" s="73" t="e">
        <f>IF('CountryvisatypeLink UAT Master'!E336="Yes", "Y", IF('CountryvisatypeLink UAT Master'!E336="No", "N", ""))</f>
        <v>#N/A</v>
      </c>
      <c r="K336" s="16" t="s">
        <v>1876</v>
      </c>
      <c r="P336" t="e">
        <f>CONCATENATE(A336,B336,C336,D336,E336,F336,G336,H336,I336,J336,K336)</f>
        <v>#N/A</v>
      </c>
    </row>
    <row r="337" spans="1:16">
      <c r="A337" t="s">
        <v>1871</v>
      </c>
      <c r="B337" t="str">
        <f>B335</f>
        <v>63502,</v>
      </c>
      <c r="C337" s="73">
        <f>'CountryvisatypeLink UAT Master'!B337</f>
        <v>43230</v>
      </c>
      <c r="D337" t="s">
        <v>1872</v>
      </c>
      <c r="E337" s="16" t="s">
        <v>1873</v>
      </c>
      <c r="F337">
        <f>F335</f>
        <v>81363</v>
      </c>
      <c r="G337" t="s">
        <v>1874</v>
      </c>
      <c r="H337" s="73" t="e">
        <f>IF('CountryvisatypeLink UAT Master'!D337="Yes", "Y", IF('CountryvisatypeLink UAT Master'!D337="No", "N", ""))</f>
        <v>#N/A</v>
      </c>
      <c r="I337" s="16" t="s">
        <v>1875</v>
      </c>
      <c r="J337" s="73" t="e">
        <f>IF('CountryvisatypeLink UAT Master'!E337="Yes", "Y", IF('CountryvisatypeLink UAT Master'!E337="No", "N", ""))</f>
        <v>#N/A</v>
      </c>
      <c r="K337" s="16" t="s">
        <v>1876</v>
      </c>
      <c r="P337" t="e">
        <f>CONCATENATE(A337,B337,C337,D337,E337,F337,G337,H337,I337,J337,K337)</f>
        <v>#N/A</v>
      </c>
    </row>
    <row r="338" spans="1:16">
      <c r="A338" t="s">
        <v>1871</v>
      </c>
      <c r="B338" t="str">
        <f>B336</f>
        <v>63502,</v>
      </c>
      <c r="C338" s="73">
        <f>'CountryvisatypeLink UAT Master'!B338</f>
        <v>43284</v>
      </c>
      <c r="D338" t="s">
        <v>1872</v>
      </c>
      <c r="E338" s="16" t="s">
        <v>1873</v>
      </c>
      <c r="F338">
        <f>F336</f>
        <v>81363</v>
      </c>
      <c r="G338" t="s">
        <v>1874</v>
      </c>
      <c r="H338" s="73" t="e">
        <f>IF('CountryvisatypeLink UAT Master'!D338="Yes", "Y", IF('CountryvisatypeLink UAT Master'!D338="No", "N", ""))</f>
        <v>#N/A</v>
      </c>
      <c r="I338" s="16" t="s">
        <v>1875</v>
      </c>
      <c r="J338" s="73" t="e">
        <f>IF('CountryvisatypeLink UAT Master'!E338="Yes", "Y", IF('CountryvisatypeLink UAT Master'!E338="No", "N", ""))</f>
        <v>#N/A</v>
      </c>
      <c r="K338" s="16" t="s">
        <v>1876</v>
      </c>
      <c r="P338" t="e">
        <f>CONCATENATE(A338,B338,C338,D338,E338,F338,G338,H338,I338,J338,K338)</f>
        <v>#N/A</v>
      </c>
    </row>
    <row r="339" spans="1:16">
      <c r="A339" t="s">
        <v>1871</v>
      </c>
      <c r="B339" t="str">
        <f>B337</f>
        <v>63502,</v>
      </c>
      <c r="C339" s="73">
        <f>'CountryvisatypeLink UAT Master'!B339</f>
        <v>43106</v>
      </c>
      <c r="D339" t="s">
        <v>1872</v>
      </c>
      <c r="E339" s="16" t="s">
        <v>1873</v>
      </c>
      <c r="F339">
        <f>F337</f>
        <v>81363</v>
      </c>
      <c r="G339" t="s">
        <v>1874</v>
      </c>
      <c r="H339" s="73" t="e">
        <f>IF('CountryvisatypeLink UAT Master'!D339="Yes", "Y", IF('CountryvisatypeLink UAT Master'!D339="No", "N", ""))</f>
        <v>#N/A</v>
      </c>
      <c r="I339" s="16" t="s">
        <v>1875</v>
      </c>
      <c r="J339" s="73" t="e">
        <f>IF('CountryvisatypeLink UAT Master'!E339="Yes", "Y", IF('CountryvisatypeLink UAT Master'!E339="No", "N", ""))</f>
        <v>#N/A</v>
      </c>
      <c r="K339" s="16" t="s">
        <v>1876</v>
      </c>
      <c r="P339" t="e">
        <f>CONCATENATE(A339,B339,C339,D339,E339,F339,G339,H339,I339,J339,K339)</f>
        <v>#N/A</v>
      </c>
    </row>
    <row r="340" spans="1:16">
      <c r="A340" t="s">
        <v>1871</v>
      </c>
      <c r="B340" t="str">
        <f>B338</f>
        <v>63502,</v>
      </c>
      <c r="C340" s="73">
        <f>'CountryvisatypeLink UAT Master'!B340</f>
        <v>43285</v>
      </c>
      <c r="D340" t="s">
        <v>1872</v>
      </c>
      <c r="E340" s="16" t="s">
        <v>1873</v>
      </c>
      <c r="F340">
        <f>F338</f>
        <v>81363</v>
      </c>
      <c r="G340" t="s">
        <v>1874</v>
      </c>
      <c r="H340" s="73" t="e">
        <f>IF('CountryvisatypeLink UAT Master'!D340="Yes", "Y", IF('CountryvisatypeLink UAT Master'!D340="No", "N", ""))</f>
        <v>#N/A</v>
      </c>
      <c r="I340" s="16" t="s">
        <v>1875</v>
      </c>
      <c r="J340" s="73" t="e">
        <f>IF('CountryvisatypeLink UAT Master'!E340="Yes", "Y", IF('CountryvisatypeLink UAT Master'!E340="No", "N", ""))</f>
        <v>#N/A</v>
      </c>
      <c r="K340" s="16" t="s">
        <v>1876</v>
      </c>
      <c r="P340" t="e">
        <f>CONCATENATE(A340,B340,C340,D340,E340,F340,G340,H340,I340,J340,K340)</f>
        <v>#N/A</v>
      </c>
    </row>
    <row r="341" spans="1:16">
      <c r="A341" t="s">
        <v>1871</v>
      </c>
      <c r="B341" t="str">
        <f>B339</f>
        <v>63502,</v>
      </c>
      <c r="C341" s="73">
        <f>'CountryvisatypeLink UAT Master'!B341</f>
        <v>43286</v>
      </c>
      <c r="D341" t="s">
        <v>1872</v>
      </c>
      <c r="E341" s="16" t="s">
        <v>1873</v>
      </c>
      <c r="F341">
        <f>F339</f>
        <v>81363</v>
      </c>
      <c r="G341" t="s">
        <v>1874</v>
      </c>
      <c r="H341" s="73" t="e">
        <f>IF('CountryvisatypeLink UAT Master'!D341="Yes", "Y", IF('CountryvisatypeLink UAT Master'!D341="No", "N", ""))</f>
        <v>#N/A</v>
      </c>
      <c r="I341" s="16" t="s">
        <v>1875</v>
      </c>
      <c r="J341" s="73" t="e">
        <f>IF('CountryvisatypeLink UAT Master'!E341="Yes", "Y", IF('CountryvisatypeLink UAT Master'!E341="No", "N", ""))</f>
        <v>#N/A</v>
      </c>
      <c r="K341" s="16" t="s">
        <v>1876</v>
      </c>
      <c r="P341" t="e">
        <f>CONCATENATE(A341,B341,C341,D341,E341,F341,G341,H341,I341,J341,K341)</f>
        <v>#N/A</v>
      </c>
    </row>
    <row r="342" spans="1:16">
      <c r="A342" t="s">
        <v>1871</v>
      </c>
      <c r="B342" t="str">
        <f>B340</f>
        <v>63502,</v>
      </c>
      <c r="C342" s="73">
        <f>'CountryvisatypeLink UAT Master'!B342</f>
        <v>43287</v>
      </c>
      <c r="D342" t="s">
        <v>1872</v>
      </c>
      <c r="E342" s="16" t="s">
        <v>1873</v>
      </c>
      <c r="F342">
        <f>F340</f>
        <v>81363</v>
      </c>
      <c r="G342" t="s">
        <v>1874</v>
      </c>
      <c r="H342" s="73" t="e">
        <f>IF('CountryvisatypeLink UAT Master'!D342="Yes", "Y", IF('CountryvisatypeLink UAT Master'!D342="No", "N", ""))</f>
        <v>#N/A</v>
      </c>
      <c r="I342" s="16" t="s">
        <v>1875</v>
      </c>
      <c r="J342" s="73" t="e">
        <f>IF('CountryvisatypeLink UAT Master'!E342="Yes", "Y", IF('CountryvisatypeLink UAT Master'!E342="No", "N", ""))</f>
        <v>#N/A</v>
      </c>
      <c r="K342" s="16" t="s">
        <v>1876</v>
      </c>
      <c r="P342" t="e">
        <f>CONCATENATE(A342,B342,C342,D342,E342,F342,G342,H342,I342,J342,K342)</f>
        <v>#N/A</v>
      </c>
    </row>
    <row r="343" spans="1:16">
      <c r="A343" t="s">
        <v>1871</v>
      </c>
      <c r="B343" t="str">
        <f>B341</f>
        <v>63502,</v>
      </c>
      <c r="C343" s="73">
        <f>'CountryvisatypeLink UAT Master'!B343</f>
        <v>43124</v>
      </c>
      <c r="D343" t="s">
        <v>1872</v>
      </c>
      <c r="E343" s="16" t="s">
        <v>1873</v>
      </c>
      <c r="F343">
        <f>F341</f>
        <v>81363</v>
      </c>
      <c r="G343" t="s">
        <v>1874</v>
      </c>
      <c r="H343" s="73" t="e">
        <f>IF('CountryvisatypeLink UAT Master'!D343="Yes", "Y", IF('CountryvisatypeLink UAT Master'!D343="No", "N", ""))</f>
        <v>#N/A</v>
      </c>
      <c r="I343" s="16" t="s">
        <v>1875</v>
      </c>
      <c r="J343" s="73" t="e">
        <f>IF('CountryvisatypeLink UAT Master'!E343="Yes", "Y", IF('CountryvisatypeLink UAT Master'!E343="No", "N", ""))</f>
        <v>#N/A</v>
      </c>
      <c r="K343" s="16" t="s">
        <v>1876</v>
      </c>
      <c r="P343" t="e">
        <f>CONCATENATE(A343,B343,C343,D343,E343,F343,G343,H343,I343,J343,K343)</f>
        <v>#N/A</v>
      </c>
    </row>
    <row r="344" spans="1:16">
      <c r="A344" t="s">
        <v>1871</v>
      </c>
      <c r="B344" t="str">
        <f>B342</f>
        <v>63502,</v>
      </c>
      <c r="C344" s="73">
        <f>'CountryvisatypeLink UAT Master'!B344</f>
        <v>43304</v>
      </c>
      <c r="D344" t="s">
        <v>1872</v>
      </c>
      <c r="E344" s="16" t="s">
        <v>1873</v>
      </c>
      <c r="F344">
        <f>F342</f>
        <v>81363</v>
      </c>
      <c r="G344" t="s">
        <v>1874</v>
      </c>
      <c r="H344" s="73" t="e">
        <f>IF('CountryvisatypeLink UAT Master'!D344="Yes", "Y", IF('CountryvisatypeLink UAT Master'!D344="No", "N", ""))</f>
        <v>#N/A</v>
      </c>
      <c r="I344" s="16" t="s">
        <v>1875</v>
      </c>
      <c r="J344" s="73" t="e">
        <f>IF('CountryvisatypeLink UAT Master'!E344="Yes", "Y", IF('CountryvisatypeLink UAT Master'!E344="No", "N", ""))</f>
        <v>#N/A</v>
      </c>
      <c r="K344" s="16" t="s">
        <v>1876</v>
      </c>
      <c r="P344" t="e">
        <f>CONCATENATE(A344,B344,C344,D344,E344,F344,G344,H344,I344,J344,K344)</f>
        <v>#N/A</v>
      </c>
    </row>
    <row r="345" spans="1:16">
      <c r="A345" t="s">
        <v>1871</v>
      </c>
      <c r="B345" t="str">
        <f>B343</f>
        <v>63502,</v>
      </c>
      <c r="C345" s="73">
        <f>'CountryvisatypeLink UAT Master'!B345</f>
        <v>43144</v>
      </c>
      <c r="D345" t="s">
        <v>1872</v>
      </c>
      <c r="E345" s="16" t="s">
        <v>1873</v>
      </c>
      <c r="F345">
        <f>F343</f>
        <v>81363</v>
      </c>
      <c r="G345" t="s">
        <v>1874</v>
      </c>
      <c r="H345" s="73" t="e">
        <f>IF('CountryvisatypeLink UAT Master'!D345="Yes", "Y", IF('CountryvisatypeLink UAT Master'!D345="No", "N", ""))</f>
        <v>#N/A</v>
      </c>
      <c r="I345" s="16" t="s">
        <v>1875</v>
      </c>
      <c r="J345" s="73" t="e">
        <f>IF('CountryvisatypeLink UAT Master'!E345="Yes", "Y", IF('CountryvisatypeLink UAT Master'!E345="No", "N", ""))</f>
        <v>#N/A</v>
      </c>
      <c r="K345" s="16" t="s">
        <v>1876</v>
      </c>
      <c r="P345" t="e">
        <f>CONCATENATE(A345,B345,C345,D345,E345,F345,G345,H345,I345,J345,K345)</f>
        <v>#N/A</v>
      </c>
    </row>
    <row r="346" spans="1:16">
      <c r="A346" t="s">
        <v>1871</v>
      </c>
      <c r="B346" t="str">
        <f>B344</f>
        <v>63502,</v>
      </c>
      <c r="C346" s="73">
        <f>'CountryvisatypeLink UAT Master'!B346</f>
        <v>43125</v>
      </c>
      <c r="D346" t="s">
        <v>1872</v>
      </c>
      <c r="E346" s="16" t="s">
        <v>1873</v>
      </c>
      <c r="F346">
        <f>F344</f>
        <v>81363</v>
      </c>
      <c r="G346" t="s">
        <v>1874</v>
      </c>
      <c r="H346" s="73" t="e">
        <f>IF('CountryvisatypeLink UAT Master'!D346="Yes", "Y", IF('CountryvisatypeLink UAT Master'!D346="No", "N", ""))</f>
        <v>#N/A</v>
      </c>
      <c r="I346" s="16" t="s">
        <v>1875</v>
      </c>
      <c r="J346" s="73" t="e">
        <f>IF('CountryvisatypeLink UAT Master'!E346="Yes", "Y", IF('CountryvisatypeLink UAT Master'!E346="No", "N", ""))</f>
        <v>#N/A</v>
      </c>
      <c r="K346" s="16" t="s">
        <v>1876</v>
      </c>
      <c r="P346" t="e">
        <f>CONCATENATE(A346,B346,C346,D346,E346,F346,G346,H346,I346,J346,K346)</f>
        <v>#N/A</v>
      </c>
    </row>
    <row r="347" spans="1:16">
      <c r="A347" t="s">
        <v>1871</v>
      </c>
      <c r="B347" t="str">
        <f>B345</f>
        <v>63502,</v>
      </c>
      <c r="C347" s="73">
        <f>'CountryvisatypeLink UAT Master'!B347</f>
        <v>43107</v>
      </c>
      <c r="D347" t="s">
        <v>1872</v>
      </c>
      <c r="E347" s="16" t="s">
        <v>1873</v>
      </c>
      <c r="F347">
        <f>F345</f>
        <v>81363</v>
      </c>
      <c r="G347" t="s">
        <v>1874</v>
      </c>
      <c r="H347" s="73" t="e">
        <f>IF('CountryvisatypeLink UAT Master'!D347="Yes", "Y", IF('CountryvisatypeLink UAT Master'!D347="No", "N", ""))</f>
        <v>#N/A</v>
      </c>
      <c r="I347" s="16" t="s">
        <v>1875</v>
      </c>
      <c r="J347" s="73" t="e">
        <f>IF('CountryvisatypeLink UAT Master'!E347="Yes", "Y", IF('CountryvisatypeLink UAT Master'!E347="No", "N", ""))</f>
        <v>#N/A</v>
      </c>
      <c r="K347" s="16" t="s">
        <v>1876</v>
      </c>
      <c r="P347" t="e">
        <f>CONCATENATE(A347,B347,C347,D347,E347,F347,G347,H347,I347,J347,K347)</f>
        <v>#N/A</v>
      </c>
    </row>
    <row r="348" spans="1:16">
      <c r="A348" t="s">
        <v>1871</v>
      </c>
      <c r="B348" t="str">
        <f>B346</f>
        <v>63502,</v>
      </c>
      <c r="C348" s="73">
        <f>'CountryvisatypeLink UAT Master'!B348</f>
        <v>43860</v>
      </c>
      <c r="D348" t="s">
        <v>1872</v>
      </c>
      <c r="E348" s="16" t="s">
        <v>1873</v>
      </c>
      <c r="F348">
        <f>F346</f>
        <v>81363</v>
      </c>
      <c r="G348" t="s">
        <v>1874</v>
      </c>
      <c r="H348" s="73" t="e">
        <f>IF('CountryvisatypeLink UAT Master'!D348="Yes", "Y", IF('CountryvisatypeLink UAT Master'!D348="No", "N", ""))</f>
        <v>#N/A</v>
      </c>
      <c r="I348" s="16" t="s">
        <v>1875</v>
      </c>
      <c r="J348" s="73" t="e">
        <f>IF('CountryvisatypeLink UAT Master'!E348="Yes", "Y", IF('CountryvisatypeLink UAT Master'!E348="No", "N", ""))</f>
        <v>#N/A</v>
      </c>
      <c r="K348" s="16" t="s">
        <v>1876</v>
      </c>
      <c r="P348" t="e">
        <f>CONCATENATE(A348,B348,C348,D348,E348,F348,G348,H348,I348,J348,K348)</f>
        <v>#N/A</v>
      </c>
    </row>
    <row r="349" spans="1:16">
      <c r="A349" t="s">
        <v>1871</v>
      </c>
      <c r="B349" t="str">
        <f>B347</f>
        <v>63502,</v>
      </c>
      <c r="C349" s="73">
        <f>'CountryvisatypeLink UAT Master'!B349</f>
        <v>43126</v>
      </c>
      <c r="D349" t="s">
        <v>1872</v>
      </c>
      <c r="E349" s="16" t="s">
        <v>1873</v>
      </c>
      <c r="F349">
        <f>F347</f>
        <v>81363</v>
      </c>
      <c r="G349" t="s">
        <v>1874</v>
      </c>
      <c r="H349" s="73" t="e">
        <f>IF('CountryvisatypeLink UAT Master'!D349="Yes", "Y", IF('CountryvisatypeLink UAT Master'!D349="No", "N", ""))</f>
        <v>#N/A</v>
      </c>
      <c r="I349" s="16" t="s">
        <v>1875</v>
      </c>
      <c r="J349" s="73" t="e">
        <f>IF('CountryvisatypeLink UAT Master'!E349="Yes", "Y", IF('CountryvisatypeLink UAT Master'!E349="No", "N", ""))</f>
        <v>#N/A</v>
      </c>
      <c r="K349" s="16" t="s">
        <v>1876</v>
      </c>
      <c r="P349" t="e">
        <f>CONCATENATE(A349,B349,C349,D349,E349,F349,G349,H349,I349,J349,K349)</f>
        <v>#N/A</v>
      </c>
    </row>
    <row r="350" spans="1:16">
      <c r="A350" t="s">
        <v>1871</v>
      </c>
      <c r="B350" t="str">
        <f>B348</f>
        <v>63502,</v>
      </c>
      <c r="C350" s="73">
        <f>'CountryvisatypeLink UAT Master'!B350</f>
        <v>43108</v>
      </c>
      <c r="D350" t="s">
        <v>1872</v>
      </c>
      <c r="E350" s="16" t="s">
        <v>1873</v>
      </c>
      <c r="F350">
        <f>F348</f>
        <v>81363</v>
      </c>
      <c r="G350" t="s">
        <v>1874</v>
      </c>
      <c r="H350" s="73" t="e">
        <f>IF('CountryvisatypeLink UAT Master'!D350="Yes", "Y", IF('CountryvisatypeLink UAT Master'!D350="No", "N", ""))</f>
        <v>#N/A</v>
      </c>
      <c r="I350" s="16" t="s">
        <v>1875</v>
      </c>
      <c r="J350" s="73" t="e">
        <f>IF('CountryvisatypeLink UAT Master'!E350="Yes", "Y", IF('CountryvisatypeLink UAT Master'!E350="No", "N", ""))</f>
        <v>#N/A</v>
      </c>
      <c r="K350" s="16" t="s">
        <v>1876</v>
      </c>
      <c r="P350" t="e">
        <f>CONCATENATE(A350,B350,C350,D350,E350,F350,G350,H350,I350,J350,K350)</f>
        <v>#N/A</v>
      </c>
    </row>
    <row r="351" spans="1:16">
      <c r="A351" t="s">
        <v>1871</v>
      </c>
      <c r="B351" t="str">
        <f>B349</f>
        <v>63502,</v>
      </c>
      <c r="C351" s="73">
        <f>'CountryvisatypeLink UAT Master'!B351</f>
        <v>43109</v>
      </c>
      <c r="D351" t="s">
        <v>1872</v>
      </c>
      <c r="E351" s="16" t="s">
        <v>1873</v>
      </c>
      <c r="F351">
        <f>F349</f>
        <v>81363</v>
      </c>
      <c r="G351" t="s">
        <v>1874</v>
      </c>
      <c r="H351" s="73" t="e">
        <f>IF('CountryvisatypeLink UAT Master'!D351="Yes", "Y", IF('CountryvisatypeLink UAT Master'!D351="No", "N", ""))</f>
        <v>#N/A</v>
      </c>
      <c r="I351" s="16" t="s">
        <v>1875</v>
      </c>
      <c r="J351" s="73" t="e">
        <f>IF('CountryvisatypeLink UAT Master'!E351="Yes", "Y", IF('CountryvisatypeLink UAT Master'!E351="No", "N", ""))</f>
        <v>#N/A</v>
      </c>
      <c r="K351" s="16" t="s">
        <v>1876</v>
      </c>
      <c r="P351" t="e">
        <f>CONCATENATE(A351,B351,C351,D351,E351,F351,G351,H351,I351,J351,K351)</f>
        <v>#N/A</v>
      </c>
    </row>
    <row r="352" spans="1:16">
      <c r="A352" t="s">
        <v>1871</v>
      </c>
      <c r="B352" t="str">
        <f>B350</f>
        <v>63502,</v>
      </c>
      <c r="C352" s="73">
        <f>'CountryvisatypeLink UAT Master'!B352</f>
        <v>43110</v>
      </c>
      <c r="D352" t="s">
        <v>1872</v>
      </c>
      <c r="E352" s="16" t="s">
        <v>1873</v>
      </c>
      <c r="F352">
        <f>F350</f>
        <v>81363</v>
      </c>
      <c r="G352" t="s">
        <v>1874</v>
      </c>
      <c r="H352" s="73" t="e">
        <f>IF('CountryvisatypeLink UAT Master'!D352="Yes", "Y", IF('CountryvisatypeLink UAT Master'!D352="No", "N", ""))</f>
        <v>#N/A</v>
      </c>
      <c r="I352" s="16" t="s">
        <v>1875</v>
      </c>
      <c r="J352" s="73" t="e">
        <f>IF('CountryvisatypeLink UAT Master'!E352="Yes", "Y", IF('CountryvisatypeLink UAT Master'!E352="No", "N", ""))</f>
        <v>#N/A</v>
      </c>
      <c r="K352" s="16" t="s">
        <v>1876</v>
      </c>
      <c r="P352" t="e">
        <f>CONCATENATE(A352,B352,C352,D352,E352,F352,G352,H352,I352,J352,K352)</f>
        <v>#N/A</v>
      </c>
    </row>
    <row r="353" spans="1:16">
      <c r="A353" t="s">
        <v>1871</v>
      </c>
      <c r="B353" t="str">
        <f>B351</f>
        <v>63502,</v>
      </c>
      <c r="C353" s="73">
        <f>'CountryvisatypeLink UAT Master'!B353</f>
        <v>43111</v>
      </c>
      <c r="D353" t="s">
        <v>1872</v>
      </c>
      <c r="E353" s="16" t="s">
        <v>1873</v>
      </c>
      <c r="F353">
        <f>F351</f>
        <v>81363</v>
      </c>
      <c r="G353" t="s">
        <v>1874</v>
      </c>
      <c r="H353" s="73" t="e">
        <f>IF('CountryvisatypeLink UAT Master'!D353="Yes", "Y", IF('CountryvisatypeLink UAT Master'!D353="No", "N", ""))</f>
        <v>#N/A</v>
      </c>
      <c r="I353" s="16" t="s">
        <v>1875</v>
      </c>
      <c r="J353" s="73" t="e">
        <f>IF('CountryvisatypeLink UAT Master'!E353="Yes", "Y", IF('CountryvisatypeLink UAT Master'!E353="No", "N", ""))</f>
        <v>#N/A</v>
      </c>
      <c r="K353" s="16" t="s">
        <v>1876</v>
      </c>
      <c r="P353" t="e">
        <f>CONCATENATE(A353,B353,C353,D353,E353,F353,G353,H353,I353,J353,K353)</f>
        <v>#N/A</v>
      </c>
    </row>
    <row r="354" spans="1:16">
      <c r="A354" t="s">
        <v>1871</v>
      </c>
      <c r="B354" t="str">
        <f>B352</f>
        <v>63502,</v>
      </c>
      <c r="C354" s="73">
        <f>'CountryvisatypeLink UAT Master'!B354</f>
        <v>43145</v>
      </c>
      <c r="D354" t="s">
        <v>1872</v>
      </c>
      <c r="E354" s="16" t="s">
        <v>1873</v>
      </c>
      <c r="F354">
        <f>F352</f>
        <v>81363</v>
      </c>
      <c r="G354" t="s">
        <v>1874</v>
      </c>
      <c r="H354" s="73" t="e">
        <f>IF('CountryvisatypeLink UAT Master'!D354="Yes", "Y", IF('CountryvisatypeLink UAT Master'!D354="No", "N", ""))</f>
        <v>#N/A</v>
      </c>
      <c r="I354" s="16" t="s">
        <v>1875</v>
      </c>
      <c r="J354" s="73" t="e">
        <f>IF('CountryvisatypeLink UAT Master'!E354="Yes", "Y", IF('CountryvisatypeLink UAT Master'!E354="No", "N", ""))</f>
        <v>#N/A</v>
      </c>
      <c r="K354" s="16" t="s">
        <v>1876</v>
      </c>
      <c r="P354" t="e">
        <f>CONCATENATE(A354,B354,C354,D354,E354,F354,G354,H354,I354,J354,K354)</f>
        <v>#N/A</v>
      </c>
    </row>
    <row r="355" spans="1:16">
      <c r="A355" t="s">
        <v>1871</v>
      </c>
      <c r="B355" t="str">
        <f>B353</f>
        <v>63502,</v>
      </c>
      <c r="C355" s="73">
        <f>'CountryvisatypeLink UAT Master'!B355</f>
        <v>43112</v>
      </c>
      <c r="D355" t="s">
        <v>1872</v>
      </c>
      <c r="E355" s="16" t="s">
        <v>1873</v>
      </c>
      <c r="F355">
        <f>F353</f>
        <v>81363</v>
      </c>
      <c r="G355" t="s">
        <v>1874</v>
      </c>
      <c r="H355" s="73" t="e">
        <f>IF('CountryvisatypeLink UAT Master'!D355="Yes", "Y", IF('CountryvisatypeLink UAT Master'!D355="No", "N", ""))</f>
        <v>#N/A</v>
      </c>
      <c r="I355" s="16" t="s">
        <v>1875</v>
      </c>
      <c r="J355" s="73" t="e">
        <f>IF('CountryvisatypeLink UAT Master'!E355="Yes", "Y", IF('CountryvisatypeLink UAT Master'!E355="No", "N", ""))</f>
        <v>#N/A</v>
      </c>
      <c r="K355" s="16" t="s">
        <v>1876</v>
      </c>
      <c r="P355" t="e">
        <f>CONCATENATE(A355,B355,C355,D355,E355,F355,G355,H355,I355,J355,K355)</f>
        <v>#N/A</v>
      </c>
    </row>
    <row r="356" spans="1:16">
      <c r="A356" t="s">
        <v>1871</v>
      </c>
      <c r="B356" t="str">
        <f>B354</f>
        <v>63502,</v>
      </c>
      <c r="C356" s="73">
        <f>'CountryvisatypeLink UAT Master'!B356</f>
        <v>43146</v>
      </c>
      <c r="D356" t="s">
        <v>1872</v>
      </c>
      <c r="E356" s="16" t="s">
        <v>1873</v>
      </c>
      <c r="F356">
        <f>F354</f>
        <v>81363</v>
      </c>
      <c r="G356" t="s">
        <v>1874</v>
      </c>
      <c r="H356" s="73" t="e">
        <f>IF('CountryvisatypeLink UAT Master'!D356="Yes", "Y", IF('CountryvisatypeLink UAT Master'!D356="No", "N", ""))</f>
        <v>#N/A</v>
      </c>
      <c r="I356" s="16" t="s">
        <v>1875</v>
      </c>
      <c r="J356" s="73" t="e">
        <f>IF('CountryvisatypeLink UAT Master'!E356="Yes", "Y", IF('CountryvisatypeLink UAT Master'!E356="No", "N", ""))</f>
        <v>#N/A</v>
      </c>
      <c r="K356" s="16" t="s">
        <v>1876</v>
      </c>
      <c r="P356" t="e">
        <f>CONCATENATE(A356,B356,C356,D356,E356,F356,G356,H356,I356,J356,K356)</f>
        <v>#N/A</v>
      </c>
    </row>
    <row r="357" spans="1:16">
      <c r="A357" t="s">
        <v>1871</v>
      </c>
      <c r="B357" t="str">
        <f>B355</f>
        <v>63502,</v>
      </c>
      <c r="C357" s="73">
        <f>'CountryvisatypeLink UAT Master'!B357</f>
        <v>43147</v>
      </c>
      <c r="D357" t="s">
        <v>1872</v>
      </c>
      <c r="E357" s="16" t="s">
        <v>1873</v>
      </c>
      <c r="F357">
        <f>F355</f>
        <v>81363</v>
      </c>
      <c r="G357" t="s">
        <v>1874</v>
      </c>
      <c r="H357" s="73" t="e">
        <f>IF('CountryvisatypeLink UAT Master'!D357="Yes", "Y", IF('CountryvisatypeLink UAT Master'!D357="No", "N", ""))</f>
        <v>#N/A</v>
      </c>
      <c r="I357" s="16" t="s">
        <v>1875</v>
      </c>
      <c r="J357" s="73" t="e">
        <f>IF('CountryvisatypeLink UAT Master'!E357="Yes", "Y", IF('CountryvisatypeLink UAT Master'!E357="No", "N", ""))</f>
        <v>#N/A</v>
      </c>
      <c r="K357" s="16" t="s">
        <v>1876</v>
      </c>
      <c r="P357" t="e">
        <f>CONCATENATE(A357,B357,C357,D357,E357,F357,G357,H357,I357,J357,K357)</f>
        <v>#N/A</v>
      </c>
    </row>
    <row r="358" spans="1:16">
      <c r="A358" t="s">
        <v>1871</v>
      </c>
      <c r="B358" t="str">
        <f>B356</f>
        <v>63502,</v>
      </c>
      <c r="C358" s="73">
        <f>'CountryvisatypeLink UAT Master'!B358</f>
        <v>43164</v>
      </c>
      <c r="D358" t="s">
        <v>1872</v>
      </c>
      <c r="E358" s="16" t="s">
        <v>1873</v>
      </c>
      <c r="F358">
        <f>F356</f>
        <v>81363</v>
      </c>
      <c r="G358" t="s">
        <v>1874</v>
      </c>
      <c r="H358" s="73" t="e">
        <f>IF('CountryvisatypeLink UAT Master'!D358="Yes", "Y", IF('CountryvisatypeLink UAT Master'!D358="No", "N", ""))</f>
        <v>#N/A</v>
      </c>
      <c r="I358" s="16" t="s">
        <v>1875</v>
      </c>
      <c r="J358" s="73" t="e">
        <f>IF('CountryvisatypeLink UAT Master'!E358="Yes", "Y", IF('CountryvisatypeLink UAT Master'!E358="No", "N", ""))</f>
        <v>#N/A</v>
      </c>
      <c r="K358" s="16" t="s">
        <v>1876</v>
      </c>
      <c r="P358" t="e">
        <f>CONCATENATE(A358,B358,C358,D358,E358,F358,G358,H358,I358,J358,K358)</f>
        <v>#N/A</v>
      </c>
    </row>
    <row r="359" spans="1:16">
      <c r="A359" t="s">
        <v>1871</v>
      </c>
      <c r="B359" t="str">
        <f>B357</f>
        <v>63502,</v>
      </c>
      <c r="C359" s="73">
        <f>'CountryvisatypeLink UAT Master'!B359</f>
        <v>43924</v>
      </c>
      <c r="D359" t="s">
        <v>1872</v>
      </c>
      <c r="E359" s="16" t="s">
        <v>1873</v>
      </c>
      <c r="F359">
        <f>F357</f>
        <v>81363</v>
      </c>
      <c r="G359" t="s">
        <v>1874</v>
      </c>
      <c r="H359" s="73" t="e">
        <f>IF('CountryvisatypeLink UAT Master'!D359="Yes", "Y", IF('CountryvisatypeLink UAT Master'!D359="No", "N", ""))</f>
        <v>#N/A</v>
      </c>
      <c r="I359" s="16" t="s">
        <v>1875</v>
      </c>
      <c r="J359" s="73" t="e">
        <f>IF('CountryvisatypeLink UAT Master'!E359="Yes", "Y", IF('CountryvisatypeLink UAT Master'!E359="No", "N", ""))</f>
        <v>#N/A</v>
      </c>
      <c r="K359" s="16" t="s">
        <v>1876</v>
      </c>
      <c r="P359" t="e">
        <f>CONCATENATE(A359,B359,C359,D359,E359,F359,G359,H359,I359,J359,K359)</f>
        <v>#N/A</v>
      </c>
    </row>
    <row r="360" spans="1:16">
      <c r="A360" t="s">
        <v>1871</v>
      </c>
      <c r="B360" t="str">
        <f>B358</f>
        <v>63502,</v>
      </c>
      <c r="C360" s="73">
        <f>'CountryvisatypeLink UAT Master'!B360</f>
        <v>42684</v>
      </c>
      <c r="D360" t="s">
        <v>1872</v>
      </c>
      <c r="E360" s="16" t="s">
        <v>1873</v>
      </c>
      <c r="F360">
        <f>F358</f>
        <v>81363</v>
      </c>
      <c r="G360" t="s">
        <v>1874</v>
      </c>
      <c r="H360" s="73" t="e">
        <f>IF('CountryvisatypeLink UAT Master'!D360="Yes", "Y", IF('CountryvisatypeLink UAT Master'!D360="No", "N", ""))</f>
        <v>#N/A</v>
      </c>
      <c r="I360" s="16" t="s">
        <v>1875</v>
      </c>
      <c r="J360" s="73" t="e">
        <f>IF('CountryvisatypeLink UAT Master'!E360="Yes", "Y", IF('CountryvisatypeLink UAT Master'!E360="No", "N", ""))</f>
        <v>#N/A</v>
      </c>
      <c r="K360" s="16" t="s">
        <v>1876</v>
      </c>
      <c r="P360" t="e">
        <f>CONCATENATE(A360,B360,C360,D360,E360,F360,G360,H360,I360,J360,K360)</f>
        <v>#N/A</v>
      </c>
    </row>
    <row r="361" spans="1:16">
      <c r="A361" t="s">
        <v>1871</v>
      </c>
      <c r="B361" t="str">
        <f>B359</f>
        <v>63502,</v>
      </c>
      <c r="C361" s="73">
        <f>'CountryvisatypeLink UAT Master'!B361</f>
        <v>43148</v>
      </c>
      <c r="D361" t="s">
        <v>1872</v>
      </c>
      <c r="E361" s="16" t="s">
        <v>1873</v>
      </c>
      <c r="F361">
        <f>F359</f>
        <v>81363</v>
      </c>
      <c r="G361" t="s">
        <v>1874</v>
      </c>
      <c r="H361" s="73" t="e">
        <f>IF('CountryvisatypeLink UAT Master'!D361="Yes", "Y", IF('CountryvisatypeLink UAT Master'!D361="No", "N", ""))</f>
        <v>#N/A</v>
      </c>
      <c r="I361" s="16" t="s">
        <v>1875</v>
      </c>
      <c r="J361" s="73" t="e">
        <f>IF('CountryvisatypeLink UAT Master'!E361="Yes", "Y", IF('CountryvisatypeLink UAT Master'!E361="No", "N", ""))</f>
        <v>#N/A</v>
      </c>
      <c r="K361" s="16" t="s">
        <v>1876</v>
      </c>
      <c r="P361" t="e">
        <f>CONCATENATE(A361,B361,C361,D361,E361,F361,G361,H361,I361,J361,K361)</f>
        <v>#N/A</v>
      </c>
    </row>
    <row r="362" spans="1:16">
      <c r="A362" t="s">
        <v>1871</v>
      </c>
      <c r="B362" t="str">
        <f>B360</f>
        <v>63502,</v>
      </c>
      <c r="C362" s="73">
        <f>'CountryvisatypeLink UAT Master'!B362</f>
        <v>43127</v>
      </c>
      <c r="D362" t="s">
        <v>1872</v>
      </c>
      <c r="E362" s="16" t="s">
        <v>1873</v>
      </c>
      <c r="F362">
        <f>F360</f>
        <v>81363</v>
      </c>
      <c r="G362" t="s">
        <v>1874</v>
      </c>
      <c r="H362" s="73" t="e">
        <f>IF('CountryvisatypeLink UAT Master'!D362="Yes", "Y", IF('CountryvisatypeLink UAT Master'!D362="No", "N", ""))</f>
        <v>#N/A</v>
      </c>
      <c r="I362" s="16" t="s">
        <v>1875</v>
      </c>
      <c r="J362" s="73" t="e">
        <f>IF('CountryvisatypeLink UAT Master'!E362="Yes", "Y", IF('CountryvisatypeLink UAT Master'!E362="No", "N", ""))</f>
        <v>#N/A</v>
      </c>
      <c r="K362" s="16" t="s">
        <v>1876</v>
      </c>
      <c r="P362" t="e">
        <f>CONCATENATE(A362,B362,C362,D362,E362,F362,G362,H362,I362,J362,K362)</f>
        <v>#N/A</v>
      </c>
    </row>
    <row r="363" spans="1:16">
      <c r="A363" t="s">
        <v>1871</v>
      </c>
      <c r="B363" t="str">
        <f>B361</f>
        <v>63502,</v>
      </c>
      <c r="C363" s="73">
        <f>'CountryvisatypeLink UAT Master'!B363</f>
        <v>43184</v>
      </c>
      <c r="D363" t="s">
        <v>1872</v>
      </c>
      <c r="E363" s="16" t="s">
        <v>1873</v>
      </c>
      <c r="F363">
        <f>F361</f>
        <v>81363</v>
      </c>
      <c r="G363" t="s">
        <v>1874</v>
      </c>
      <c r="H363" s="73" t="e">
        <f>IF('CountryvisatypeLink UAT Master'!D363="Yes", "Y", IF('CountryvisatypeLink UAT Master'!D363="No", "N", ""))</f>
        <v>#N/A</v>
      </c>
      <c r="I363" s="16" t="s">
        <v>1875</v>
      </c>
      <c r="J363" s="73" t="e">
        <f>IF('CountryvisatypeLink UAT Master'!E363="Yes", "Y", IF('CountryvisatypeLink UAT Master'!E363="No", "N", ""))</f>
        <v>#N/A</v>
      </c>
      <c r="K363" s="16" t="s">
        <v>1876</v>
      </c>
      <c r="P363" t="e">
        <f>CONCATENATE(A363,B363,C363,D363,E363,F363,G363,H363,I363,J363,K363)</f>
        <v>#N/A</v>
      </c>
    </row>
    <row r="364" spans="1:16">
      <c r="A364" t="s">
        <v>1871</v>
      </c>
      <c r="B364" t="str">
        <f>B362</f>
        <v>63502,</v>
      </c>
      <c r="C364" s="73">
        <f>'CountryvisatypeLink UAT Master'!B364</f>
        <v>43149</v>
      </c>
      <c r="D364" t="s">
        <v>1872</v>
      </c>
      <c r="E364" s="16" t="s">
        <v>1873</v>
      </c>
      <c r="F364">
        <f>F362</f>
        <v>81363</v>
      </c>
      <c r="G364" t="s">
        <v>1874</v>
      </c>
      <c r="H364" s="73" t="e">
        <f>IF('CountryvisatypeLink UAT Master'!D364="Yes", "Y", IF('CountryvisatypeLink UAT Master'!D364="No", "N", ""))</f>
        <v>#N/A</v>
      </c>
      <c r="I364" s="16" t="s">
        <v>1875</v>
      </c>
      <c r="J364" s="73" t="e">
        <f>IF('CountryvisatypeLink UAT Master'!E364="Yes", "Y", IF('CountryvisatypeLink UAT Master'!E364="No", "N", ""))</f>
        <v>#N/A</v>
      </c>
      <c r="K364" s="16" t="s">
        <v>1876</v>
      </c>
      <c r="P364" t="e">
        <f>CONCATENATE(A364,B364,C364,D364,E364,F364,G364,H364,I364,J364,K364)</f>
        <v>#N/A</v>
      </c>
    </row>
    <row r="365" spans="1:16">
      <c r="A365" t="s">
        <v>1871</v>
      </c>
      <c r="B365" t="str">
        <f>B363</f>
        <v>63502,</v>
      </c>
      <c r="C365" s="73">
        <f>'CountryvisatypeLink UAT Master'!B365</f>
        <v>43114</v>
      </c>
      <c r="D365" t="s">
        <v>1872</v>
      </c>
      <c r="E365" s="16" t="s">
        <v>1873</v>
      </c>
      <c r="F365">
        <f>F363</f>
        <v>81363</v>
      </c>
      <c r="G365" t="s">
        <v>1874</v>
      </c>
      <c r="H365" s="73" t="e">
        <f>IF('CountryvisatypeLink UAT Master'!D365="Yes", "Y", IF('CountryvisatypeLink UAT Master'!D365="No", "N", ""))</f>
        <v>#N/A</v>
      </c>
      <c r="I365" s="16" t="s">
        <v>1875</v>
      </c>
      <c r="J365" s="73" t="e">
        <f>IF('CountryvisatypeLink UAT Master'!E365="Yes", "Y", IF('CountryvisatypeLink UAT Master'!E365="No", "N", ""))</f>
        <v>#N/A</v>
      </c>
      <c r="K365" s="16" t="s">
        <v>1876</v>
      </c>
      <c r="P365" t="e">
        <f>CONCATENATE(A365,B365,C365,D365,E365,F365,G365,H365,I365,J365,K365)</f>
        <v>#N/A</v>
      </c>
    </row>
    <row r="366" spans="1:16">
      <c r="A366" t="s">
        <v>1871</v>
      </c>
      <c r="B366" t="str">
        <f>B364</f>
        <v>63502,</v>
      </c>
      <c r="C366" s="73">
        <f>'CountryvisatypeLink UAT Master'!B366</f>
        <v>43185</v>
      </c>
      <c r="D366" t="s">
        <v>1872</v>
      </c>
      <c r="E366" s="16" t="s">
        <v>1873</v>
      </c>
      <c r="F366">
        <f>F364</f>
        <v>81363</v>
      </c>
      <c r="G366" t="s">
        <v>1874</v>
      </c>
      <c r="H366" s="73" t="e">
        <f>IF('CountryvisatypeLink UAT Master'!D366="Yes", "Y", IF('CountryvisatypeLink UAT Master'!D366="No", "N", ""))</f>
        <v>#N/A</v>
      </c>
      <c r="I366" s="16" t="s">
        <v>1875</v>
      </c>
      <c r="J366" s="73" t="e">
        <f>IF('CountryvisatypeLink UAT Master'!E366="Yes", "Y", IF('CountryvisatypeLink UAT Master'!E366="No", "N", ""))</f>
        <v>#N/A</v>
      </c>
      <c r="K366" s="16" t="s">
        <v>1876</v>
      </c>
      <c r="P366" t="e">
        <f>CONCATENATE(A366,B366,C366,D366,E366,F366,G366,H366,I366,J366,K366)</f>
        <v>#N/A</v>
      </c>
    </row>
    <row r="367" spans="1:16">
      <c r="A367" t="s">
        <v>1871</v>
      </c>
      <c r="B367" t="str">
        <f>B365</f>
        <v>63502,</v>
      </c>
      <c r="C367" s="73">
        <f>'CountryvisatypeLink UAT Master'!B367</f>
        <v>43115</v>
      </c>
      <c r="D367" t="s">
        <v>1872</v>
      </c>
      <c r="E367" s="16" t="s">
        <v>1873</v>
      </c>
      <c r="F367">
        <f>F365</f>
        <v>81363</v>
      </c>
      <c r="G367" t="s">
        <v>1874</v>
      </c>
      <c r="H367" s="73" t="e">
        <f>IF('CountryvisatypeLink UAT Master'!D367="Yes", "Y", IF('CountryvisatypeLink UAT Master'!D367="No", "N", ""))</f>
        <v>#N/A</v>
      </c>
      <c r="I367" s="16" t="s">
        <v>1875</v>
      </c>
      <c r="J367" s="73" t="e">
        <f>IF('CountryvisatypeLink UAT Master'!E367="Yes", "Y", IF('CountryvisatypeLink UAT Master'!E367="No", "N", ""))</f>
        <v>#N/A</v>
      </c>
      <c r="K367" s="16" t="s">
        <v>1876</v>
      </c>
      <c r="P367" t="e">
        <f>CONCATENATE(A367,B367,C367,D367,E367,F367,G367,H367,I367,J367,K367)</f>
        <v>#N/A</v>
      </c>
    </row>
    <row r="368" spans="1:16">
      <c r="A368" t="s">
        <v>1871</v>
      </c>
      <c r="B368" t="str">
        <f>B366</f>
        <v>63502,</v>
      </c>
      <c r="C368" s="73">
        <f>'CountryvisatypeLink UAT Master'!B368</f>
        <v>43150</v>
      </c>
      <c r="D368" t="s">
        <v>1872</v>
      </c>
      <c r="E368" s="16" t="s">
        <v>1873</v>
      </c>
      <c r="F368">
        <f>F366</f>
        <v>81363</v>
      </c>
      <c r="G368" t="s">
        <v>1874</v>
      </c>
      <c r="H368" s="73" t="e">
        <f>IF('CountryvisatypeLink UAT Master'!D368="Yes", "Y", IF('CountryvisatypeLink UAT Master'!D368="No", "N", ""))</f>
        <v>#N/A</v>
      </c>
      <c r="I368" s="16" t="s">
        <v>1875</v>
      </c>
      <c r="J368" s="73" t="e">
        <f>IF('CountryvisatypeLink UAT Master'!E368="Yes", "Y", IF('CountryvisatypeLink UAT Master'!E368="No", "N", ""))</f>
        <v>#N/A</v>
      </c>
      <c r="K368" s="16" t="s">
        <v>1876</v>
      </c>
      <c r="P368" t="e">
        <f>CONCATENATE(A368,B368,C368,D368,E368,F368,G368,H368,I368,J368,K368)</f>
        <v>#N/A</v>
      </c>
    </row>
    <row r="369" spans="1:16">
      <c r="A369" t="s">
        <v>1871</v>
      </c>
      <c r="B369" t="str">
        <f>B367</f>
        <v>63502,</v>
      </c>
      <c r="C369" s="73">
        <f>'CountryvisatypeLink UAT Master'!B369</f>
        <v>43165</v>
      </c>
      <c r="D369" t="s">
        <v>1872</v>
      </c>
      <c r="E369" s="16" t="s">
        <v>1873</v>
      </c>
      <c r="F369">
        <f>F367</f>
        <v>81363</v>
      </c>
      <c r="G369" t="s">
        <v>1874</v>
      </c>
      <c r="H369" s="73" t="e">
        <f>IF('CountryvisatypeLink UAT Master'!D369="Yes", "Y", IF('CountryvisatypeLink UAT Master'!D369="No", "N", ""))</f>
        <v>#N/A</v>
      </c>
      <c r="I369" s="16" t="s">
        <v>1875</v>
      </c>
      <c r="J369" s="73" t="e">
        <f>IF('CountryvisatypeLink UAT Master'!E369="Yes", "Y", IF('CountryvisatypeLink UAT Master'!E369="No", "N", ""))</f>
        <v>#N/A</v>
      </c>
      <c r="K369" s="16" t="s">
        <v>1876</v>
      </c>
      <c r="P369" t="e">
        <f>CONCATENATE(A369,B369,C369,D369,E369,F369,G369,H369,I369,J369,K369)</f>
        <v>#N/A</v>
      </c>
    </row>
    <row r="370" spans="1:16">
      <c r="A370" t="s">
        <v>1871</v>
      </c>
      <c r="B370" t="str">
        <f>B368</f>
        <v>63502,</v>
      </c>
      <c r="C370" s="73">
        <f>'CountryvisatypeLink UAT Master'!B370</f>
        <v>43884</v>
      </c>
      <c r="D370" t="s">
        <v>1872</v>
      </c>
      <c r="E370" s="16" t="s">
        <v>1873</v>
      </c>
      <c r="F370">
        <f>F368</f>
        <v>81363</v>
      </c>
      <c r="G370" t="s">
        <v>1874</v>
      </c>
      <c r="H370" s="73" t="e">
        <f>IF('CountryvisatypeLink UAT Master'!D370="Yes", "Y", IF('CountryvisatypeLink UAT Master'!D370="No", "N", ""))</f>
        <v>#N/A</v>
      </c>
      <c r="I370" s="16" t="s">
        <v>1875</v>
      </c>
      <c r="J370" s="73" t="e">
        <f>IF('CountryvisatypeLink UAT Master'!E370="Yes", "Y", IF('CountryvisatypeLink UAT Master'!E370="No", "N", ""))</f>
        <v>#N/A</v>
      </c>
      <c r="K370" s="16" t="s">
        <v>1876</v>
      </c>
      <c r="P370" t="e">
        <f>CONCATENATE(A370,B370,C370,D370,E370,F370,G370,H370,I370,J370,K370)</f>
        <v>#N/A</v>
      </c>
    </row>
    <row r="371" spans="1:16">
      <c r="A371" t="s">
        <v>1871</v>
      </c>
      <c r="B371" t="str">
        <f>B369</f>
        <v>63502,</v>
      </c>
      <c r="C371" s="73">
        <f>'CountryvisatypeLink UAT Master'!B371</f>
        <v>43186</v>
      </c>
      <c r="D371" t="s">
        <v>1872</v>
      </c>
      <c r="E371" s="16" t="s">
        <v>1873</v>
      </c>
      <c r="F371">
        <f>F369</f>
        <v>81363</v>
      </c>
      <c r="G371" t="s">
        <v>1874</v>
      </c>
      <c r="H371" s="73" t="e">
        <f>IF('CountryvisatypeLink UAT Master'!D371="Yes", "Y", IF('CountryvisatypeLink UAT Master'!D371="No", "N", ""))</f>
        <v>#N/A</v>
      </c>
      <c r="I371" s="16" t="s">
        <v>1875</v>
      </c>
      <c r="J371" s="73" t="e">
        <f>IF('CountryvisatypeLink UAT Master'!E371="Yes", "Y", IF('CountryvisatypeLink UAT Master'!E371="No", "N", ""))</f>
        <v>#N/A</v>
      </c>
      <c r="K371" s="16" t="s">
        <v>1876</v>
      </c>
      <c r="P371" t="e">
        <f>CONCATENATE(A371,B371,C371,D371,E371,F371,G371,H371,I371,J371,K371)</f>
        <v>#N/A</v>
      </c>
    </row>
    <row r="372" spans="1:16">
      <c r="A372" t="s">
        <v>1871</v>
      </c>
      <c r="B372" t="str">
        <f>B370</f>
        <v>63502,</v>
      </c>
      <c r="C372" s="73">
        <f>'CountryvisatypeLink UAT Master'!B372</f>
        <v>43204</v>
      </c>
      <c r="D372" t="s">
        <v>1872</v>
      </c>
      <c r="E372" s="16" t="s">
        <v>1873</v>
      </c>
      <c r="F372">
        <f>F370</f>
        <v>81363</v>
      </c>
      <c r="G372" t="s">
        <v>1874</v>
      </c>
      <c r="H372" s="73" t="e">
        <f>IF('CountryvisatypeLink UAT Master'!D372="Yes", "Y", IF('CountryvisatypeLink UAT Master'!D372="No", "N", ""))</f>
        <v>#N/A</v>
      </c>
      <c r="I372" s="16" t="s">
        <v>1875</v>
      </c>
      <c r="J372" s="73" t="e">
        <f>IF('CountryvisatypeLink UAT Master'!E372="Yes", "Y", IF('CountryvisatypeLink UAT Master'!E372="No", "N", ""))</f>
        <v>#N/A</v>
      </c>
      <c r="K372" s="16" t="s">
        <v>1876</v>
      </c>
      <c r="P372" t="e">
        <f>CONCATENATE(A372,B372,C372,D372,E372,F372,G372,H372,I372,J372,K372)</f>
        <v>#N/A</v>
      </c>
    </row>
    <row r="373" spans="1:16">
      <c r="A373" t="s">
        <v>1871</v>
      </c>
      <c r="B373" t="str">
        <f>B371</f>
        <v>63502,</v>
      </c>
      <c r="C373" s="73">
        <f>'CountryvisatypeLink UAT Master'!B373</f>
        <v>43225</v>
      </c>
      <c r="D373" t="s">
        <v>1872</v>
      </c>
      <c r="E373" s="16" t="s">
        <v>1873</v>
      </c>
      <c r="F373">
        <f>F371</f>
        <v>81363</v>
      </c>
      <c r="G373" t="s">
        <v>1874</v>
      </c>
      <c r="H373" s="73" t="e">
        <f>IF('CountryvisatypeLink UAT Master'!D373="Yes", "Y", IF('CountryvisatypeLink UAT Master'!D373="No", "N", ""))</f>
        <v>#N/A</v>
      </c>
      <c r="I373" s="16" t="s">
        <v>1875</v>
      </c>
      <c r="J373" s="73" t="e">
        <f>IF('CountryvisatypeLink UAT Master'!E373="Yes", "Y", IF('CountryvisatypeLink UAT Master'!E373="No", "N", ""))</f>
        <v>#N/A</v>
      </c>
      <c r="K373" s="16" t="s">
        <v>1876</v>
      </c>
      <c r="P373" t="e">
        <f>CONCATENATE(A373,B373,C373,D373,E373,F373,G373,H373,I373,J373,K373)</f>
        <v>#N/A</v>
      </c>
    </row>
    <row r="374" spans="1:16">
      <c r="A374" t="s">
        <v>1871</v>
      </c>
      <c r="B374" t="str">
        <f>B372</f>
        <v>63502,</v>
      </c>
      <c r="C374" s="73">
        <f>'CountryvisatypeLink UAT Master'!B374</f>
        <v>43226</v>
      </c>
      <c r="D374" t="s">
        <v>1872</v>
      </c>
      <c r="E374" s="16" t="s">
        <v>1873</v>
      </c>
      <c r="F374">
        <f>F372</f>
        <v>81363</v>
      </c>
      <c r="G374" t="s">
        <v>1874</v>
      </c>
      <c r="H374" s="73" t="e">
        <f>IF('CountryvisatypeLink UAT Master'!D374="Yes", "Y", IF('CountryvisatypeLink UAT Master'!D374="No", "N", ""))</f>
        <v>#N/A</v>
      </c>
      <c r="I374" s="16" t="s">
        <v>1875</v>
      </c>
      <c r="J374" s="73" t="e">
        <f>IF('CountryvisatypeLink UAT Master'!E374="Yes", "Y", IF('CountryvisatypeLink UAT Master'!E374="No", "N", ""))</f>
        <v>#N/A</v>
      </c>
      <c r="K374" s="16" t="s">
        <v>1876</v>
      </c>
      <c r="P374" t="e">
        <f>CONCATENATE(A374,B374,C374,D374,E374,F374,G374,H374,I374,J374,K374)</f>
        <v>#N/A</v>
      </c>
    </row>
    <row r="375" spans="1:16">
      <c r="A375" t="s">
        <v>1871</v>
      </c>
      <c r="B375" t="str">
        <f>B373</f>
        <v>63502,</v>
      </c>
      <c r="C375" s="73">
        <f>'CountryvisatypeLink UAT Master'!B375</f>
        <v>43244</v>
      </c>
      <c r="D375" t="s">
        <v>1872</v>
      </c>
      <c r="E375" s="16" t="s">
        <v>1873</v>
      </c>
      <c r="F375">
        <f>F373</f>
        <v>81363</v>
      </c>
      <c r="G375" t="s">
        <v>1874</v>
      </c>
      <c r="H375" s="73" t="e">
        <f>IF('CountryvisatypeLink UAT Master'!D375="Yes", "Y", IF('CountryvisatypeLink UAT Master'!D375="No", "N", ""))</f>
        <v>#N/A</v>
      </c>
      <c r="I375" s="16" t="s">
        <v>1875</v>
      </c>
      <c r="J375" s="73" t="e">
        <f>IF('CountryvisatypeLink UAT Master'!E375="Yes", "Y", IF('CountryvisatypeLink UAT Master'!E375="No", "N", ""))</f>
        <v>#N/A</v>
      </c>
      <c r="K375" s="16" t="s">
        <v>1876</v>
      </c>
      <c r="P375" t="e">
        <f>CONCATENATE(A375,B375,C375,D375,E375,F375,G375,H375,I375,J375,K375)</f>
        <v>#N/A</v>
      </c>
    </row>
    <row r="376" spans="1:16">
      <c r="A376" t="s">
        <v>1871</v>
      </c>
      <c r="B376" t="str">
        <f>B374</f>
        <v>63502,</v>
      </c>
      <c r="C376" s="73">
        <f>'CountryvisatypeLink UAT Master'!B376</f>
        <v>43245</v>
      </c>
      <c r="D376" t="s">
        <v>1872</v>
      </c>
      <c r="E376" s="16" t="s">
        <v>1873</v>
      </c>
      <c r="F376">
        <f>F374</f>
        <v>81363</v>
      </c>
      <c r="G376" t="s">
        <v>1874</v>
      </c>
      <c r="H376" s="73" t="e">
        <f>IF('CountryvisatypeLink UAT Master'!D376="Yes", "Y", IF('CountryvisatypeLink UAT Master'!D376="No", "N", ""))</f>
        <v>#N/A</v>
      </c>
      <c r="I376" s="16" t="s">
        <v>1875</v>
      </c>
      <c r="J376" s="73" t="e">
        <f>IF('CountryvisatypeLink UAT Master'!E376="Yes", "Y", IF('CountryvisatypeLink UAT Master'!E376="No", "N", ""))</f>
        <v>#N/A</v>
      </c>
      <c r="K376" s="16" t="s">
        <v>1876</v>
      </c>
      <c r="P376" t="e">
        <f>CONCATENATE(A376,B376,C376,D376,E376,F376,G376,H376,I376,J376,K376)</f>
        <v>#N/A</v>
      </c>
    </row>
    <row r="377" spans="1:16">
      <c r="A377" t="s">
        <v>1871</v>
      </c>
      <c r="B377" t="str">
        <f>B375</f>
        <v>63502,</v>
      </c>
      <c r="C377" s="73">
        <f>'CountryvisatypeLink UAT Master'!B377</f>
        <v>43246</v>
      </c>
      <c r="D377" t="s">
        <v>1872</v>
      </c>
      <c r="E377" s="16" t="s">
        <v>1873</v>
      </c>
      <c r="F377">
        <f>F375</f>
        <v>81363</v>
      </c>
      <c r="G377" t="s">
        <v>1874</v>
      </c>
      <c r="H377" s="73" t="e">
        <f>IF('CountryvisatypeLink UAT Master'!D377="Yes", "Y", IF('CountryvisatypeLink UAT Master'!D377="No", "N", ""))</f>
        <v>#N/A</v>
      </c>
      <c r="I377" s="16" t="s">
        <v>1875</v>
      </c>
      <c r="J377" s="73" t="e">
        <f>IF('CountryvisatypeLink UAT Master'!E377="Yes", "Y", IF('CountryvisatypeLink UAT Master'!E377="No", "N", ""))</f>
        <v>#N/A</v>
      </c>
      <c r="K377" s="16" t="s">
        <v>1876</v>
      </c>
      <c r="P377" t="e">
        <f>CONCATENATE(A377,B377,C377,D377,E377,F377,G377,H377,I377,J377,K377)</f>
        <v>#N/A</v>
      </c>
    </row>
    <row r="378" spans="1:16">
      <c r="A378" t="s">
        <v>1871</v>
      </c>
      <c r="B378" t="str">
        <f>B376</f>
        <v>63502,</v>
      </c>
      <c r="C378" s="73">
        <f>'CountryvisatypeLink UAT Master'!B378</f>
        <v>43247</v>
      </c>
      <c r="D378" t="s">
        <v>1872</v>
      </c>
      <c r="E378" s="16" t="s">
        <v>1873</v>
      </c>
      <c r="F378">
        <f>F376</f>
        <v>81363</v>
      </c>
      <c r="G378" t="s">
        <v>1874</v>
      </c>
      <c r="H378" s="73" t="e">
        <f>IF('CountryvisatypeLink UAT Master'!D378="Yes", "Y", IF('CountryvisatypeLink UAT Master'!D378="No", "N", ""))</f>
        <v>#N/A</v>
      </c>
      <c r="I378" s="16" t="s">
        <v>1875</v>
      </c>
      <c r="J378" s="73" t="e">
        <f>IF('CountryvisatypeLink UAT Master'!E378="Yes", "Y", IF('CountryvisatypeLink UAT Master'!E378="No", "N", ""))</f>
        <v>#N/A</v>
      </c>
      <c r="K378" s="16" t="s">
        <v>1876</v>
      </c>
      <c r="P378" t="e">
        <f>CONCATENATE(A378,B378,C378,D378,E378,F378,G378,H378,I378,J378,K378)</f>
        <v>#N/A</v>
      </c>
    </row>
    <row r="379" spans="1:16">
      <c r="A379" t="s">
        <v>1871</v>
      </c>
      <c r="B379" t="str">
        <f>B377</f>
        <v>63502,</v>
      </c>
      <c r="C379" s="73">
        <f>'CountryvisatypeLink UAT Master'!B379</f>
        <v>43264</v>
      </c>
      <c r="D379" t="s">
        <v>1872</v>
      </c>
      <c r="E379" s="16" t="s">
        <v>1873</v>
      </c>
      <c r="F379">
        <f>F377</f>
        <v>81363</v>
      </c>
      <c r="G379" t="s">
        <v>1874</v>
      </c>
      <c r="H379" s="73" t="e">
        <f>IF('CountryvisatypeLink UAT Master'!D379="Yes", "Y", IF('CountryvisatypeLink UAT Master'!D379="No", "N", ""))</f>
        <v>#N/A</v>
      </c>
      <c r="I379" s="16" t="s">
        <v>1875</v>
      </c>
      <c r="J379" s="73" t="e">
        <f>IF('CountryvisatypeLink UAT Master'!E379="Yes", "Y", IF('CountryvisatypeLink UAT Master'!E379="No", "N", ""))</f>
        <v>#N/A</v>
      </c>
      <c r="K379" s="16" t="s">
        <v>1876</v>
      </c>
      <c r="P379" t="e">
        <f>CONCATENATE(A379,B379,C379,D379,E379,F379,G379,H379,I379,J379,K379)</f>
        <v>#N/A</v>
      </c>
    </row>
    <row r="380" spans="1:16">
      <c r="A380" t="s">
        <v>1871</v>
      </c>
      <c r="B380" t="str">
        <f>B378</f>
        <v>63502,</v>
      </c>
      <c r="C380" s="73">
        <f>'CountryvisatypeLink UAT Master'!B380</f>
        <v>43227</v>
      </c>
      <c r="D380" t="s">
        <v>1872</v>
      </c>
      <c r="E380" s="16" t="s">
        <v>1873</v>
      </c>
      <c r="F380">
        <f>F378</f>
        <v>81363</v>
      </c>
      <c r="G380" t="s">
        <v>1874</v>
      </c>
      <c r="H380" s="73" t="e">
        <f>IF('CountryvisatypeLink UAT Master'!D380="Yes", "Y", IF('CountryvisatypeLink UAT Master'!D380="No", "N", ""))</f>
        <v>#N/A</v>
      </c>
      <c r="I380" s="16" t="s">
        <v>1875</v>
      </c>
      <c r="J380" s="73" t="e">
        <f>IF('CountryvisatypeLink UAT Master'!E380="Yes", "Y", IF('CountryvisatypeLink UAT Master'!E380="No", "N", ""))</f>
        <v>#N/A</v>
      </c>
      <c r="K380" s="16" t="s">
        <v>1876</v>
      </c>
      <c r="P380" t="e">
        <f>CONCATENATE(A380,B380,C380,D380,E380,F380,G380,H380,I380,J380,K380)</f>
        <v>#N/A</v>
      </c>
    </row>
    <row r="381" spans="1:16">
      <c r="A381" t="s">
        <v>1871</v>
      </c>
      <c r="B381" t="str">
        <f>B379</f>
        <v>63502,</v>
      </c>
      <c r="C381" s="73">
        <f>'CountryvisatypeLink UAT Master'!B381</f>
        <v>43305</v>
      </c>
      <c r="D381" t="s">
        <v>1872</v>
      </c>
      <c r="E381" s="16" t="s">
        <v>1873</v>
      </c>
      <c r="F381">
        <f>F379</f>
        <v>81363</v>
      </c>
      <c r="G381" t="s">
        <v>1874</v>
      </c>
      <c r="H381" s="73" t="e">
        <f>IF('CountryvisatypeLink UAT Master'!D381="Yes", "Y", IF('CountryvisatypeLink UAT Master'!D381="No", "N", ""))</f>
        <v>#N/A</v>
      </c>
      <c r="I381" s="16" t="s">
        <v>1875</v>
      </c>
      <c r="J381" s="73" t="e">
        <f>IF('CountryvisatypeLink UAT Master'!E381="Yes", "Y", IF('CountryvisatypeLink UAT Master'!E381="No", "N", ""))</f>
        <v>#N/A</v>
      </c>
      <c r="K381" s="16" t="s">
        <v>1876</v>
      </c>
      <c r="P381" t="e">
        <f>CONCATENATE(A381,B381,C381,D381,E381,F381,G381,H381,I381,J381,K381)</f>
        <v>#N/A</v>
      </c>
    </row>
    <row r="382" spans="1:16">
      <c r="A382" t="s">
        <v>1871</v>
      </c>
      <c r="B382" t="str">
        <f>B380</f>
        <v>63502,</v>
      </c>
      <c r="C382" s="73">
        <f>'CountryvisatypeLink UAT Master'!B382</f>
        <v>43306</v>
      </c>
      <c r="D382" t="s">
        <v>1872</v>
      </c>
      <c r="E382" s="16" t="s">
        <v>1873</v>
      </c>
      <c r="F382">
        <f>F380</f>
        <v>81363</v>
      </c>
      <c r="G382" t="s">
        <v>1874</v>
      </c>
      <c r="H382" s="73" t="e">
        <f>IF('CountryvisatypeLink UAT Master'!D382="Yes", "Y", IF('CountryvisatypeLink UAT Master'!D382="No", "N", ""))</f>
        <v>#N/A</v>
      </c>
      <c r="I382" s="16" t="s">
        <v>1875</v>
      </c>
      <c r="J382" s="73" t="e">
        <f>IF('CountryvisatypeLink UAT Master'!E382="Yes", "Y", IF('CountryvisatypeLink UAT Master'!E382="No", "N", ""))</f>
        <v>#N/A</v>
      </c>
      <c r="K382" s="16" t="s">
        <v>1876</v>
      </c>
      <c r="P382" t="e">
        <f>CONCATENATE(A382,B382,C382,D382,E382,F382,G382,H382,I382,J382,K382)</f>
        <v>#N/A</v>
      </c>
    </row>
    <row r="383" spans="1:16">
      <c r="A383" t="s">
        <v>1871</v>
      </c>
      <c r="B383" t="str">
        <f>B381</f>
        <v>63502,</v>
      </c>
      <c r="C383" s="73">
        <f>'CountryvisatypeLink UAT Master'!B383</f>
        <v>43855</v>
      </c>
      <c r="D383" t="s">
        <v>1872</v>
      </c>
      <c r="E383" s="16" t="s">
        <v>1873</v>
      </c>
      <c r="F383">
        <f>F381</f>
        <v>81363</v>
      </c>
      <c r="G383" t="s">
        <v>1874</v>
      </c>
      <c r="H383" s="73" t="e">
        <f>IF('CountryvisatypeLink UAT Master'!D383="Yes", "Y", IF('CountryvisatypeLink UAT Master'!D383="No", "N", ""))</f>
        <v>#N/A</v>
      </c>
      <c r="I383" s="16" t="s">
        <v>1875</v>
      </c>
      <c r="J383" s="73" t="e">
        <f>IF('CountryvisatypeLink UAT Master'!E383="Yes", "Y", IF('CountryvisatypeLink UAT Master'!E383="No", "N", ""))</f>
        <v>#N/A</v>
      </c>
      <c r="K383" s="16" t="s">
        <v>1876</v>
      </c>
      <c r="P383" t="e">
        <f>CONCATENATE(A383,B383,C383,D383,E383,F383,G383,H383,I383,J383,K383)</f>
        <v>#N/A</v>
      </c>
    </row>
    <row r="384" spans="1:16">
      <c r="A384" t="s">
        <v>1871</v>
      </c>
      <c r="B384" t="str">
        <f>B382</f>
        <v>63502,</v>
      </c>
      <c r="C384" s="73">
        <f>'CountryvisatypeLink UAT Master'!B384</f>
        <v>43307</v>
      </c>
      <c r="D384" t="s">
        <v>1872</v>
      </c>
      <c r="E384" s="16" t="s">
        <v>1873</v>
      </c>
      <c r="F384">
        <f>F382</f>
        <v>81363</v>
      </c>
      <c r="G384" t="s">
        <v>1874</v>
      </c>
      <c r="H384" s="73" t="e">
        <f>IF('CountryvisatypeLink UAT Master'!D384="Yes", "Y", IF('CountryvisatypeLink UAT Master'!D384="No", "N", ""))</f>
        <v>#N/A</v>
      </c>
      <c r="I384" s="16" t="s">
        <v>1875</v>
      </c>
      <c r="J384" s="73" t="e">
        <f>IF('CountryvisatypeLink UAT Master'!E384="Yes", "Y", IF('CountryvisatypeLink UAT Master'!E384="No", "N", ""))</f>
        <v>#N/A</v>
      </c>
      <c r="K384" s="16" t="s">
        <v>1876</v>
      </c>
      <c r="P384" t="e">
        <f>CONCATENATE(A384,B384,C384,D384,E384,F384,G384,H384,I384,J384,K384)</f>
        <v>#N/A</v>
      </c>
    </row>
    <row r="385" spans="1:16">
      <c r="A385" t="s">
        <v>1871</v>
      </c>
      <c r="B385" t="str">
        <f>B383</f>
        <v>63502,</v>
      </c>
      <c r="C385" s="73">
        <f>'CountryvisatypeLink UAT Master'!B385</f>
        <v>43324</v>
      </c>
      <c r="D385" t="s">
        <v>1872</v>
      </c>
      <c r="E385" s="16" t="s">
        <v>1873</v>
      </c>
      <c r="F385">
        <f>F383</f>
        <v>81363</v>
      </c>
      <c r="G385" t="s">
        <v>1874</v>
      </c>
      <c r="H385" s="73" t="e">
        <f>IF('CountryvisatypeLink UAT Master'!D385="Yes", "Y", IF('CountryvisatypeLink UAT Master'!D385="No", "N", ""))</f>
        <v>#N/A</v>
      </c>
      <c r="I385" s="16" t="s">
        <v>1875</v>
      </c>
      <c r="J385" s="73" t="e">
        <f>IF('CountryvisatypeLink UAT Master'!E385="Yes", "Y", IF('CountryvisatypeLink UAT Master'!E385="No", "N", ""))</f>
        <v>#N/A</v>
      </c>
      <c r="K385" s="16" t="s">
        <v>1876</v>
      </c>
      <c r="P385" t="e">
        <f>CONCATENATE(A385,B385,C385,D385,E385,F385,G385,H385,I385,J385,K385)</f>
        <v>#N/A</v>
      </c>
    </row>
    <row r="386" spans="1:16">
      <c r="A386" t="s">
        <v>1871</v>
      </c>
      <c r="B386" t="str">
        <f>B384</f>
        <v>63502,</v>
      </c>
      <c r="C386" s="73">
        <f>'CountryvisatypeLink UAT Master'!B386</f>
        <v>43825</v>
      </c>
      <c r="D386" t="s">
        <v>1872</v>
      </c>
      <c r="E386" s="16" t="s">
        <v>1873</v>
      </c>
      <c r="F386">
        <f>F384</f>
        <v>81363</v>
      </c>
      <c r="G386" t="s">
        <v>1874</v>
      </c>
      <c r="H386" s="73" t="e">
        <f>IF('CountryvisatypeLink UAT Master'!D386="Yes", "Y", IF('CountryvisatypeLink UAT Master'!D386="No", "N", ""))</f>
        <v>#N/A</v>
      </c>
      <c r="I386" s="16" t="s">
        <v>1875</v>
      </c>
      <c r="J386" s="73" t="e">
        <f>IF('CountryvisatypeLink UAT Master'!E386="Yes", "Y", IF('CountryvisatypeLink UAT Master'!E386="No", "N", ""))</f>
        <v>#N/A</v>
      </c>
      <c r="K386" s="16" t="s">
        <v>1876</v>
      </c>
      <c r="P386" t="e">
        <f>CONCATENATE(A386,B386,C386,D386,E386,F386,G386,H386,I386,J386,K386)</f>
        <v>#N/A</v>
      </c>
    </row>
    <row r="387" spans="1:16">
      <c r="A387" t="s">
        <v>1871</v>
      </c>
      <c r="B387" t="str">
        <f>B385</f>
        <v>63502,</v>
      </c>
      <c r="C387" s="73">
        <f>'CountryvisatypeLink UAT Master'!B387</f>
        <v>43844</v>
      </c>
      <c r="D387" t="s">
        <v>1872</v>
      </c>
      <c r="E387" s="16" t="s">
        <v>1873</v>
      </c>
      <c r="F387">
        <f>F385</f>
        <v>81363</v>
      </c>
      <c r="G387" t="s">
        <v>1874</v>
      </c>
      <c r="H387" s="73" t="e">
        <f>IF('CountryvisatypeLink UAT Master'!D387="Yes", "Y", IF('CountryvisatypeLink UAT Master'!D387="No", "N", ""))</f>
        <v>#N/A</v>
      </c>
      <c r="I387" s="16" t="s">
        <v>1875</v>
      </c>
      <c r="J387" s="73" t="e">
        <f>IF('CountryvisatypeLink UAT Master'!E387="Yes", "Y", IF('CountryvisatypeLink UAT Master'!E387="No", "N", ""))</f>
        <v>#N/A</v>
      </c>
      <c r="K387" s="16" t="s">
        <v>1876</v>
      </c>
      <c r="P387" t="e">
        <f>CONCATENATE(A387,B387,C387,D387,E387,F387,G387,H387,I387,J387,K387)</f>
        <v>#N/A</v>
      </c>
    </row>
    <row r="388" spans="1:16">
      <c r="A388" t="s">
        <v>1871</v>
      </c>
      <c r="B388" t="str">
        <f>B386</f>
        <v>63502,</v>
      </c>
      <c r="C388" s="73">
        <f>'CountryvisatypeLink UAT Master'!B388</f>
        <v>43765</v>
      </c>
      <c r="D388" t="s">
        <v>1872</v>
      </c>
      <c r="E388" s="16" t="s">
        <v>1873</v>
      </c>
      <c r="F388">
        <f>F386</f>
        <v>81363</v>
      </c>
      <c r="G388" t="s">
        <v>1874</v>
      </c>
      <c r="H388" s="73" t="e">
        <f>IF('CountryvisatypeLink UAT Master'!D388="Yes", "Y", IF('CountryvisatypeLink UAT Master'!D388="No", "N", ""))</f>
        <v>#N/A</v>
      </c>
      <c r="I388" s="16" t="s">
        <v>1875</v>
      </c>
      <c r="J388" s="73" t="e">
        <f>IF('CountryvisatypeLink UAT Master'!E388="Yes", "Y", IF('CountryvisatypeLink UAT Master'!E388="No", "N", ""))</f>
        <v>#N/A</v>
      </c>
      <c r="K388" s="16" t="s">
        <v>1876</v>
      </c>
      <c r="P388" t="e">
        <f>CONCATENATE(A388,B388,C388,D388,E388,F388,G388,H388,I388,J388,K388)</f>
        <v>#N/A</v>
      </c>
    </row>
    <row r="389" spans="1:16">
      <c r="A389" t="s">
        <v>1871</v>
      </c>
      <c r="B389" t="str">
        <f>B387</f>
        <v>63502,</v>
      </c>
      <c r="C389" s="73">
        <f>'CountryvisatypeLink UAT Master'!B389</f>
        <v>43845</v>
      </c>
      <c r="D389" t="s">
        <v>1872</v>
      </c>
      <c r="E389" s="16" t="s">
        <v>1873</v>
      </c>
      <c r="F389">
        <f>F387</f>
        <v>81363</v>
      </c>
      <c r="G389" t="s">
        <v>1874</v>
      </c>
      <c r="H389" s="73" t="e">
        <f>IF('CountryvisatypeLink UAT Master'!D389="Yes", "Y", IF('CountryvisatypeLink UAT Master'!D389="No", "N", ""))</f>
        <v>#N/A</v>
      </c>
      <c r="I389" s="16" t="s">
        <v>1875</v>
      </c>
      <c r="J389" s="73" t="e">
        <f>IF('CountryvisatypeLink UAT Master'!E389="Yes", "Y", IF('CountryvisatypeLink UAT Master'!E389="No", "N", ""))</f>
        <v>#N/A</v>
      </c>
      <c r="K389" s="16" t="s">
        <v>1876</v>
      </c>
      <c r="P389" t="e">
        <f>CONCATENATE(A389,B389,C389,D389,E389,F389,G389,H389,I389,J389,K389)</f>
        <v>#N/A</v>
      </c>
    </row>
    <row r="390" spans="1:16">
      <c r="A390" t="s">
        <v>1871</v>
      </c>
      <c r="B390" t="str">
        <f>B388</f>
        <v>63502,</v>
      </c>
      <c r="C390" s="73">
        <f>'CountryvisatypeLink UAT Master'!B390</f>
        <v>43384</v>
      </c>
      <c r="D390" t="s">
        <v>1872</v>
      </c>
      <c r="E390" s="16" t="s">
        <v>1873</v>
      </c>
      <c r="F390">
        <f>F388</f>
        <v>81363</v>
      </c>
      <c r="G390" t="s">
        <v>1874</v>
      </c>
      <c r="H390" s="73" t="e">
        <f>IF('CountryvisatypeLink UAT Master'!D390="Yes", "Y", IF('CountryvisatypeLink UAT Master'!D390="No", "N", ""))</f>
        <v>#N/A</v>
      </c>
      <c r="I390" s="16" t="s">
        <v>1875</v>
      </c>
      <c r="J390" s="73" t="e">
        <f>IF('CountryvisatypeLink UAT Master'!E390="Yes", "Y", IF('CountryvisatypeLink UAT Master'!E390="No", "N", ""))</f>
        <v>#N/A</v>
      </c>
      <c r="K390" s="16" t="s">
        <v>1876</v>
      </c>
      <c r="P390" t="e">
        <f>CONCATENATE(A390,B390,C390,D390,E390,F390,G390,H390,I390,J390,K390)</f>
        <v>#N/A</v>
      </c>
    </row>
    <row r="391" spans="1:16">
      <c r="A391" t="s">
        <v>1871</v>
      </c>
      <c r="B391" t="str">
        <f>B389</f>
        <v>63502,</v>
      </c>
      <c r="C391" s="73">
        <f>'CountryvisatypeLink UAT Master'!B391</f>
        <v>43365</v>
      </c>
      <c r="D391" t="s">
        <v>1872</v>
      </c>
      <c r="E391" s="16" t="s">
        <v>1873</v>
      </c>
      <c r="F391">
        <f>F389</f>
        <v>81363</v>
      </c>
      <c r="G391" t="s">
        <v>1874</v>
      </c>
      <c r="H391" s="73" t="e">
        <f>IF('CountryvisatypeLink UAT Master'!D391="Yes", "Y", IF('CountryvisatypeLink UAT Master'!D391="No", "N", ""))</f>
        <v>#N/A</v>
      </c>
      <c r="I391" s="16" t="s">
        <v>1875</v>
      </c>
      <c r="J391" s="73" t="e">
        <f>IF('CountryvisatypeLink UAT Master'!E391="Yes", "Y", IF('CountryvisatypeLink UAT Master'!E391="No", "N", ""))</f>
        <v>#N/A</v>
      </c>
      <c r="K391" s="16" t="s">
        <v>1876</v>
      </c>
      <c r="P391" t="e">
        <f>CONCATENATE(A391,B391,C391,D391,E391,F391,G391,H391,I391,J391,K391)</f>
        <v>#N/A</v>
      </c>
    </row>
    <row r="392" spans="1:16">
      <c r="A392" t="s">
        <v>1871</v>
      </c>
      <c r="B392" t="str">
        <f>B390</f>
        <v>63502,</v>
      </c>
      <c r="C392" s="73">
        <f>'CountryvisatypeLink UAT Master'!B392</f>
        <v>43847</v>
      </c>
      <c r="D392" t="s">
        <v>1872</v>
      </c>
      <c r="E392" s="16" t="s">
        <v>1873</v>
      </c>
      <c r="F392">
        <f>F390</f>
        <v>81363</v>
      </c>
      <c r="G392" t="s">
        <v>1874</v>
      </c>
      <c r="H392" s="73" t="e">
        <f>IF('CountryvisatypeLink UAT Master'!D392="Yes", "Y", IF('CountryvisatypeLink UAT Master'!D392="No", "N", ""))</f>
        <v>#N/A</v>
      </c>
      <c r="I392" s="16" t="s">
        <v>1875</v>
      </c>
      <c r="J392" s="73" t="e">
        <f>IF('CountryvisatypeLink UAT Master'!E392="Yes", "Y", IF('CountryvisatypeLink UAT Master'!E392="No", "N", ""))</f>
        <v>#N/A</v>
      </c>
      <c r="K392" s="16" t="s">
        <v>1876</v>
      </c>
      <c r="P392" t="e">
        <f>CONCATENATE(A392,B392,C392,D392,E392,F392,G392,H392,I392,J392,K392)</f>
        <v>#N/A</v>
      </c>
    </row>
    <row r="393" spans="1:16">
      <c r="A393" t="s">
        <v>1871</v>
      </c>
      <c r="B393" t="str">
        <f>B391</f>
        <v>63502,</v>
      </c>
      <c r="C393" s="73">
        <f>'CountryvisatypeLink UAT Master'!B393</f>
        <v>43848</v>
      </c>
      <c r="D393" t="s">
        <v>1872</v>
      </c>
      <c r="E393" s="16" t="s">
        <v>1873</v>
      </c>
      <c r="F393">
        <f>F391</f>
        <v>81363</v>
      </c>
      <c r="G393" t="s">
        <v>1874</v>
      </c>
      <c r="H393" s="73" t="e">
        <f>IF('CountryvisatypeLink UAT Master'!D393="Yes", "Y", IF('CountryvisatypeLink UAT Master'!D393="No", "N", ""))</f>
        <v>#N/A</v>
      </c>
      <c r="I393" s="16" t="s">
        <v>1875</v>
      </c>
      <c r="J393" s="73" t="e">
        <f>IF('CountryvisatypeLink UAT Master'!E393="Yes", "Y", IF('CountryvisatypeLink UAT Master'!E393="No", "N", ""))</f>
        <v>#N/A</v>
      </c>
      <c r="K393" s="16" t="s">
        <v>1876</v>
      </c>
      <c r="P393" t="e">
        <f>CONCATENATE(A393,B393,C393,D393,E393,F393,G393,H393,I393,J393,K393)</f>
        <v>#N/A</v>
      </c>
    </row>
    <row r="394" spans="1:16">
      <c r="A394" t="s">
        <v>1871</v>
      </c>
      <c r="B394" t="str">
        <f>B392</f>
        <v>63502,</v>
      </c>
      <c r="C394" s="73">
        <f>'CountryvisatypeLink UAT Master'!B394</f>
        <v>43849</v>
      </c>
      <c r="D394" t="s">
        <v>1872</v>
      </c>
      <c r="E394" s="16" t="s">
        <v>1873</v>
      </c>
      <c r="F394">
        <f>F392</f>
        <v>81363</v>
      </c>
      <c r="G394" t="s">
        <v>1874</v>
      </c>
      <c r="H394" s="73" t="e">
        <f>IF('CountryvisatypeLink UAT Master'!D394="Yes", "Y", IF('CountryvisatypeLink UAT Master'!D394="No", "N", ""))</f>
        <v>#N/A</v>
      </c>
      <c r="I394" s="16" t="s">
        <v>1875</v>
      </c>
      <c r="J394" s="73" t="e">
        <f>IF('CountryvisatypeLink UAT Master'!E394="Yes", "Y", IF('CountryvisatypeLink UAT Master'!E394="No", "N", ""))</f>
        <v>#N/A</v>
      </c>
      <c r="K394" s="16" t="s">
        <v>1876</v>
      </c>
      <c r="P394" t="e">
        <f>CONCATENATE(A394,B394,C394,D394,E394,F394,G394,H394,I394,J394,K394)</f>
        <v>#N/A</v>
      </c>
    </row>
    <row r="395" spans="1:16">
      <c r="A395" t="s">
        <v>1871</v>
      </c>
      <c r="B395" t="str">
        <f>B393</f>
        <v>63502,</v>
      </c>
      <c r="C395" s="73">
        <f>'CountryvisatypeLink UAT Master'!B395</f>
        <v>43861</v>
      </c>
      <c r="D395" t="s">
        <v>1872</v>
      </c>
      <c r="E395" s="16" t="s">
        <v>1873</v>
      </c>
      <c r="F395">
        <f>F393</f>
        <v>81363</v>
      </c>
      <c r="G395" t="s">
        <v>1874</v>
      </c>
      <c r="H395" s="73" t="e">
        <f>IF('CountryvisatypeLink UAT Master'!D395="Yes", "Y", IF('CountryvisatypeLink UAT Master'!D395="No", "N", ""))</f>
        <v>#N/A</v>
      </c>
      <c r="I395" s="16" t="s">
        <v>1875</v>
      </c>
      <c r="J395" s="73" t="e">
        <f>IF('CountryvisatypeLink UAT Master'!E395="Yes", "Y", IF('CountryvisatypeLink UAT Master'!E395="No", "N", ""))</f>
        <v>#N/A</v>
      </c>
      <c r="K395" s="16" t="s">
        <v>1876</v>
      </c>
      <c r="P395" t="e">
        <f>CONCATENATE(A395,B395,C395,D395,E395,F395,G395,H395,I395,J395,K395)</f>
        <v>#N/A</v>
      </c>
    </row>
    <row r="396" spans="1:16">
      <c r="A396" t="s">
        <v>1871</v>
      </c>
      <c r="B396" t="str">
        <f>B394</f>
        <v>63502,</v>
      </c>
      <c r="C396" s="73">
        <f>'CountryvisatypeLink UAT Master'!B396</f>
        <v>43851</v>
      </c>
      <c r="D396" t="s">
        <v>1872</v>
      </c>
      <c r="E396" s="16" t="s">
        <v>1873</v>
      </c>
      <c r="F396">
        <f>F394</f>
        <v>81363</v>
      </c>
      <c r="G396" t="s">
        <v>1874</v>
      </c>
      <c r="H396" s="73" t="e">
        <f>IF('CountryvisatypeLink UAT Master'!D396="Yes", "Y", IF('CountryvisatypeLink UAT Master'!D396="No", "N", ""))</f>
        <v>#N/A</v>
      </c>
      <c r="I396" s="16" t="s">
        <v>1875</v>
      </c>
      <c r="J396" s="73" t="e">
        <f>IF('CountryvisatypeLink UAT Master'!E396="Yes", "Y", IF('CountryvisatypeLink UAT Master'!E396="No", "N", ""))</f>
        <v>#N/A</v>
      </c>
      <c r="K396" s="16" t="s">
        <v>1876</v>
      </c>
      <c r="P396" t="e">
        <f>CONCATENATE(A396,B396,C396,D396,E396,F396,G396,H396,I396,J396,K396)</f>
        <v>#N/A</v>
      </c>
    </row>
    <row r="397" spans="1:16">
      <c r="A397" t="s">
        <v>1871</v>
      </c>
      <c r="B397" t="str">
        <f>B395</f>
        <v>63502,</v>
      </c>
      <c r="C397" s="73">
        <f>'CountryvisatypeLink UAT Master'!B397</f>
        <v>42704</v>
      </c>
      <c r="D397" t="s">
        <v>1872</v>
      </c>
      <c r="E397" s="16" t="s">
        <v>1873</v>
      </c>
      <c r="F397">
        <f>F395</f>
        <v>81363</v>
      </c>
      <c r="G397" t="s">
        <v>1874</v>
      </c>
      <c r="H397" s="73" t="e">
        <f>IF('CountryvisatypeLink UAT Master'!D397="Yes", "Y", IF('CountryvisatypeLink UAT Master'!D397="No", "N", ""))</f>
        <v>#N/A</v>
      </c>
      <c r="I397" s="16" t="s">
        <v>1875</v>
      </c>
      <c r="J397" s="73" t="e">
        <f>IF('CountryvisatypeLink UAT Master'!E397="Yes", "Y", IF('CountryvisatypeLink UAT Master'!E397="No", "N", ""))</f>
        <v>#N/A</v>
      </c>
      <c r="K397" s="16" t="s">
        <v>1876</v>
      </c>
      <c r="P397" t="e">
        <f>CONCATENATE(A397,B397,C397,D397,E397,F397,G397,H397,I397,J397,K397)</f>
        <v>#N/A</v>
      </c>
    </row>
    <row r="398" spans="1:16">
      <c r="A398" t="s">
        <v>1871</v>
      </c>
      <c r="B398" t="str">
        <f>B396</f>
        <v>63502,</v>
      </c>
      <c r="C398" s="73">
        <f>'CountryvisatypeLink UAT Master'!B398</f>
        <v>43858</v>
      </c>
      <c r="D398" t="s">
        <v>1872</v>
      </c>
      <c r="E398" s="16" t="s">
        <v>1873</v>
      </c>
      <c r="F398">
        <f>F396</f>
        <v>81363</v>
      </c>
      <c r="G398" t="s">
        <v>1874</v>
      </c>
      <c r="H398" s="73" t="e">
        <f>IF('CountryvisatypeLink UAT Master'!D398="Yes", "Y", IF('CountryvisatypeLink UAT Master'!D398="No", "N", ""))</f>
        <v>#N/A</v>
      </c>
      <c r="I398" s="16" t="s">
        <v>1875</v>
      </c>
      <c r="J398" s="73" t="e">
        <f>IF('CountryvisatypeLink UAT Master'!E398="Yes", "Y", IF('CountryvisatypeLink UAT Master'!E398="No", "N", ""))</f>
        <v>#N/A</v>
      </c>
      <c r="K398" s="16" t="s">
        <v>1876</v>
      </c>
      <c r="P398" t="e">
        <f>CONCATENATE(A398,B398,C398,D398,E398,F398,G398,H398,I398,J398,K398)</f>
        <v>#N/A</v>
      </c>
    </row>
    <row r="399" spans="1:16">
      <c r="A399" t="s">
        <v>1871</v>
      </c>
      <c r="B399" t="str">
        <f>B397</f>
        <v>63502,</v>
      </c>
      <c r="C399" s="73">
        <f>'CountryvisatypeLink UAT Master'!B399</f>
        <v>36159</v>
      </c>
      <c r="D399" t="s">
        <v>1872</v>
      </c>
      <c r="E399" s="16" t="s">
        <v>1873</v>
      </c>
      <c r="F399">
        <f>F397</f>
        <v>81363</v>
      </c>
      <c r="G399" t="s">
        <v>1874</v>
      </c>
      <c r="H399" s="73" t="str">
        <f>IF('CountryvisatypeLink UAT Master'!D399="Yes", "Y", IF('CountryvisatypeLink UAT Master'!D399="No", "N", ""))</f>
        <v>Y</v>
      </c>
      <c r="I399" s="16" t="s">
        <v>1875</v>
      </c>
      <c r="J399" s="73" t="str">
        <f>IF('CountryvisatypeLink UAT Master'!E399="Yes", "Y", IF('CountryvisatypeLink UAT Master'!E399="No", "N", ""))</f>
        <v>Y</v>
      </c>
      <c r="K399" s="16" t="s">
        <v>1876</v>
      </c>
      <c r="P399" t="str">
        <f>CONCATENATE(A399,B399,C399,D399,E399,F399,G399,H399,I399,J399,K399)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VALUES(nextval('t_country_visa_type_link_seq'),63502,36159,'Full', 'support', current_timestamp, 'support', current_timestamp,81363, current_date, current_date, '2099-01-01 00:00:00.000','Y', 'Y', 'Y', 'Y', 'Y', 'Y', 'Y', 'N', 'N', 'N', NULL, NULL, NULL);</v>
      </c>
    </row>
    <row r="400" spans="1:16">
      <c r="A400" t="s">
        <v>1871</v>
      </c>
      <c r="B400" t="str">
        <f>B398</f>
        <v>63502,</v>
      </c>
      <c r="C400" s="73">
        <f>'CountryvisatypeLink UAT Master'!B400</f>
        <v>36163</v>
      </c>
      <c r="D400" t="s">
        <v>1872</v>
      </c>
      <c r="E400" s="16" t="s">
        <v>1873</v>
      </c>
      <c r="F400">
        <f>F398</f>
        <v>81363</v>
      </c>
      <c r="G400" t="s">
        <v>1874</v>
      </c>
      <c r="H400" s="73" t="str">
        <f>IF('CountryvisatypeLink UAT Master'!D400="Yes", "Y", IF('CountryvisatypeLink UAT Master'!D400="No", "N", ""))</f>
        <v>Y</v>
      </c>
      <c r="I400" s="16" t="s">
        <v>1875</v>
      </c>
      <c r="J400" s="73" t="str">
        <f>IF('CountryvisatypeLink UAT Master'!E400="Yes", "Y", IF('CountryvisatypeLink UAT Master'!E400="No", "N", ""))</f>
        <v>Y</v>
      </c>
      <c r="K400" s="16" t="s">
        <v>1876</v>
      </c>
      <c r="P400" t="str">
        <f>CONCATENATE(A400,B400,C400,D400,E400,F400,G400,H400,I400,J400,K400)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VALUES(nextval('t_country_visa_type_link_seq'),63502,36163,'Full', 'support', current_timestamp, 'support', current_timestamp,81363, current_date, current_date, '2099-01-01 00:00:00.000','Y', 'Y', 'Y', 'Y', 'Y', 'Y', 'Y', 'N', 'N', 'N', NULL, NULL, NULL);</v>
      </c>
    </row>
    <row r="401" spans="1:16">
      <c r="A401" t="s">
        <v>1871</v>
      </c>
      <c r="B401" t="str">
        <f>B399</f>
        <v>63502,</v>
      </c>
      <c r="C401" s="73">
        <f>'CountryvisatypeLink UAT Master'!B401</f>
        <v>36156</v>
      </c>
      <c r="D401" t="s">
        <v>1872</v>
      </c>
      <c r="E401" s="16" t="s">
        <v>1873</v>
      </c>
      <c r="F401">
        <f>F399</f>
        <v>81363</v>
      </c>
      <c r="G401" t="s">
        <v>1874</v>
      </c>
      <c r="H401" s="73" t="str">
        <f>IF('CountryvisatypeLink UAT Master'!D401="Yes", "Y", IF('CountryvisatypeLink UAT Master'!D401="No", "N", ""))</f>
        <v>Y</v>
      </c>
      <c r="I401" s="16" t="s">
        <v>1875</v>
      </c>
      <c r="J401" s="73" t="str">
        <f>IF('CountryvisatypeLink UAT Master'!E401="Yes", "Y", IF('CountryvisatypeLink UAT Master'!E401="No", "N", ""))</f>
        <v>Y</v>
      </c>
      <c r="K401" s="16" t="s">
        <v>1876</v>
      </c>
      <c r="P401" t="str">
        <f>CONCATENATE(A401,B401,C401,D401,E401,F401,G401,H401,I401,J401,K401)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VALUES(nextval('t_country_visa_type_link_seq'),63502,36156,'Full', 'support', current_timestamp, 'support', current_timestamp,81363, current_date, current_date, '2099-01-01 00:00:00.000','Y', 'Y', 'Y', 'Y', 'Y', 'Y', 'Y', 'N', 'N', 'N', NULL, NULL, NULL);</v>
      </c>
    </row>
    <row r="402" spans="1:16">
      <c r="A402" t="s">
        <v>1871</v>
      </c>
      <c r="B402" t="str">
        <f>B400</f>
        <v>63502,</v>
      </c>
      <c r="C402" s="73">
        <f>'CountryvisatypeLink UAT Master'!B402</f>
        <v>36165</v>
      </c>
      <c r="D402" t="s">
        <v>1872</v>
      </c>
      <c r="E402" s="16" t="s">
        <v>1873</v>
      </c>
      <c r="F402">
        <f>F400</f>
        <v>81363</v>
      </c>
      <c r="G402" t="s">
        <v>1874</v>
      </c>
      <c r="H402" s="73" t="str">
        <f>IF('CountryvisatypeLink UAT Master'!D402="Yes", "Y", IF('CountryvisatypeLink UAT Master'!D402="No", "N", ""))</f>
        <v>Y</v>
      </c>
      <c r="I402" s="16" t="s">
        <v>1875</v>
      </c>
      <c r="J402" s="73" t="str">
        <f>IF('CountryvisatypeLink UAT Master'!E402="Yes", "Y", IF('CountryvisatypeLink UAT Master'!E402="No", "N", ""))</f>
        <v>Y</v>
      </c>
      <c r="K402" s="16" t="s">
        <v>1876</v>
      </c>
      <c r="P402" t="str">
        <f>CONCATENATE(A402,B402,C402,D402,E402,F402,G402,H402,I402,J402,K402)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VALUES(nextval('t_country_visa_type_link_seq'),63502,36165,'Full', 'support', current_timestamp, 'support', current_timestamp,81363, current_date, current_date, '2099-01-01 00:00:00.000','Y', 'Y', 'Y', 'Y', 'Y', 'Y', 'Y', 'N', 'N', 'N', NULL, NULL, NULL);</v>
      </c>
    </row>
    <row r="403" spans="1:16">
      <c r="A403" t="s">
        <v>1871</v>
      </c>
      <c r="B403" t="str">
        <f>B401</f>
        <v>63502,</v>
      </c>
      <c r="C403" s="73">
        <f>'CountryvisatypeLink UAT Master'!B403</f>
        <v>36155</v>
      </c>
      <c r="D403" t="s">
        <v>1872</v>
      </c>
      <c r="E403" s="16" t="s">
        <v>1873</v>
      </c>
      <c r="F403">
        <f>F401</f>
        <v>81363</v>
      </c>
      <c r="G403" t="s">
        <v>1874</v>
      </c>
      <c r="H403" s="73" t="str">
        <f>IF('CountryvisatypeLink UAT Master'!D403="Yes", "Y", IF('CountryvisatypeLink UAT Master'!D403="No", "N", ""))</f>
        <v>Y</v>
      </c>
      <c r="I403" s="16" t="s">
        <v>1875</v>
      </c>
      <c r="J403" s="73" t="str">
        <f>IF('CountryvisatypeLink UAT Master'!E403="Yes", "Y", IF('CountryvisatypeLink UAT Master'!E403="No", "N", ""))</f>
        <v>Y</v>
      </c>
      <c r="K403" s="16" t="s">
        <v>1876</v>
      </c>
      <c r="P403" t="str">
        <f>CONCATENATE(A403,B403,C403,D403,E403,F403,G403,H403,I403,J403,K403)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VALUES(nextval('t_country_visa_type_link_seq'),63502,36155,'Full', 'support', current_timestamp, 'support', current_timestamp,81363, current_date, current_date, '2099-01-01 00:00:00.000','Y', 'Y', 'Y', 'Y', 'Y', 'Y', 'Y', 'N', 'N', 'N', NULL, NULL, NULL);</v>
      </c>
    </row>
    <row r="404" spans="1:16">
      <c r="A404" t="s">
        <v>1871</v>
      </c>
      <c r="B404" t="str">
        <f>B402</f>
        <v>63502,</v>
      </c>
      <c r="C404" s="73">
        <f>'CountryvisatypeLink UAT Master'!B404</f>
        <v>22058</v>
      </c>
      <c r="D404" t="s">
        <v>1872</v>
      </c>
      <c r="E404" s="16" t="s">
        <v>1873</v>
      </c>
      <c r="F404">
        <f>F402</f>
        <v>81363</v>
      </c>
      <c r="G404" t="s">
        <v>1874</v>
      </c>
      <c r="H404" s="73" t="str">
        <f>IF('CountryvisatypeLink UAT Master'!D404="Yes", "Y", IF('CountryvisatypeLink UAT Master'!D404="No", "N", ""))</f>
        <v>Y</v>
      </c>
      <c r="I404" s="16" t="s">
        <v>1875</v>
      </c>
      <c r="J404" s="73" t="str">
        <f>IF('CountryvisatypeLink UAT Master'!E404="Yes", "Y", IF('CountryvisatypeLink UAT Master'!E404="No", "N", ""))</f>
        <v>Y</v>
      </c>
      <c r="K404" s="16" t="s">
        <v>1876</v>
      </c>
      <c r="P404" t="str">
        <f>CONCATENATE(A404,B404,C404,D404,E404,F404,G404,H404,I404,J404,K404)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VALUES(nextval('t_country_visa_type_link_seq'),63502,22058,'Full', 'support', current_timestamp, 'support', current_timestamp,81363, current_date, current_date, '2099-01-01 00:00:00.000','Y', 'Y', 'Y', 'Y', 'Y', 'Y', 'Y', 'N', 'N', 'N', NULL, NULL, NULL);</v>
      </c>
    </row>
    <row r="405" spans="1:16">
      <c r="A405" t="s">
        <v>1871</v>
      </c>
      <c r="B405" t="str">
        <f>B403</f>
        <v>63502,</v>
      </c>
      <c r="C405" s="73">
        <f>'CountryvisatypeLink UAT Master'!B405</f>
        <v>42940</v>
      </c>
      <c r="D405" t="s">
        <v>1872</v>
      </c>
      <c r="E405" s="16" t="s">
        <v>1873</v>
      </c>
      <c r="F405">
        <f>F403</f>
        <v>81363</v>
      </c>
      <c r="G405" t="s">
        <v>1874</v>
      </c>
      <c r="H405" s="73" t="e">
        <f>IF('CountryvisatypeLink UAT Master'!D405="Yes", "Y", IF('CountryvisatypeLink UAT Master'!D405="No", "N", ""))</f>
        <v>#N/A</v>
      </c>
      <c r="I405" s="16" t="s">
        <v>1875</v>
      </c>
      <c r="J405" s="73" t="e">
        <f>IF('CountryvisatypeLink UAT Master'!E405="Yes", "Y", IF('CountryvisatypeLink UAT Master'!E405="No", "N", ""))</f>
        <v>#N/A</v>
      </c>
      <c r="K405" s="16" t="s">
        <v>1876</v>
      </c>
      <c r="P405" t="e">
        <f>CONCATENATE(A405,B405,C405,D405,E405,F405,G405,H405,I405,J405,K405)</f>
        <v>#N/A</v>
      </c>
    </row>
    <row r="406" spans="1:16">
      <c r="A406" t="s">
        <v>1871</v>
      </c>
      <c r="B406" t="str">
        <f>B404</f>
        <v>63502,</v>
      </c>
      <c r="C406" s="73">
        <f>'CountryvisatypeLink UAT Master'!B406</f>
        <v>42900</v>
      </c>
      <c r="D406" t="s">
        <v>1872</v>
      </c>
      <c r="E406" s="16" t="s">
        <v>1873</v>
      </c>
      <c r="F406">
        <f>F404</f>
        <v>81363</v>
      </c>
      <c r="G406" t="s">
        <v>1874</v>
      </c>
      <c r="H406" s="73" t="e">
        <f>IF('CountryvisatypeLink UAT Master'!D406="Yes", "Y", IF('CountryvisatypeLink UAT Master'!D406="No", "N", ""))</f>
        <v>#N/A</v>
      </c>
      <c r="I406" s="16" t="s">
        <v>1875</v>
      </c>
      <c r="J406" s="73" t="e">
        <f>IF('CountryvisatypeLink UAT Master'!E406="Yes", "Y", IF('CountryvisatypeLink UAT Master'!E406="No", "N", ""))</f>
        <v>#N/A</v>
      </c>
      <c r="K406" s="16" t="s">
        <v>1876</v>
      </c>
      <c r="P406" t="e">
        <f>CONCATENATE(A406,B406,C406,D406,E406,F406,G406,H406,I406,J406,K406)</f>
        <v>#N/A</v>
      </c>
    </row>
    <row r="407" spans="1:16">
      <c r="A407" t="s">
        <v>1871</v>
      </c>
      <c r="B407" t="str">
        <f>B405</f>
        <v>63502,</v>
      </c>
      <c r="C407" s="73">
        <f>'CountryvisatypeLink UAT Master'!B407</f>
        <v>43404</v>
      </c>
      <c r="D407" t="s">
        <v>1872</v>
      </c>
      <c r="E407" s="16" t="s">
        <v>1873</v>
      </c>
      <c r="F407">
        <f>F405</f>
        <v>81363</v>
      </c>
      <c r="G407" t="s">
        <v>1874</v>
      </c>
      <c r="H407" s="73" t="e">
        <f>IF('CountryvisatypeLink UAT Master'!D407="Yes", "Y", IF('CountryvisatypeLink UAT Master'!D407="No", "N", ""))</f>
        <v>#N/A</v>
      </c>
      <c r="I407" s="16" t="s">
        <v>1875</v>
      </c>
      <c r="J407" s="73" t="e">
        <f>IF('CountryvisatypeLink UAT Master'!E407="Yes", "Y", IF('CountryvisatypeLink UAT Master'!E407="No", "N", ""))</f>
        <v>#N/A</v>
      </c>
      <c r="K407" s="16" t="s">
        <v>1876</v>
      </c>
      <c r="P407" t="e">
        <f>CONCATENATE(A407,B407,C407,D407,E407,F407,G407,H407,I407,J407,K407)</f>
        <v>#N/A</v>
      </c>
    </row>
    <row r="408" spans="1:16">
      <c r="A408" t="s">
        <v>1871</v>
      </c>
      <c r="B408" t="str">
        <f>B406</f>
        <v>63502,</v>
      </c>
      <c r="C408" s="73">
        <f>'CountryvisatypeLink UAT Master'!B408</f>
        <v>24054</v>
      </c>
      <c r="D408" t="s">
        <v>1872</v>
      </c>
      <c r="E408" s="16" t="s">
        <v>1873</v>
      </c>
      <c r="F408">
        <f>F406</f>
        <v>81363</v>
      </c>
      <c r="G408" t="s">
        <v>1874</v>
      </c>
      <c r="H408" s="73" t="str">
        <f>IF('CountryvisatypeLink UAT Master'!D408="Yes", "Y", IF('CountryvisatypeLink UAT Master'!D408="No", "N", ""))</f>
        <v>Y</v>
      </c>
      <c r="I408" s="16" t="s">
        <v>1875</v>
      </c>
      <c r="J408" s="73" t="str">
        <f>IF('CountryvisatypeLink UAT Master'!E408="Yes", "Y", IF('CountryvisatypeLink UAT Master'!E408="No", "N", ""))</f>
        <v>Y</v>
      </c>
      <c r="K408" s="16" t="s">
        <v>1876</v>
      </c>
      <c r="P408" t="str">
        <f>CONCATENATE(A408,B408,C408,D408,E408,F408,G408,H408,I408,J408,K408)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VALUES(nextval('t_country_visa_type_link_seq'),63502,24054,'Full', 'support', current_timestamp, 'support', current_timestamp,81363, current_date, current_date, '2099-01-01 00:00:00.000','Y', 'Y', 'Y', 'Y', 'Y', 'Y', 'Y', 'N', 'N', 'N', NULL, NULL, NULL);</v>
      </c>
    </row>
    <row r="409" spans="1:16">
      <c r="A409" t="s">
        <v>1871</v>
      </c>
      <c r="B409" t="str">
        <f>B407</f>
        <v>63502,</v>
      </c>
      <c r="C409" s="73">
        <f>'CountryvisatypeLink UAT Master'!B409</f>
        <v>39151</v>
      </c>
      <c r="D409" t="s">
        <v>1872</v>
      </c>
      <c r="E409" s="16" t="s">
        <v>1873</v>
      </c>
      <c r="F409">
        <f>F407</f>
        <v>81363</v>
      </c>
      <c r="G409" t="s">
        <v>1874</v>
      </c>
      <c r="H409" s="73" t="str">
        <f>IF('CountryvisatypeLink UAT Master'!D409="Yes", "Y", IF('CountryvisatypeLink UAT Master'!D409="No", "N", ""))</f>
        <v>Y</v>
      </c>
      <c r="I409" s="16" t="s">
        <v>1875</v>
      </c>
      <c r="J409" s="73" t="str">
        <f>IF('CountryvisatypeLink UAT Master'!E409="Yes", "Y", IF('CountryvisatypeLink UAT Master'!E409="No", "N", ""))</f>
        <v>Y</v>
      </c>
      <c r="K409" s="16" t="s">
        <v>1876</v>
      </c>
      <c r="P409" t="str">
        <f>CONCATENATE(A409,B409,C409,D409,E409,F409,G409,H409,I409,J409,K409)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VALUES(nextval('t_country_visa_type_link_seq'),63502,39151,'Full', 'support', current_timestamp, 'support', current_timestamp,81363, current_date, current_date, '2099-01-01 00:00:00.000','Y', 'Y', 'Y', 'Y', 'Y', 'Y', 'Y', 'N', 'N', 'N', NULL, NULL, NULL);</v>
      </c>
    </row>
    <row r="410" spans="1:16">
      <c r="A410" t="s">
        <v>1871</v>
      </c>
      <c r="B410" t="str">
        <f>B408</f>
        <v>63502,</v>
      </c>
      <c r="C410" s="73">
        <f>'CountryvisatypeLink UAT Master'!B410</f>
        <v>37153</v>
      </c>
      <c r="D410" t="s">
        <v>1872</v>
      </c>
      <c r="E410" s="16" t="s">
        <v>1873</v>
      </c>
      <c r="F410">
        <f>F408</f>
        <v>81363</v>
      </c>
      <c r="G410" t="s">
        <v>1874</v>
      </c>
      <c r="H410" s="73" t="str">
        <f>IF('CountryvisatypeLink UAT Master'!D410="Yes", "Y", IF('CountryvisatypeLink UAT Master'!D410="No", "N", ""))</f>
        <v>Y</v>
      </c>
      <c r="I410" s="16" t="s">
        <v>1875</v>
      </c>
      <c r="J410" s="73" t="str">
        <f>IF('CountryvisatypeLink UAT Master'!E410="Yes", "Y", IF('CountryvisatypeLink UAT Master'!E410="No", "N", ""))</f>
        <v>Y</v>
      </c>
      <c r="K410" s="16" t="s">
        <v>1876</v>
      </c>
      <c r="P410" t="str">
        <f>CONCATENATE(A410,B410,C410,D410,E410,F410,G410,H410,I410,J410,K410)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VALUES(nextval('t_country_visa_type_link_seq'),63502,37153,'Full', 'support', current_timestamp, 'support', current_timestamp,81363, current_date, current_date, '2099-01-01 00:00:00.000','Y', 'Y', 'Y', 'Y', 'Y', 'Y', 'Y', 'N', 'N', 'N', NULL, NULL, NULL);</v>
      </c>
    </row>
    <row r="411" spans="1:16">
      <c r="A411" t="s">
        <v>1871</v>
      </c>
      <c r="B411" t="str">
        <f>B409</f>
        <v>63502,</v>
      </c>
      <c r="C411" s="73">
        <f>'CountryvisatypeLink UAT Master'!B411</f>
        <v>33153</v>
      </c>
      <c r="D411" t="s">
        <v>1872</v>
      </c>
      <c r="E411" s="16" t="s">
        <v>1873</v>
      </c>
      <c r="F411">
        <f>F409</f>
        <v>81363</v>
      </c>
      <c r="G411" t="s">
        <v>1874</v>
      </c>
      <c r="H411" s="73" t="str">
        <f>IF('CountryvisatypeLink UAT Master'!D411="Yes", "Y", IF('CountryvisatypeLink UAT Master'!D411="No", "N", ""))</f>
        <v>Y</v>
      </c>
      <c r="I411" s="16" t="s">
        <v>1875</v>
      </c>
      <c r="J411" s="73" t="str">
        <f>IF('CountryvisatypeLink UAT Master'!E411="Yes", "Y", IF('CountryvisatypeLink UAT Master'!E411="No", "N", ""))</f>
        <v>Y</v>
      </c>
      <c r="K411" s="16" t="s">
        <v>1876</v>
      </c>
      <c r="P411" t="str">
        <f>CONCATENATE(A411,B411,C411,D411,E411,F411,G411,H411,I411,J411,K411)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VALUES(nextval('t_country_visa_type_link_seq'),63502,33153,'Full', 'support', current_timestamp, 'support', current_timestamp,81363, current_date, current_date, '2099-01-01 00:00:00.000','Y', 'Y', 'Y', 'Y', 'Y', 'Y', 'Y', 'N', 'N', 'N', NULL, NULL, NULL);</v>
      </c>
    </row>
    <row r="412" spans="1:16">
      <c r="A412" t="s">
        <v>1871</v>
      </c>
      <c r="B412" t="str">
        <f>B410</f>
        <v>63502,</v>
      </c>
      <c r="C412" s="73">
        <f>'CountryvisatypeLink UAT Master'!B412</f>
        <v>616</v>
      </c>
      <c r="D412" t="s">
        <v>1872</v>
      </c>
      <c r="E412" s="16" t="s">
        <v>1873</v>
      </c>
      <c r="F412">
        <f>F410</f>
        <v>81363</v>
      </c>
      <c r="G412" t="s">
        <v>1874</v>
      </c>
      <c r="H412" s="73" t="str">
        <f>IF('CountryvisatypeLink UAT Master'!D412="Yes", "Y", IF('CountryvisatypeLink UAT Master'!D412="No", "N", ""))</f>
        <v>Y</v>
      </c>
      <c r="I412" s="16" t="s">
        <v>1875</v>
      </c>
      <c r="J412" s="73" t="str">
        <f>IF('CountryvisatypeLink UAT Master'!E412="Yes", "Y", IF('CountryvisatypeLink UAT Master'!E412="No", "N", ""))</f>
        <v>Y</v>
      </c>
      <c r="K412" s="16" t="s">
        <v>1876</v>
      </c>
      <c r="P412" t="str">
        <f>CONCATENATE(A412,B412,C412,D412,E412,F412,G412,H412,I412,J412,K412)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VALUES(nextval('t_country_visa_type_link_seq'),63502,616,'Full', 'support', current_timestamp, 'support', current_timestamp,81363, current_date, current_date, '2099-01-01 00:00:00.000','Y', 'Y', 'Y', 'Y', 'Y', 'Y', 'Y', 'N', 'N', 'N', NULL, NULL, NULL);</v>
      </c>
    </row>
    <row r="413" spans="1:16">
      <c r="A413" t="s">
        <v>1871</v>
      </c>
      <c r="B413" t="str">
        <f>B411</f>
        <v>63502,</v>
      </c>
      <c r="C413" s="73">
        <f>'CountryvisatypeLink UAT Master'!B413</f>
        <v>615</v>
      </c>
      <c r="D413" t="s">
        <v>1872</v>
      </c>
      <c r="E413" s="16" t="s">
        <v>1873</v>
      </c>
      <c r="F413">
        <f>F411</f>
        <v>81363</v>
      </c>
      <c r="G413" t="s">
        <v>1874</v>
      </c>
      <c r="H413" s="73" t="str">
        <f>IF('CountryvisatypeLink UAT Master'!D413="Yes", "Y", IF('CountryvisatypeLink UAT Master'!D413="No", "N", ""))</f>
        <v>Y</v>
      </c>
      <c r="I413" s="16" t="s">
        <v>1875</v>
      </c>
      <c r="J413" s="73" t="str">
        <f>IF('CountryvisatypeLink UAT Master'!E413="Yes", "Y", IF('CountryvisatypeLink UAT Master'!E413="No", "N", ""))</f>
        <v>Y</v>
      </c>
      <c r="K413" s="16" t="s">
        <v>1876</v>
      </c>
      <c r="P413" t="str">
        <f>CONCATENATE(A413,B413,C413,D413,E413,F413,G413,H413,I413,J413,K413)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VALUES(nextval('t_country_visa_type_link_seq'),63502,615,'Full', 'support', current_timestamp, 'support', current_timestamp,81363, current_date, current_date, '2099-01-01 00:00:00.000','Y', 'Y', 'Y', 'Y', 'Y', 'Y', 'Y', 'N', 'N', 'N', NULL, NULL, NULL);</v>
      </c>
    </row>
    <row r="414" spans="1:16">
      <c r="A414" t="s">
        <v>1871</v>
      </c>
      <c r="B414" t="str">
        <f>B412</f>
        <v>63502,</v>
      </c>
      <c r="C414" s="73">
        <f>'CountryvisatypeLink UAT Master'!B414</f>
        <v>44868</v>
      </c>
      <c r="D414" t="s">
        <v>1872</v>
      </c>
      <c r="E414" s="16" t="s">
        <v>1873</v>
      </c>
      <c r="F414">
        <f>F412</f>
        <v>81363</v>
      </c>
      <c r="G414" t="s">
        <v>1874</v>
      </c>
      <c r="H414" s="73" t="str">
        <f>IF('CountryvisatypeLink UAT Master'!D414="Yes", "Y", IF('CountryvisatypeLink UAT Master'!D414="No", "N", ""))</f>
        <v>Y</v>
      </c>
      <c r="I414" s="16" t="s">
        <v>1875</v>
      </c>
      <c r="J414" s="73" t="str">
        <f>IF('CountryvisatypeLink UAT Master'!E414="Yes", "Y", IF('CountryvisatypeLink UAT Master'!E414="No", "N", ""))</f>
        <v>Y</v>
      </c>
      <c r="K414" s="16" t="s">
        <v>1876</v>
      </c>
      <c r="P414" t="str">
        <f>CONCATENATE(A414,B414,C414,D414,E414,F414,G414,H414,I414,J414,K414)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VALUES(nextval('t_country_visa_type_link_seq'),63502,44868,'Full', 'support', current_timestamp, 'support', current_timestamp,81363, current_date, current_date, '2099-01-01 00:00:00.000','Y', 'Y', 'Y', 'Y', 'Y', 'Y', 'Y', 'N', 'N', 'N', NULL, NULL, NULL);</v>
      </c>
    </row>
    <row r="415" spans="1:16">
      <c r="A415" t="s">
        <v>1871</v>
      </c>
      <c r="B415" t="str">
        <f>B413</f>
        <v>63502,</v>
      </c>
      <c r="C415" s="73">
        <f>'CountryvisatypeLink UAT Master'!B415</f>
        <v>34156</v>
      </c>
      <c r="D415" t="s">
        <v>1872</v>
      </c>
      <c r="E415" s="16" t="s">
        <v>1873</v>
      </c>
      <c r="F415">
        <f>F413</f>
        <v>81363</v>
      </c>
      <c r="G415" t="s">
        <v>1874</v>
      </c>
      <c r="H415" s="73" t="str">
        <f>IF('CountryvisatypeLink UAT Master'!D415="Yes", "Y", IF('CountryvisatypeLink UAT Master'!D415="No", "N", ""))</f>
        <v>Y</v>
      </c>
      <c r="I415" s="16" t="s">
        <v>1875</v>
      </c>
      <c r="J415" s="73" t="str">
        <f>IF('CountryvisatypeLink UAT Master'!E415="Yes", "Y", IF('CountryvisatypeLink UAT Master'!E415="No", "N", ""))</f>
        <v>Y</v>
      </c>
      <c r="K415" s="16" t="s">
        <v>1876</v>
      </c>
      <c r="P415" t="str">
        <f>CONCATENATE(A415,B415,C415,D415,E415,F415,G415,H415,I415,J415,K415)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VALUES(nextval('t_country_visa_type_link_seq'),63502,34156,'Full', 'support', current_timestamp, 'support', current_timestamp,81363, current_date, current_date, '2099-01-01 00:00:00.000','Y', 'Y', 'Y', 'Y', 'Y', 'Y', 'Y', 'N', 'N', 'N', NULL, NULL, NULL);</v>
      </c>
    </row>
    <row r="416" spans="1:16">
      <c r="A416" t="s">
        <v>1871</v>
      </c>
      <c r="B416" t="str">
        <f>B414</f>
        <v>63502,</v>
      </c>
      <c r="C416" s="73">
        <f>'CountryvisatypeLink UAT Master'!B416</f>
        <v>617</v>
      </c>
      <c r="D416" t="s">
        <v>1872</v>
      </c>
      <c r="E416" s="16" t="s">
        <v>1873</v>
      </c>
      <c r="F416">
        <f>F414</f>
        <v>81363</v>
      </c>
      <c r="G416" t="s">
        <v>1874</v>
      </c>
      <c r="H416" s="73" t="str">
        <f>IF('CountryvisatypeLink UAT Master'!D416="Yes", "Y", IF('CountryvisatypeLink UAT Master'!D416="No", "N", ""))</f>
        <v>Y</v>
      </c>
      <c r="I416" s="16" t="s">
        <v>1875</v>
      </c>
      <c r="J416" s="73" t="str">
        <f>IF('CountryvisatypeLink UAT Master'!E416="Yes", "Y", IF('CountryvisatypeLink UAT Master'!E416="No", "N", ""))</f>
        <v>Y</v>
      </c>
      <c r="K416" s="16" t="s">
        <v>1876</v>
      </c>
      <c r="P416" t="str">
        <f>CONCATENATE(A416,B416,C416,D416,E416,F416,G416,H416,I416,J416,K416)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VALUES(nextval('t_country_visa_type_link_seq'),63502,617,'Full', 'support', current_timestamp, 'support', current_timestamp,81363, current_date, current_date, '2099-01-01 00:00:00.000','Y', 'Y', 'Y', 'Y', 'Y', 'Y', 'Y', 'N', 'N', 'N', NULL, NULL, NULL);</v>
      </c>
    </row>
    <row r="417" spans="1:16">
      <c r="A417" t="s">
        <v>1871</v>
      </c>
      <c r="B417" t="str">
        <f>B415</f>
        <v>63502,</v>
      </c>
      <c r="C417" s="73">
        <f>'CountryvisatypeLink UAT Master'!B417</f>
        <v>42920</v>
      </c>
      <c r="D417" t="s">
        <v>1872</v>
      </c>
      <c r="E417" s="16" t="s">
        <v>1873</v>
      </c>
      <c r="F417">
        <f>F415</f>
        <v>81363</v>
      </c>
      <c r="G417" t="s">
        <v>1874</v>
      </c>
      <c r="H417" s="73" t="e">
        <f>IF('CountryvisatypeLink UAT Master'!D417="Yes", "Y", IF('CountryvisatypeLink UAT Master'!D417="No", "N", ""))</f>
        <v>#N/A</v>
      </c>
      <c r="I417" s="16" t="s">
        <v>1875</v>
      </c>
      <c r="J417" s="73" t="e">
        <f>IF('CountryvisatypeLink UAT Master'!E417="Yes", "Y", IF('CountryvisatypeLink UAT Master'!E417="No", "N", ""))</f>
        <v>#N/A</v>
      </c>
      <c r="K417" s="16" t="s">
        <v>1876</v>
      </c>
      <c r="P417" t="e">
        <f>CONCATENATE(A417,B417,C417,D417,E417,F417,G417,H417,I417,J417,K417)</f>
        <v>#N/A</v>
      </c>
    </row>
    <row r="418" spans="1:16">
      <c r="A418" t="s">
        <v>1871</v>
      </c>
      <c r="B418" t="str">
        <f>B416</f>
        <v>63502,</v>
      </c>
      <c r="C418" s="73">
        <f>'CountryvisatypeLink UAT Master'!B418</f>
        <v>43603</v>
      </c>
      <c r="D418" t="s">
        <v>1872</v>
      </c>
      <c r="E418" s="16" t="s">
        <v>1873</v>
      </c>
      <c r="F418">
        <f>F416</f>
        <v>81363</v>
      </c>
      <c r="G418" t="s">
        <v>1874</v>
      </c>
      <c r="H418" s="73" t="str">
        <f>IF('CountryvisatypeLink UAT Master'!D418="Yes", "Y", IF('CountryvisatypeLink UAT Master'!D418="No", "N", ""))</f>
        <v>Y</v>
      </c>
      <c r="I418" s="16" t="s">
        <v>1875</v>
      </c>
      <c r="J418" s="73" t="str">
        <f>IF('CountryvisatypeLink UAT Master'!E418="Yes", "Y", IF('CountryvisatypeLink UAT Master'!E418="No", "N", ""))</f>
        <v>Y</v>
      </c>
      <c r="K418" s="16" t="s">
        <v>1876</v>
      </c>
      <c r="P418" t="str">
        <f>CONCATENATE(A418,B418,C418,D418,E418,F418,G418,H418,I418,J418,K418)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VALUES(nextval('t_country_visa_type_link_seq'),63502,43603,'Full', 'support', current_timestamp, 'support', current_timestamp,81363, current_date, current_date, '2099-01-01 00:00:00.000','Y', 'Y', 'Y', 'Y', 'Y', 'Y', 'Y', 'N', 'N', 'N', NULL, NULL, NULL);</v>
      </c>
    </row>
    <row r="419" spans="1:16">
      <c r="A419" t="s">
        <v>1871</v>
      </c>
      <c r="B419" t="str">
        <f>B417</f>
        <v>63502,</v>
      </c>
      <c r="C419" s="73">
        <f>'CountryvisatypeLink UAT Master'!B419</f>
        <v>44956</v>
      </c>
      <c r="D419" t="s">
        <v>1872</v>
      </c>
      <c r="E419" s="16" t="s">
        <v>1873</v>
      </c>
      <c r="F419">
        <f>F417</f>
        <v>81363</v>
      </c>
      <c r="G419" t="s">
        <v>1874</v>
      </c>
      <c r="H419" s="73" t="e">
        <f>IF('CountryvisatypeLink UAT Master'!D419="Yes", "Y", IF('CountryvisatypeLink UAT Master'!D419="No", "N", ""))</f>
        <v>#N/A</v>
      </c>
      <c r="I419" s="16" t="s">
        <v>1875</v>
      </c>
      <c r="J419" s="73" t="e">
        <f>IF('CountryvisatypeLink UAT Master'!E419="Yes", "Y", IF('CountryvisatypeLink UAT Master'!E419="No", "N", ""))</f>
        <v>#N/A</v>
      </c>
      <c r="K419" s="16" t="s">
        <v>1876</v>
      </c>
      <c r="P419" t="e">
        <f>CONCATENATE(A419,B419,C419,D419,E419,F419,G419,H419,I419,J419,K419)</f>
        <v>#N/A</v>
      </c>
    </row>
    <row r="420" spans="1:16">
      <c r="A420" t="s">
        <v>1871</v>
      </c>
      <c r="B420" t="str">
        <f>B418</f>
        <v>63502,</v>
      </c>
      <c r="C420" s="73">
        <f>'CountryvisatypeLink UAT Master'!B420</f>
        <v>43325</v>
      </c>
      <c r="D420" t="s">
        <v>1872</v>
      </c>
      <c r="E420" s="16" t="s">
        <v>1873</v>
      </c>
      <c r="F420">
        <f>F418</f>
        <v>81363</v>
      </c>
      <c r="G420" t="s">
        <v>1874</v>
      </c>
      <c r="H420" s="73" t="e">
        <f>IF('CountryvisatypeLink UAT Master'!D420="Yes", "Y", IF('CountryvisatypeLink UAT Master'!D420="No", "N", ""))</f>
        <v>#N/A</v>
      </c>
      <c r="I420" s="16" t="s">
        <v>1875</v>
      </c>
      <c r="J420" s="73" t="e">
        <f>IF('CountryvisatypeLink UAT Master'!E420="Yes", "Y", IF('CountryvisatypeLink UAT Master'!E420="No", "N", ""))</f>
        <v>#N/A</v>
      </c>
      <c r="K420" s="16" t="s">
        <v>1876</v>
      </c>
      <c r="P420" t="e">
        <f>CONCATENATE(A420,B420,C420,D420,E420,F420,G420,H420,I420,J420,K420)</f>
        <v>#N/A</v>
      </c>
    </row>
    <row r="421" spans="1:16">
      <c r="A421" t="s">
        <v>1871</v>
      </c>
      <c r="B421" t="str">
        <f>B419</f>
        <v>63502,</v>
      </c>
      <c r="C421" s="73">
        <f>'CountryvisatypeLink UAT Master'!B421</f>
        <v>41757</v>
      </c>
      <c r="D421" t="s">
        <v>1872</v>
      </c>
      <c r="E421" s="16" t="s">
        <v>1873</v>
      </c>
      <c r="F421">
        <f>F419</f>
        <v>81363</v>
      </c>
      <c r="G421" t="s">
        <v>1874</v>
      </c>
      <c r="H421" s="73" t="str">
        <f>IF('CountryvisatypeLink UAT Master'!D421="Yes", "Y", IF('CountryvisatypeLink UAT Master'!D421="No", "N", ""))</f>
        <v>Y</v>
      </c>
      <c r="I421" s="16" t="s">
        <v>1875</v>
      </c>
      <c r="J421" s="73" t="str">
        <f>IF('CountryvisatypeLink UAT Master'!E421="Yes", "Y", IF('CountryvisatypeLink UAT Master'!E421="No", "N", ""))</f>
        <v>Y</v>
      </c>
      <c r="K421" s="16" t="s">
        <v>1876</v>
      </c>
      <c r="P421" t="str">
        <f>CONCATENATE(A421,B421,C421,D421,E421,F421,G421,H421,I421,J421,K421)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VALUES(nextval('t_country_visa_type_link_seq'),63502,41757,'Full', 'support', current_timestamp, 'support', current_timestamp,81363, current_date, current_date, '2099-01-01 00:00:00.000','Y', 'Y', 'Y', 'Y', 'Y', 'Y', 'Y', 'N', 'N', 'N', NULL, NULL, NULL);</v>
      </c>
    </row>
    <row r="422" spans="1:16">
      <c r="A422" t="s">
        <v>1871</v>
      </c>
      <c r="B422" t="str">
        <f>B420</f>
        <v>63502,</v>
      </c>
      <c r="C422" s="73">
        <f>'CountryvisatypeLink UAT Master'!B422</f>
        <v>41632</v>
      </c>
      <c r="D422" t="s">
        <v>1872</v>
      </c>
      <c r="E422" s="16" t="s">
        <v>1873</v>
      </c>
      <c r="F422">
        <f>F420</f>
        <v>81363</v>
      </c>
      <c r="G422" t="s">
        <v>1874</v>
      </c>
      <c r="H422" s="73" t="e">
        <f>IF('CountryvisatypeLink UAT Master'!D422="Yes", "Y", IF('CountryvisatypeLink UAT Master'!D422="No", "N", ""))</f>
        <v>#N/A</v>
      </c>
      <c r="I422" s="16" t="s">
        <v>1875</v>
      </c>
      <c r="J422" s="73" t="e">
        <f>IF('CountryvisatypeLink UAT Master'!E422="Yes", "Y", IF('CountryvisatypeLink UAT Master'!E422="No", "N", ""))</f>
        <v>#N/A</v>
      </c>
      <c r="K422" s="16" t="s">
        <v>1876</v>
      </c>
      <c r="P422" t="e">
        <f>CONCATENATE(A422,B422,C422,D422,E422,F422,G422,H422,I422,J422,K422)</f>
        <v>#N/A</v>
      </c>
    </row>
    <row r="423" spans="1:16">
      <c r="A423" t="s">
        <v>1871</v>
      </c>
      <c r="B423" t="str">
        <f>B421</f>
        <v>63502,</v>
      </c>
      <c r="C423" s="73">
        <f>'CountryvisatypeLink UAT Master'!B423</f>
        <v>41684</v>
      </c>
      <c r="D423" t="s">
        <v>1872</v>
      </c>
      <c r="E423" s="16" t="s">
        <v>1873</v>
      </c>
      <c r="F423">
        <f>F421</f>
        <v>81363</v>
      </c>
      <c r="G423" t="s">
        <v>1874</v>
      </c>
      <c r="H423" s="73" t="str">
        <f>IF('CountryvisatypeLink UAT Master'!D423="Yes", "Y", IF('CountryvisatypeLink UAT Master'!D423="No", "N", ""))</f>
        <v>Y</v>
      </c>
      <c r="I423" s="16" t="s">
        <v>1875</v>
      </c>
      <c r="J423" s="73" t="str">
        <f>IF('CountryvisatypeLink UAT Master'!E423="Yes", "Y", IF('CountryvisatypeLink UAT Master'!E423="No", "N", ""))</f>
        <v>Y</v>
      </c>
      <c r="K423" s="16" t="s">
        <v>1876</v>
      </c>
      <c r="P423" t="str">
        <f>CONCATENATE(A423,B423,C423,D423,E423,F423,G423,H423,I423,J423,K423)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VALUES(nextval('t_country_visa_type_link_seq'),63502,41684,'Full', 'support', current_timestamp, 'support', current_timestamp,81363, current_date, current_date, '2099-01-01 00:00:00.000','Y', 'Y', 'Y', 'Y', 'Y', 'Y', 'Y', 'N', 'N', 'N', NULL, NULL, NULL);</v>
      </c>
    </row>
    <row r="424" spans="1:16">
      <c r="A424" t="s">
        <v>1871</v>
      </c>
      <c r="B424" t="str">
        <f>B422</f>
        <v>63502,</v>
      </c>
      <c r="C424" s="73">
        <f>'CountryvisatypeLink UAT Master'!B424</f>
        <v>22059</v>
      </c>
      <c r="D424" t="s">
        <v>1872</v>
      </c>
      <c r="E424" s="16" t="s">
        <v>1873</v>
      </c>
      <c r="F424">
        <f>F422</f>
        <v>81363</v>
      </c>
      <c r="G424" t="s">
        <v>1874</v>
      </c>
      <c r="H424" s="73" t="str">
        <f>IF('CountryvisatypeLink UAT Master'!D424="Yes", "Y", IF('CountryvisatypeLink UAT Master'!D424="No", "N", ""))</f>
        <v>Y</v>
      </c>
      <c r="I424" s="16" t="s">
        <v>1875</v>
      </c>
      <c r="J424" s="73" t="str">
        <f>IF('CountryvisatypeLink UAT Master'!E424="Yes", "Y", IF('CountryvisatypeLink UAT Master'!E424="No", "N", ""))</f>
        <v>Y</v>
      </c>
      <c r="K424" s="16" t="s">
        <v>1876</v>
      </c>
      <c r="P424" t="str">
        <f>CONCATENATE(A424,B424,C424,D424,E424,F424,G424,H424,I424,J424,K424)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VALUES(nextval('t_country_visa_type_link_seq'),63502,22059,'Full', 'support', current_timestamp, 'support', current_timestamp,81363, current_date, current_date, '2099-01-01 00:00:00.000','Y', 'Y', 'Y', 'Y', 'Y', 'Y', 'Y', 'N', 'N', 'N', NULL, NULL, NULL);</v>
      </c>
    </row>
    <row r="425" spans="1:16">
      <c r="A425" t="s">
        <v>1871</v>
      </c>
      <c r="B425" t="str">
        <f>B423</f>
        <v>63502,</v>
      </c>
      <c r="C425" s="73">
        <f>'CountryvisatypeLink UAT Master'!B425</f>
        <v>43386</v>
      </c>
      <c r="D425" t="s">
        <v>1872</v>
      </c>
      <c r="E425" s="16" t="s">
        <v>1873</v>
      </c>
      <c r="F425">
        <f>F423</f>
        <v>81363</v>
      </c>
      <c r="G425" t="s">
        <v>1874</v>
      </c>
      <c r="H425" s="73" t="e">
        <f>IF('CountryvisatypeLink UAT Master'!D425="Yes", "Y", IF('CountryvisatypeLink UAT Master'!D425="No", "N", ""))</f>
        <v>#N/A</v>
      </c>
      <c r="I425" s="16" t="s">
        <v>1875</v>
      </c>
      <c r="J425" s="73" t="e">
        <f>IF('CountryvisatypeLink UAT Master'!E425="Yes", "Y", IF('CountryvisatypeLink UAT Master'!E425="No", "N", ""))</f>
        <v>#N/A</v>
      </c>
      <c r="K425" s="16" t="s">
        <v>1876</v>
      </c>
      <c r="P425" t="e">
        <f>CONCATENATE(A425,B425,C425,D425,E425,F425,G425,H425,I425,J425,K425)</f>
        <v>#N/A</v>
      </c>
    </row>
    <row r="426" spans="1:16">
      <c r="A426" t="s">
        <v>1871</v>
      </c>
      <c r="B426" t="str">
        <f>B424</f>
        <v>63502,</v>
      </c>
      <c r="C426" s="73">
        <f>'CountryvisatypeLink UAT Master'!B426</f>
        <v>43424</v>
      </c>
      <c r="D426" t="s">
        <v>1872</v>
      </c>
      <c r="E426" s="16" t="s">
        <v>1873</v>
      </c>
      <c r="F426">
        <f>F424</f>
        <v>81363</v>
      </c>
      <c r="G426" t="s">
        <v>1874</v>
      </c>
      <c r="H426" s="73" t="e">
        <f>IF('CountryvisatypeLink UAT Master'!D426="Yes", "Y", IF('CountryvisatypeLink UAT Master'!D426="No", "N", ""))</f>
        <v>#N/A</v>
      </c>
      <c r="I426" s="16" t="s">
        <v>1875</v>
      </c>
      <c r="J426" s="73" t="e">
        <f>IF('CountryvisatypeLink UAT Master'!E426="Yes", "Y", IF('CountryvisatypeLink UAT Master'!E426="No", "N", ""))</f>
        <v>#N/A</v>
      </c>
      <c r="K426" s="16" t="s">
        <v>1876</v>
      </c>
      <c r="P426" t="e">
        <f>CONCATENATE(A426,B426,C426,D426,E426,F426,G426,H426,I426,J426,K426)</f>
        <v>#N/A</v>
      </c>
    </row>
    <row r="427" spans="1:16">
      <c r="A427" t="s">
        <v>1871</v>
      </c>
      <c r="B427" t="str">
        <f>B425</f>
        <v>63502,</v>
      </c>
      <c r="C427" s="73">
        <f>'CountryvisatypeLink UAT Master'!B427</f>
        <v>43406</v>
      </c>
      <c r="D427" t="s">
        <v>1872</v>
      </c>
      <c r="E427" s="16" t="s">
        <v>1873</v>
      </c>
      <c r="F427">
        <f>F425</f>
        <v>81363</v>
      </c>
      <c r="G427" t="s">
        <v>1874</v>
      </c>
      <c r="H427" s="73" t="e">
        <f>IF('CountryvisatypeLink UAT Master'!D427="Yes", "Y", IF('CountryvisatypeLink UAT Master'!D427="No", "N", ""))</f>
        <v>#N/A</v>
      </c>
      <c r="I427" s="16" t="s">
        <v>1875</v>
      </c>
      <c r="J427" s="73" t="e">
        <f>IF('CountryvisatypeLink UAT Master'!E427="Yes", "Y", IF('CountryvisatypeLink UAT Master'!E427="No", "N", ""))</f>
        <v>#N/A</v>
      </c>
      <c r="K427" s="16" t="s">
        <v>1876</v>
      </c>
      <c r="P427" t="e">
        <f>CONCATENATE(A427,B427,C427,D427,E427,F427,G427,H427,I427,J427,K427)</f>
        <v>#N/A</v>
      </c>
    </row>
    <row r="428" spans="1:16">
      <c r="A428" t="s">
        <v>1871</v>
      </c>
      <c r="B428" t="str">
        <f>B426</f>
        <v>63502,</v>
      </c>
      <c r="C428" s="73">
        <f>'CountryvisatypeLink UAT Master'!B428</f>
        <v>43425</v>
      </c>
      <c r="D428" t="s">
        <v>1872</v>
      </c>
      <c r="E428" s="16" t="s">
        <v>1873</v>
      </c>
      <c r="F428">
        <f>F426</f>
        <v>81363</v>
      </c>
      <c r="G428" t="s">
        <v>1874</v>
      </c>
      <c r="H428" s="73" t="e">
        <f>IF('CountryvisatypeLink UAT Master'!D428="Yes", "Y", IF('CountryvisatypeLink UAT Master'!D428="No", "N", ""))</f>
        <v>#N/A</v>
      </c>
      <c r="I428" s="16" t="s">
        <v>1875</v>
      </c>
      <c r="J428" s="73" t="e">
        <f>IF('CountryvisatypeLink UAT Master'!E428="Yes", "Y", IF('CountryvisatypeLink UAT Master'!E428="No", "N", ""))</f>
        <v>#N/A</v>
      </c>
      <c r="K428" s="16" t="s">
        <v>1876</v>
      </c>
      <c r="P428" t="e">
        <f>CONCATENATE(A428,B428,C428,D428,E428,F428,G428,H428,I428,J428,K428)</f>
        <v>#N/A</v>
      </c>
    </row>
    <row r="429" spans="1:16">
      <c r="A429" t="s">
        <v>1871</v>
      </c>
      <c r="B429" t="str">
        <f>B427</f>
        <v>63502,</v>
      </c>
      <c r="C429" s="73">
        <f>'CountryvisatypeLink UAT Master'!B429</f>
        <v>940</v>
      </c>
      <c r="D429" t="s">
        <v>1872</v>
      </c>
      <c r="E429" s="16" t="s">
        <v>1873</v>
      </c>
      <c r="F429">
        <f>F427</f>
        <v>81363</v>
      </c>
      <c r="G429" t="s">
        <v>1874</v>
      </c>
      <c r="H429" s="73" t="str">
        <f>IF('CountryvisatypeLink UAT Master'!D429="Yes", "Y", IF('CountryvisatypeLink UAT Master'!D429="No", "N", ""))</f>
        <v>Y</v>
      </c>
      <c r="I429" s="16" t="s">
        <v>1875</v>
      </c>
      <c r="J429" s="73" t="str">
        <f>IF('CountryvisatypeLink UAT Master'!E429="Yes", "Y", IF('CountryvisatypeLink UAT Master'!E429="No", "N", ""))</f>
        <v>Y</v>
      </c>
      <c r="K429" s="16" t="s">
        <v>1876</v>
      </c>
      <c r="P429" t="str">
        <f>CONCATENATE(A429,B429,C429,D429,E429,F429,G429,H429,I429,J429,K429)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VALUES(nextval('t_country_visa_type_link_seq'),63502,940,'Full', 'support', current_timestamp, 'support', current_timestamp,81363, current_date, current_date, '2099-01-01 00:00:00.000','Y', 'Y', 'Y', 'Y', 'Y', 'Y', 'Y', 'N', 'N', 'N', NULL, NULL, NULL);</v>
      </c>
    </row>
    <row r="430" spans="1:16">
      <c r="A430" t="s">
        <v>1871</v>
      </c>
      <c r="B430" t="str">
        <f>B428</f>
        <v>63502,</v>
      </c>
      <c r="C430" s="73">
        <f>'CountryvisatypeLink UAT Master'!B430</f>
        <v>939</v>
      </c>
      <c r="D430" t="s">
        <v>1872</v>
      </c>
      <c r="E430" s="16" t="s">
        <v>1873</v>
      </c>
      <c r="F430">
        <f>F428</f>
        <v>81363</v>
      </c>
      <c r="G430" t="s">
        <v>1874</v>
      </c>
      <c r="H430" s="73" t="str">
        <f>IF('CountryvisatypeLink UAT Master'!D430="Yes", "Y", IF('CountryvisatypeLink UAT Master'!D430="No", "N", ""))</f>
        <v>Y</v>
      </c>
      <c r="I430" s="16" t="s">
        <v>1875</v>
      </c>
      <c r="J430" s="73" t="str">
        <f>IF('CountryvisatypeLink UAT Master'!E430="Yes", "Y", IF('CountryvisatypeLink UAT Master'!E430="No", "N", ""))</f>
        <v>Y</v>
      </c>
      <c r="K430" s="16" t="s">
        <v>1876</v>
      </c>
      <c r="P430" t="str">
        <f>CONCATENATE(A430,B430,C430,D430,E430,F430,G430,H430,I430,J430,K430)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VALUES(nextval('t_country_visa_type_link_seq'),63502,939,'Full', 'support', current_timestamp, 'support', current_timestamp,81363, current_date, current_date, '2099-01-01 00:00:00.000','Y', 'Y', 'Y', 'Y', 'Y', 'Y', 'Y', 'N', 'N', 'N', NULL, NULL, NULL);</v>
      </c>
    </row>
    <row r="431" spans="1:16">
      <c r="A431" t="s">
        <v>1871</v>
      </c>
      <c r="B431" t="str">
        <f>B429</f>
        <v>63502,</v>
      </c>
      <c r="C431" s="73">
        <f>'CountryvisatypeLink UAT Master'!B431</f>
        <v>44869</v>
      </c>
      <c r="D431" t="s">
        <v>1872</v>
      </c>
      <c r="E431" s="16" t="s">
        <v>1873</v>
      </c>
      <c r="F431">
        <f>F429</f>
        <v>81363</v>
      </c>
      <c r="G431" t="s">
        <v>1874</v>
      </c>
      <c r="H431" s="73" t="str">
        <f>IF('CountryvisatypeLink UAT Master'!D431="Yes", "Y", IF('CountryvisatypeLink UAT Master'!D431="No", "N", ""))</f>
        <v>Y</v>
      </c>
      <c r="I431" s="16" t="s">
        <v>1875</v>
      </c>
      <c r="J431" s="73" t="str">
        <f>IF('CountryvisatypeLink UAT Master'!E431="Yes", "Y", IF('CountryvisatypeLink UAT Master'!E431="No", "N", ""))</f>
        <v>Y</v>
      </c>
      <c r="K431" s="16" t="s">
        <v>1876</v>
      </c>
      <c r="P431" t="str">
        <f>CONCATENATE(A431,B431,C431,D431,E431,F431,G431,H431,I431,J431,K431)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VALUES(nextval('t_country_visa_type_link_seq'),63502,44869,'Full', 'support', current_timestamp, 'support', current_timestamp,81363, current_date, current_date, '2099-01-01 00:00:00.000','Y', 'Y', 'Y', 'Y', 'Y', 'Y', 'Y', 'N', 'N', 'N', NULL, NULL, NULL);</v>
      </c>
    </row>
    <row r="432" spans="1:16">
      <c r="A432" t="s">
        <v>1871</v>
      </c>
      <c r="B432" t="str">
        <f>B430</f>
        <v>63502,</v>
      </c>
      <c r="C432" s="73">
        <f>'CountryvisatypeLink UAT Master'!B432</f>
        <v>941</v>
      </c>
      <c r="D432" t="s">
        <v>1872</v>
      </c>
      <c r="E432" s="16" t="s">
        <v>1873</v>
      </c>
      <c r="F432">
        <f>F430</f>
        <v>81363</v>
      </c>
      <c r="G432" t="s">
        <v>1874</v>
      </c>
      <c r="H432" s="73" t="str">
        <f>IF('CountryvisatypeLink UAT Master'!D432="Yes", "Y", IF('CountryvisatypeLink UAT Master'!D432="No", "N", ""))</f>
        <v>Y</v>
      </c>
      <c r="I432" s="16" t="s">
        <v>1875</v>
      </c>
      <c r="J432" s="73" t="str">
        <f>IF('CountryvisatypeLink UAT Master'!E432="Yes", "Y", IF('CountryvisatypeLink UAT Master'!E432="No", "N", ""))</f>
        <v>Y</v>
      </c>
      <c r="K432" s="16" t="s">
        <v>1876</v>
      </c>
      <c r="P432" t="str">
        <f>CONCATENATE(A432,B432,C432,D432,E432,F432,G432,H432,I432,J432,K432)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VALUES(nextval('t_country_visa_type_link_seq'),63502,941,'Full', 'support', current_timestamp, 'support', current_timestamp,81363, current_date, current_date, '2099-01-01 00:00:00.000','Y', 'Y', 'Y', 'Y', 'Y', 'Y', 'Y', 'N', 'N', 'N', NULL, NULL, NULL);</v>
      </c>
    </row>
    <row r="433" spans="1:16">
      <c r="A433" t="s">
        <v>1871</v>
      </c>
      <c r="B433" t="str">
        <f>B431</f>
        <v>63502,</v>
      </c>
      <c r="C433" s="73">
        <f>'CountryvisatypeLink UAT Master'!B433</f>
        <v>43405</v>
      </c>
      <c r="D433" t="s">
        <v>1872</v>
      </c>
      <c r="E433" s="16" t="s">
        <v>1873</v>
      </c>
      <c r="F433">
        <f>F431</f>
        <v>81363</v>
      </c>
      <c r="G433" t="s">
        <v>1874</v>
      </c>
      <c r="H433" s="73" t="e">
        <f>IF('CountryvisatypeLink UAT Master'!D433="Yes", "Y", IF('CountryvisatypeLink UAT Master'!D433="No", "N", ""))</f>
        <v>#N/A</v>
      </c>
      <c r="I433" s="16" t="s">
        <v>1875</v>
      </c>
      <c r="J433" s="73" t="e">
        <f>IF('CountryvisatypeLink UAT Master'!E433="Yes", "Y", IF('CountryvisatypeLink UAT Master'!E433="No", "N", ""))</f>
        <v>#N/A</v>
      </c>
      <c r="K433" s="16" t="s">
        <v>1876</v>
      </c>
      <c r="P433" t="e">
        <f>CONCATENATE(A433,B433,C433,D433,E433,F433,G433,H433,I433,J433,K433)</f>
        <v>#N/A</v>
      </c>
    </row>
    <row r="434" spans="1:16">
      <c r="A434" t="s">
        <v>1871</v>
      </c>
      <c r="B434" t="str">
        <f>B432</f>
        <v>63502,</v>
      </c>
      <c r="C434" s="73">
        <f>'CountryvisatypeLink UAT Master'!B434</f>
        <v>28150</v>
      </c>
      <c r="D434" t="s">
        <v>1872</v>
      </c>
      <c r="E434" s="16" t="s">
        <v>1873</v>
      </c>
      <c r="F434">
        <f>F432</f>
        <v>81363</v>
      </c>
      <c r="G434" t="s">
        <v>1874</v>
      </c>
      <c r="H434" s="73" t="str">
        <f>IF('CountryvisatypeLink UAT Master'!D434="Yes", "Y", IF('CountryvisatypeLink UAT Master'!D434="No", "N", ""))</f>
        <v>Y</v>
      </c>
      <c r="I434" s="16" t="s">
        <v>1875</v>
      </c>
      <c r="J434" s="73" t="str">
        <f>IF('CountryvisatypeLink UAT Master'!E434="Yes", "Y", IF('CountryvisatypeLink UAT Master'!E434="No", "N", ""))</f>
        <v>Y</v>
      </c>
      <c r="K434" s="16" t="s">
        <v>1876</v>
      </c>
      <c r="P434" t="str">
        <f>CONCATENATE(A434,B434,C434,D434,E434,F434,G434,H434,I434,J434,K434)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VALUES(nextval('t_country_visa_type_link_seq'),63502,28150,'Full', 'support', current_timestamp, 'support', current_timestamp,81363, current_date, current_date, '2099-01-01 00:00:00.000','Y', 'Y', 'Y', 'Y', 'Y', 'Y', 'Y', 'N', 'N', 'N', NULL, NULL, NULL);</v>
      </c>
    </row>
    <row r="435" spans="1:16">
      <c r="A435" t="s">
        <v>1871</v>
      </c>
      <c r="B435" t="str">
        <f>B433</f>
        <v>63502,</v>
      </c>
      <c r="C435" s="73">
        <f>'CountryvisatypeLink UAT Master'!B435</f>
        <v>607</v>
      </c>
      <c r="D435" t="s">
        <v>1872</v>
      </c>
      <c r="E435" s="16" t="s">
        <v>1873</v>
      </c>
      <c r="F435">
        <f>F433</f>
        <v>81363</v>
      </c>
      <c r="G435" t="s">
        <v>1874</v>
      </c>
      <c r="H435" s="73" t="str">
        <f>IF('CountryvisatypeLink UAT Master'!D435="Yes", "Y", IF('CountryvisatypeLink UAT Master'!D435="No", "N", ""))</f>
        <v>Y</v>
      </c>
      <c r="I435" s="16" t="s">
        <v>1875</v>
      </c>
      <c r="J435" s="73" t="str">
        <f>IF('CountryvisatypeLink UAT Master'!E435="Yes", "Y", IF('CountryvisatypeLink UAT Master'!E435="No", "N", ""))</f>
        <v>Y</v>
      </c>
      <c r="K435" s="16" t="s">
        <v>1876</v>
      </c>
      <c r="P435" t="str">
        <f>CONCATENATE(A435,B435,C435,D435,E435,F435,G435,H435,I435,J435,K435)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VALUES(nextval('t_country_visa_type_link_seq'),63502,607,'Full', 'support', current_timestamp, 'support', current_timestamp,81363, current_date, current_date, '2099-01-01 00:00:00.000','Y', 'Y', 'Y', 'Y', 'Y', 'Y', 'Y', 'N', 'N', 'N', NULL, NULL, NULL);</v>
      </c>
    </row>
    <row r="436" spans="1:16">
      <c r="A436" t="s">
        <v>1871</v>
      </c>
      <c r="B436" t="str">
        <f>B434</f>
        <v>63502,</v>
      </c>
      <c r="C436" s="73">
        <f>'CountryvisatypeLink UAT Master'!B436</f>
        <v>606</v>
      </c>
      <c r="D436" t="s">
        <v>1872</v>
      </c>
      <c r="E436" s="16" t="s">
        <v>1873</v>
      </c>
      <c r="F436">
        <f>F434</f>
        <v>81363</v>
      </c>
      <c r="G436" t="s">
        <v>1874</v>
      </c>
      <c r="H436" s="73" t="str">
        <f>IF('CountryvisatypeLink UAT Master'!D436="Yes", "Y", IF('CountryvisatypeLink UAT Master'!D436="No", "N", ""))</f>
        <v>Y</v>
      </c>
      <c r="I436" s="16" t="s">
        <v>1875</v>
      </c>
      <c r="J436" s="73" t="str">
        <f>IF('CountryvisatypeLink UAT Master'!E436="Yes", "Y", IF('CountryvisatypeLink UAT Master'!E436="No", "N", ""))</f>
        <v>Y</v>
      </c>
      <c r="K436" s="16" t="s">
        <v>1876</v>
      </c>
      <c r="P436" t="str">
        <f>CONCATENATE(A436,B436,C436,D436,E436,F436,G436,H436,I436,J436,K436)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VALUES(nextval('t_country_visa_type_link_seq'),63502,606,'Full', 'support', current_timestamp, 'support', current_timestamp,81363, current_date, current_date, '2099-01-01 00:00:00.000','Y', 'Y', 'Y', 'Y', 'Y', 'Y', 'Y', 'N', 'N', 'N', NULL, NULL, NULL);</v>
      </c>
    </row>
    <row r="437" spans="1:16">
      <c r="A437" t="s">
        <v>1871</v>
      </c>
      <c r="B437" t="str">
        <f>B435</f>
        <v>63502,</v>
      </c>
      <c r="C437" s="73">
        <f>'CountryvisatypeLink UAT Master'!B437</f>
        <v>608</v>
      </c>
      <c r="D437" t="s">
        <v>1872</v>
      </c>
      <c r="E437" s="16" t="s">
        <v>1873</v>
      </c>
      <c r="F437">
        <f>F435</f>
        <v>81363</v>
      </c>
      <c r="G437" t="s">
        <v>1874</v>
      </c>
      <c r="H437" s="73" t="str">
        <f>IF('CountryvisatypeLink UAT Master'!D437="Yes", "Y", IF('CountryvisatypeLink UAT Master'!D437="No", "N", ""))</f>
        <v>Y</v>
      </c>
      <c r="I437" s="16" t="s">
        <v>1875</v>
      </c>
      <c r="J437" s="73" t="str">
        <f>IF('CountryvisatypeLink UAT Master'!E437="Yes", "Y", IF('CountryvisatypeLink UAT Master'!E437="No", "N", ""))</f>
        <v>Y</v>
      </c>
      <c r="K437" s="16" t="s">
        <v>1876</v>
      </c>
      <c r="P437" t="str">
        <f>CONCATENATE(A437,B437,C437,D437,E437,F437,G437,H437,I437,J437,K437)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VALUES(nextval('t_country_visa_type_link_seq'),63502,608,'Full', 'support', current_timestamp, 'support', current_timestamp,81363, current_date, current_date, '2099-01-01 00:00:00.000','Y', 'Y', 'Y', 'Y', 'Y', 'Y', 'Y', 'N', 'N', 'N', NULL, NULL, NULL);</v>
      </c>
    </row>
    <row r="438" spans="1:16">
      <c r="A438" t="s">
        <v>1871</v>
      </c>
      <c r="B438" t="str">
        <f>B436</f>
        <v>63502,</v>
      </c>
      <c r="C438" s="73">
        <f>'CountryvisatypeLink UAT Master'!B438</f>
        <v>42285</v>
      </c>
      <c r="D438" t="s">
        <v>1872</v>
      </c>
      <c r="E438" s="16" t="s">
        <v>1873</v>
      </c>
      <c r="F438">
        <f>F436</f>
        <v>81363</v>
      </c>
      <c r="G438" t="s">
        <v>1874</v>
      </c>
      <c r="H438" s="73" t="e">
        <f>IF('CountryvisatypeLink UAT Master'!D438="Yes", "Y", IF('CountryvisatypeLink UAT Master'!D438="No", "N", ""))</f>
        <v>#N/A</v>
      </c>
      <c r="I438" s="16" t="s">
        <v>1875</v>
      </c>
      <c r="J438" s="73" t="e">
        <f>IF('CountryvisatypeLink UAT Master'!E438="Yes", "Y", IF('CountryvisatypeLink UAT Master'!E438="No", "N", ""))</f>
        <v>#N/A</v>
      </c>
      <c r="K438" s="16" t="s">
        <v>1876</v>
      </c>
      <c r="P438" t="e">
        <f>CONCATENATE(A438,B438,C438,D438,E438,F438,G438,H438,I438,J438,K438)</f>
        <v>#N/A</v>
      </c>
    </row>
    <row r="439" spans="1:16">
      <c r="A439" t="s">
        <v>1871</v>
      </c>
      <c r="B439" t="str">
        <f>B437</f>
        <v>63502,</v>
      </c>
      <c r="C439" s="73">
        <f>'CountryvisatypeLink UAT Master'!B439</f>
        <v>41776</v>
      </c>
      <c r="D439" t="s">
        <v>1872</v>
      </c>
      <c r="E439" s="16" t="s">
        <v>1873</v>
      </c>
      <c r="F439">
        <f>F437</f>
        <v>81363</v>
      </c>
      <c r="G439" t="s">
        <v>1874</v>
      </c>
      <c r="H439" s="73" t="str">
        <f>IF('CountryvisatypeLink UAT Master'!D439="Yes", "Y", IF('CountryvisatypeLink UAT Master'!D439="No", "N", ""))</f>
        <v>Y</v>
      </c>
      <c r="I439" s="16" t="s">
        <v>1875</v>
      </c>
      <c r="J439" s="73" t="str">
        <f>IF('CountryvisatypeLink UAT Master'!E439="Yes", "Y", IF('CountryvisatypeLink UAT Master'!E439="No", "N", ""))</f>
        <v>Y</v>
      </c>
      <c r="K439" s="16" t="s">
        <v>1876</v>
      </c>
      <c r="P439" t="str">
        <f>CONCATENATE(A439,B439,C439,D439,E439,F439,G439,H439,I439,J439,K439)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VALUES(nextval('t_country_visa_type_link_seq'),63502,41776,'Full', 'support', current_timestamp, 'support', current_timestamp,81363, current_date, current_date, '2099-01-01 00:00:00.000','Y', 'Y', 'Y', 'Y', 'Y', 'Y', 'Y', 'N', 'N', 'N', NULL, NULL, NULL);</v>
      </c>
    </row>
    <row r="440" spans="1:16">
      <c r="A440" t="s">
        <v>1871</v>
      </c>
      <c r="B440" t="str">
        <f>B438</f>
        <v>63502,</v>
      </c>
      <c r="C440" s="73">
        <f>'CountryvisatypeLink UAT Master'!B440</f>
        <v>22053</v>
      </c>
      <c r="D440" t="s">
        <v>1872</v>
      </c>
      <c r="E440" s="16" t="s">
        <v>1873</v>
      </c>
      <c r="F440">
        <f>F438</f>
        <v>81363</v>
      </c>
      <c r="G440" t="s">
        <v>1874</v>
      </c>
      <c r="H440" s="73" t="str">
        <f>IF('CountryvisatypeLink UAT Master'!D440="Yes", "Y", IF('CountryvisatypeLink UAT Master'!D440="No", "N", ""))</f>
        <v>Y</v>
      </c>
      <c r="I440" s="16" t="s">
        <v>1875</v>
      </c>
      <c r="J440" s="73" t="str">
        <f>IF('CountryvisatypeLink UAT Master'!E440="Yes", "Y", IF('CountryvisatypeLink UAT Master'!E440="No", "N", ""))</f>
        <v>Y</v>
      </c>
      <c r="K440" s="16" t="s">
        <v>1876</v>
      </c>
      <c r="P440" t="str">
        <f>CONCATENATE(A440,B440,C440,D440,E440,F440,G440,H440,I440,J440,K440)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VALUES(nextval('t_country_visa_type_link_seq'),63502,22053,'Full', 'support', current_timestamp, 'support', current_timestamp,81363, current_date, current_date, '2099-01-01 00:00:00.000','Y', 'Y', 'Y', 'Y', 'Y', 'Y', 'Y', 'N', 'N', 'N', NULL, NULL, NULL);</v>
      </c>
    </row>
    <row r="441" spans="1:16">
      <c r="A441" t="s">
        <v>1871</v>
      </c>
      <c r="B441" t="str">
        <f>B439</f>
        <v>63502,</v>
      </c>
      <c r="C441" s="73">
        <f>'CountryvisatypeLink UAT Master'!B441</f>
        <v>32403</v>
      </c>
      <c r="D441" t="s">
        <v>1872</v>
      </c>
      <c r="E441" s="16" t="s">
        <v>1873</v>
      </c>
      <c r="F441">
        <f>F439</f>
        <v>81363</v>
      </c>
      <c r="G441" t="s">
        <v>1874</v>
      </c>
      <c r="H441" s="73" t="str">
        <f>IF('CountryvisatypeLink UAT Master'!D441="Yes", "Y", IF('CountryvisatypeLink UAT Master'!D441="No", "N", ""))</f>
        <v>Y</v>
      </c>
      <c r="I441" s="16" t="s">
        <v>1875</v>
      </c>
      <c r="J441" s="73" t="str">
        <f>IF('CountryvisatypeLink UAT Master'!E441="Yes", "Y", IF('CountryvisatypeLink UAT Master'!E441="No", "N", ""))</f>
        <v>Y</v>
      </c>
      <c r="K441" s="16" t="s">
        <v>1876</v>
      </c>
      <c r="P441" t="str">
        <f>CONCATENATE(A441,B441,C441,D441,E441,F441,G441,H441,I441,J441,K441)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VALUES(nextval('t_country_visa_type_link_seq'),63502,32403,'Full', 'support', current_timestamp, 'support', current_timestamp,81363, current_date, current_date, '2099-01-01 00:00:00.000','Y', 'Y', 'Y', 'Y', 'Y', 'Y', 'Y', 'N', 'N', 'N', NULL, NULL, NULL);</v>
      </c>
    </row>
    <row r="442" spans="1:16">
      <c r="A442" t="s">
        <v>1871</v>
      </c>
      <c r="B442" t="str">
        <f>B440</f>
        <v>63502,</v>
      </c>
      <c r="C442" s="73">
        <f>'CountryvisatypeLink UAT Master'!B442</f>
        <v>41704</v>
      </c>
      <c r="D442" t="s">
        <v>1872</v>
      </c>
      <c r="E442" s="16" t="s">
        <v>1873</v>
      </c>
      <c r="F442">
        <f>F440</f>
        <v>81363</v>
      </c>
      <c r="G442" t="s">
        <v>1874</v>
      </c>
      <c r="H442" s="73" t="str">
        <f>IF('CountryvisatypeLink UAT Master'!D442="Yes", "Y", IF('CountryvisatypeLink UAT Master'!D442="No", "N", ""))</f>
        <v>Y</v>
      </c>
      <c r="I442" s="16" t="s">
        <v>1875</v>
      </c>
      <c r="J442" s="73" t="str">
        <f>IF('CountryvisatypeLink UAT Master'!E442="Yes", "Y", IF('CountryvisatypeLink UAT Master'!E442="No", "N", ""))</f>
        <v>Y</v>
      </c>
      <c r="K442" s="16" t="s">
        <v>1876</v>
      </c>
      <c r="P442" t="str">
        <f>CONCATENATE(A442,B442,C442,D442,E442,F442,G442,H442,I442,J442,K442)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VALUES(nextval('t_country_visa_type_link_seq'),63502,41704,'Full', 'support', current_timestamp, 'support', current_timestamp,81363, current_date, current_date, '2099-01-01 00:00:00.000','Y', 'Y', 'Y', 'Y', 'Y', 'Y', 'Y', 'N', 'N', 'N', NULL, NULL, NULL);</v>
      </c>
    </row>
    <row r="443" spans="1:16">
      <c r="A443" t="s">
        <v>1871</v>
      </c>
      <c r="B443" t="str">
        <f>B441</f>
        <v>63502,</v>
      </c>
      <c r="C443" s="73">
        <f>'CountryvisatypeLink UAT Master'!B443</f>
        <v>41613</v>
      </c>
      <c r="D443" t="s">
        <v>1872</v>
      </c>
      <c r="E443" s="16" t="s">
        <v>1873</v>
      </c>
      <c r="F443">
        <f>F441</f>
        <v>81363</v>
      </c>
      <c r="G443" t="s">
        <v>1874</v>
      </c>
      <c r="H443" s="73" t="e">
        <f>IF('CountryvisatypeLink UAT Master'!D443="Yes", "Y", IF('CountryvisatypeLink UAT Master'!D443="No", "N", ""))</f>
        <v>#N/A</v>
      </c>
      <c r="I443" s="16" t="s">
        <v>1875</v>
      </c>
      <c r="J443" s="73" t="e">
        <f>IF('CountryvisatypeLink UAT Master'!E443="Yes", "Y", IF('CountryvisatypeLink UAT Master'!E443="No", "N", ""))</f>
        <v>#N/A</v>
      </c>
      <c r="K443" s="16" t="s">
        <v>1876</v>
      </c>
      <c r="P443" t="e">
        <f>CONCATENATE(A443,B443,C443,D443,E443,F443,G443,H443,I443,J443,K443)</f>
        <v>#N/A</v>
      </c>
    </row>
    <row r="444" spans="1:16">
      <c r="A444" t="s">
        <v>1871</v>
      </c>
      <c r="B444" t="str">
        <f>B442</f>
        <v>63502,</v>
      </c>
      <c r="C444" s="73">
        <f>'CountryvisatypeLink UAT Master'!B444</f>
        <v>43409</v>
      </c>
      <c r="D444" t="s">
        <v>1872</v>
      </c>
      <c r="E444" s="16" t="s">
        <v>1873</v>
      </c>
      <c r="F444">
        <f>F442</f>
        <v>81363</v>
      </c>
      <c r="G444" t="s">
        <v>1874</v>
      </c>
      <c r="H444" s="73" t="e">
        <f>IF('CountryvisatypeLink UAT Master'!D444="Yes", "Y", IF('CountryvisatypeLink UAT Master'!D444="No", "N", ""))</f>
        <v>#N/A</v>
      </c>
      <c r="I444" s="16" t="s">
        <v>1875</v>
      </c>
      <c r="J444" s="73" t="e">
        <f>IF('CountryvisatypeLink UAT Master'!E444="Yes", "Y", IF('CountryvisatypeLink UAT Master'!E444="No", "N", ""))</f>
        <v>#N/A</v>
      </c>
      <c r="K444" s="16" t="s">
        <v>1876</v>
      </c>
      <c r="P444" t="e">
        <f>CONCATENATE(A444,B444,C444,D444,E444,F444,G444,H444,I444,J444,K444)</f>
        <v>#N/A</v>
      </c>
    </row>
    <row r="445" spans="1:16">
      <c r="A445" t="s">
        <v>1871</v>
      </c>
      <c r="B445" t="str">
        <f>B443</f>
        <v>63502,</v>
      </c>
      <c r="C445" s="73">
        <f>'CountryvisatypeLink UAT Master'!B445</f>
        <v>43426</v>
      </c>
      <c r="D445" t="s">
        <v>1872</v>
      </c>
      <c r="E445" s="16" t="s">
        <v>1873</v>
      </c>
      <c r="F445">
        <f>F443</f>
        <v>81363</v>
      </c>
      <c r="G445" t="s">
        <v>1874</v>
      </c>
      <c r="H445" s="73" t="e">
        <f>IF('CountryvisatypeLink UAT Master'!D445="Yes", "Y", IF('CountryvisatypeLink UAT Master'!D445="No", "N", ""))</f>
        <v>#N/A</v>
      </c>
      <c r="I445" s="16" t="s">
        <v>1875</v>
      </c>
      <c r="J445" s="73" t="e">
        <f>IF('CountryvisatypeLink UAT Master'!E445="Yes", "Y", IF('CountryvisatypeLink UAT Master'!E445="No", "N", ""))</f>
        <v>#N/A</v>
      </c>
      <c r="K445" s="16" t="s">
        <v>1876</v>
      </c>
      <c r="P445" t="e">
        <f>CONCATENATE(A445,B445,C445,D445,E445,F445,G445,H445,I445,J445,K445)</f>
        <v>#N/A</v>
      </c>
    </row>
    <row r="446" spans="1:16">
      <c r="A446" t="s">
        <v>1871</v>
      </c>
      <c r="B446" t="str">
        <f>B444</f>
        <v>63502,</v>
      </c>
      <c r="C446" s="73">
        <f>'CountryvisatypeLink UAT Master'!B446</f>
        <v>43466</v>
      </c>
      <c r="D446" t="s">
        <v>1872</v>
      </c>
      <c r="E446" s="16" t="s">
        <v>1873</v>
      </c>
      <c r="F446">
        <f>F444</f>
        <v>81363</v>
      </c>
      <c r="G446" t="s">
        <v>1874</v>
      </c>
      <c r="H446" s="73" t="e">
        <f>IF('CountryvisatypeLink UAT Master'!D446="Yes", "Y", IF('CountryvisatypeLink UAT Master'!D446="No", "N", ""))</f>
        <v>#N/A</v>
      </c>
      <c r="I446" s="16" t="s">
        <v>1875</v>
      </c>
      <c r="J446" s="73" t="e">
        <f>IF('CountryvisatypeLink UAT Master'!E446="Yes", "Y", IF('CountryvisatypeLink UAT Master'!E446="No", "N", ""))</f>
        <v>#N/A</v>
      </c>
      <c r="K446" s="16" t="s">
        <v>1876</v>
      </c>
      <c r="P446" t="e">
        <f>CONCATENATE(A446,B446,C446,D446,E446,F446,G446,H446,I446,J446,K446)</f>
        <v>#N/A</v>
      </c>
    </row>
    <row r="447" spans="1:16">
      <c r="A447" t="s">
        <v>1871</v>
      </c>
      <c r="B447" t="str">
        <f>B445</f>
        <v>63502,</v>
      </c>
      <c r="C447" s="73">
        <f>'CountryvisatypeLink UAT Master'!B447</f>
        <v>33157</v>
      </c>
      <c r="D447" t="s">
        <v>1872</v>
      </c>
      <c r="E447" s="16" t="s">
        <v>1873</v>
      </c>
      <c r="F447">
        <f>F445</f>
        <v>81363</v>
      </c>
      <c r="G447" t="s">
        <v>1874</v>
      </c>
      <c r="H447" s="73" t="str">
        <f>IF('CountryvisatypeLink UAT Master'!D447="Yes", "Y", IF('CountryvisatypeLink UAT Master'!D447="No", "N", ""))</f>
        <v>Y</v>
      </c>
      <c r="I447" s="16" t="s">
        <v>1875</v>
      </c>
      <c r="J447" s="73" t="str">
        <f>IF('CountryvisatypeLink UAT Master'!E447="Yes", "Y", IF('CountryvisatypeLink UAT Master'!E447="No", "N", ""))</f>
        <v>Y</v>
      </c>
      <c r="K447" s="16" t="s">
        <v>1876</v>
      </c>
      <c r="P447" t="str">
        <f>CONCATENATE(A447,B447,C447,D447,E447,F447,G447,H447,I447,J447,K447)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VALUES(nextval('t_country_visa_type_link_seq'),63502,33157,'Full', 'support', current_timestamp, 'support', current_timestamp,81363, current_date, current_date, '2099-01-01 00:00:00.000','Y', 'Y', 'Y', 'Y', 'Y', 'Y', 'Y', 'N', 'N', 'N', NULL, NULL, NULL);</v>
      </c>
    </row>
    <row r="448" spans="1:16">
      <c r="A448" t="s">
        <v>1871</v>
      </c>
      <c r="B448" t="str">
        <f>B446</f>
        <v>63502,</v>
      </c>
      <c r="C448" s="73">
        <f>'CountryvisatypeLink UAT Master'!B448</f>
        <v>32408</v>
      </c>
      <c r="D448" t="s">
        <v>1872</v>
      </c>
      <c r="E448" s="16" t="s">
        <v>1873</v>
      </c>
      <c r="F448">
        <f>F446</f>
        <v>81363</v>
      </c>
      <c r="G448" t="s">
        <v>1874</v>
      </c>
      <c r="H448" s="73" t="str">
        <f>IF('CountryvisatypeLink UAT Master'!D448="Yes", "Y", IF('CountryvisatypeLink UAT Master'!D448="No", "N", ""))</f>
        <v>Y</v>
      </c>
      <c r="I448" s="16" t="s">
        <v>1875</v>
      </c>
      <c r="J448" s="73" t="str">
        <f>IF('CountryvisatypeLink UAT Master'!E448="Yes", "Y", IF('CountryvisatypeLink UAT Master'!E448="No", "N", ""))</f>
        <v>Y</v>
      </c>
      <c r="K448" s="16" t="s">
        <v>1876</v>
      </c>
      <c r="P448" t="str">
        <f>CONCATENATE(A448,B448,C448,D448,E448,F448,G448,H448,I448,J448,K448)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VALUES(nextval('t_country_visa_type_link_seq'),63502,32408,'Full', 'support', current_timestamp, 'support', current_timestamp,81363, current_date, current_date, '2099-01-01 00:00:00.000','Y', 'Y', 'Y', 'Y', 'Y', 'Y', 'Y', 'N', 'N', 'N', NULL, NULL, NULL);</v>
      </c>
    </row>
    <row r="449" spans="1:16">
      <c r="A449" t="s">
        <v>1871</v>
      </c>
      <c r="B449" t="str">
        <f>B447</f>
        <v>63502,</v>
      </c>
      <c r="C449" s="73">
        <f>'CountryvisatypeLink UAT Master'!B449</f>
        <v>32407</v>
      </c>
      <c r="D449" t="s">
        <v>1872</v>
      </c>
      <c r="E449" s="16" t="s">
        <v>1873</v>
      </c>
      <c r="F449">
        <f>F447</f>
        <v>81363</v>
      </c>
      <c r="G449" t="s">
        <v>1874</v>
      </c>
      <c r="H449" s="73" t="str">
        <f>IF('CountryvisatypeLink UAT Master'!D449="Yes", "Y", IF('CountryvisatypeLink UAT Master'!D449="No", "N", ""))</f>
        <v>Y</v>
      </c>
      <c r="I449" s="16" t="s">
        <v>1875</v>
      </c>
      <c r="J449" s="73" t="str">
        <f>IF('CountryvisatypeLink UAT Master'!E449="Yes", "Y", IF('CountryvisatypeLink UAT Master'!E449="No", "N", ""))</f>
        <v>Y</v>
      </c>
      <c r="K449" s="16" t="s">
        <v>1876</v>
      </c>
      <c r="P449" t="str">
        <f>CONCATENATE(A449,B449,C449,D449,E449,F449,G449,H449,I449,J449,K449)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VALUES(nextval('t_country_visa_type_link_seq'),63502,32407,'Full', 'support', current_timestamp, 'support', current_timestamp,81363, current_date, current_date, '2099-01-01 00:00:00.000','Y', 'Y', 'Y', 'Y', 'Y', 'Y', 'Y', 'N', 'N', 'N', NULL, NULL, NULL);</v>
      </c>
    </row>
    <row r="450" spans="1:16">
      <c r="A450" t="s">
        <v>1871</v>
      </c>
      <c r="B450" t="str">
        <f>B448</f>
        <v>63502,</v>
      </c>
      <c r="C450" s="73">
        <f>'CountryvisatypeLink UAT Master'!B450</f>
        <v>44870</v>
      </c>
      <c r="D450" t="s">
        <v>1872</v>
      </c>
      <c r="E450" s="16" t="s">
        <v>1873</v>
      </c>
      <c r="F450">
        <f>F448</f>
        <v>81363</v>
      </c>
      <c r="G450" t="s">
        <v>1874</v>
      </c>
      <c r="H450" s="73" t="e">
        <f>IF('CountryvisatypeLink UAT Master'!D450="Yes", "Y", IF('CountryvisatypeLink UAT Master'!D450="No", "N", ""))</f>
        <v>#N/A</v>
      </c>
      <c r="I450" s="16" t="s">
        <v>1875</v>
      </c>
      <c r="J450" s="73" t="e">
        <f>IF('CountryvisatypeLink UAT Master'!E450="Yes", "Y", IF('CountryvisatypeLink UAT Master'!E450="No", "N", ""))</f>
        <v>#N/A</v>
      </c>
      <c r="K450" s="16" t="s">
        <v>1876</v>
      </c>
      <c r="P450" t="e">
        <f>CONCATENATE(A450,B450,C450,D450,E450,F450,G450,H450,I450,J450,K450)</f>
        <v>#N/A</v>
      </c>
    </row>
    <row r="451" spans="1:16">
      <c r="A451" t="s">
        <v>1871</v>
      </c>
      <c r="B451" t="str">
        <f>B449</f>
        <v>63502,</v>
      </c>
      <c r="C451" s="73">
        <f>'CountryvisatypeLink UAT Master'!B451</f>
        <v>34155</v>
      </c>
      <c r="D451" t="s">
        <v>1872</v>
      </c>
      <c r="E451" s="16" t="s">
        <v>1873</v>
      </c>
      <c r="F451">
        <f>F449</f>
        <v>81363</v>
      </c>
      <c r="G451" t="s">
        <v>1874</v>
      </c>
      <c r="H451" s="73" t="str">
        <f>IF('CountryvisatypeLink UAT Master'!D451="Yes", "Y", IF('CountryvisatypeLink UAT Master'!D451="No", "N", ""))</f>
        <v>Y</v>
      </c>
      <c r="I451" s="16" t="s">
        <v>1875</v>
      </c>
      <c r="J451" s="73" t="str">
        <f>IF('CountryvisatypeLink UAT Master'!E451="Yes", "Y", IF('CountryvisatypeLink UAT Master'!E451="No", "N", ""))</f>
        <v>Y</v>
      </c>
      <c r="K451" s="16" t="s">
        <v>1876</v>
      </c>
      <c r="P451" t="str">
        <f>CONCATENATE(A451,B451,C451,D451,E451,F451,G451,H451,I451,J451,K451)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VALUES(nextval('t_country_visa_type_link_seq'),63502,34155,'Full', 'support', current_timestamp, 'support', current_timestamp,81363, current_date, current_date, '2099-01-01 00:00:00.000','Y', 'Y', 'Y', 'Y', 'Y', 'Y', 'Y', 'N', 'N', 'N', NULL, NULL, NULL);</v>
      </c>
    </row>
    <row r="452" spans="1:16">
      <c r="A452" t="s">
        <v>1871</v>
      </c>
      <c r="B452" t="str">
        <f>B450</f>
        <v>63502,</v>
      </c>
      <c r="C452" s="73">
        <f>'CountryvisatypeLink UAT Master'!B452</f>
        <v>32409</v>
      </c>
      <c r="D452" t="s">
        <v>1872</v>
      </c>
      <c r="E452" s="16" t="s">
        <v>1873</v>
      </c>
      <c r="F452">
        <f>F450</f>
        <v>81363</v>
      </c>
      <c r="G452" t="s">
        <v>1874</v>
      </c>
      <c r="H452" s="73" t="str">
        <f>IF('CountryvisatypeLink UAT Master'!D452="Yes", "Y", IF('CountryvisatypeLink UAT Master'!D452="No", "N", ""))</f>
        <v>Y</v>
      </c>
      <c r="I452" s="16" t="s">
        <v>1875</v>
      </c>
      <c r="J452" s="73" t="str">
        <f>IF('CountryvisatypeLink UAT Master'!E452="Yes", "Y", IF('CountryvisatypeLink UAT Master'!E452="No", "N", ""))</f>
        <v>Y</v>
      </c>
      <c r="K452" s="16" t="s">
        <v>1876</v>
      </c>
      <c r="P452" t="str">
        <f>CONCATENATE(A452,B452,C452,D452,E452,F452,G452,H452,I452,J452,K452)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VALUES(nextval('t_country_visa_type_link_seq'),63502,32409,'Full', 'support', current_timestamp, 'support', current_timestamp,81363, current_date, current_date, '2099-01-01 00:00:00.000','Y', 'Y', 'Y', 'Y', 'Y', 'Y', 'Y', 'N', 'N', 'N', NULL, NULL, NULL);</v>
      </c>
    </row>
    <row r="453" spans="1:16">
      <c r="A453" t="s">
        <v>1871</v>
      </c>
      <c r="B453" t="str">
        <f>B451</f>
        <v>63502,</v>
      </c>
      <c r="C453" s="73">
        <f>'CountryvisatypeLink UAT Master'!B453</f>
        <v>43408</v>
      </c>
      <c r="D453" t="s">
        <v>1872</v>
      </c>
      <c r="E453" s="16" t="s">
        <v>1873</v>
      </c>
      <c r="F453">
        <f>F451</f>
        <v>81363</v>
      </c>
      <c r="G453" t="s">
        <v>1874</v>
      </c>
      <c r="H453" s="73" t="e">
        <f>IF('CountryvisatypeLink UAT Master'!D453="Yes", "Y", IF('CountryvisatypeLink UAT Master'!D453="No", "N", ""))</f>
        <v>#N/A</v>
      </c>
      <c r="I453" s="16" t="s">
        <v>1875</v>
      </c>
      <c r="J453" s="73" t="e">
        <f>IF('CountryvisatypeLink UAT Master'!E453="Yes", "Y", IF('CountryvisatypeLink UAT Master'!E453="No", "N", ""))</f>
        <v>#N/A</v>
      </c>
      <c r="K453" s="16" t="s">
        <v>1876</v>
      </c>
      <c r="P453" t="e">
        <f>CONCATENATE(A453,B453,C453,D453,E453,F453,G453,H453,I453,J453,K453)</f>
        <v>#N/A</v>
      </c>
    </row>
    <row r="454" spans="1:16">
      <c r="A454" t="s">
        <v>1871</v>
      </c>
      <c r="B454" t="str">
        <f>B452</f>
        <v>63502,</v>
      </c>
      <c r="C454" s="73">
        <f>'CountryvisatypeLink UAT Master'!B454</f>
        <v>43444</v>
      </c>
      <c r="D454" t="s">
        <v>1872</v>
      </c>
      <c r="E454" s="16" t="s">
        <v>1873</v>
      </c>
      <c r="F454">
        <f>F452</f>
        <v>81363</v>
      </c>
      <c r="G454" t="s">
        <v>1874</v>
      </c>
      <c r="H454" s="73" t="e">
        <f>IF('CountryvisatypeLink UAT Master'!D454="Yes", "Y", IF('CountryvisatypeLink UAT Master'!D454="No", "N", ""))</f>
        <v>#N/A</v>
      </c>
      <c r="I454" s="16" t="s">
        <v>1875</v>
      </c>
      <c r="J454" s="73" t="e">
        <f>IF('CountryvisatypeLink UAT Master'!E454="Yes", "Y", IF('CountryvisatypeLink UAT Master'!E454="No", "N", ""))</f>
        <v>#N/A</v>
      </c>
      <c r="K454" s="16" t="s">
        <v>1876</v>
      </c>
      <c r="P454" t="e">
        <f>CONCATENATE(A454,B454,C454,D454,E454,F454,G454,H454,I454,J454,K454)</f>
        <v>#N/A</v>
      </c>
    </row>
    <row r="455" spans="1:16">
      <c r="A455" t="s">
        <v>1871</v>
      </c>
      <c r="B455" t="str">
        <f>B453</f>
        <v>63502,</v>
      </c>
      <c r="C455" s="73">
        <f>'CountryvisatypeLink UAT Master'!B455</f>
        <v>24100</v>
      </c>
      <c r="D455" t="s">
        <v>1872</v>
      </c>
      <c r="E455" s="16" t="s">
        <v>1873</v>
      </c>
      <c r="F455">
        <f>F453</f>
        <v>81363</v>
      </c>
      <c r="G455" t="s">
        <v>1874</v>
      </c>
      <c r="H455" s="73" t="str">
        <f>IF('CountryvisatypeLink UAT Master'!D455="Yes", "Y", IF('CountryvisatypeLink UAT Master'!D455="No", "N", ""))</f>
        <v>Y</v>
      </c>
      <c r="I455" s="16" t="s">
        <v>1875</v>
      </c>
      <c r="J455" s="73" t="str">
        <f>IF('CountryvisatypeLink UAT Master'!E455="Yes", "Y", IF('CountryvisatypeLink UAT Master'!E455="No", "N", ""))</f>
        <v>Y</v>
      </c>
      <c r="K455" s="16" t="s">
        <v>1876</v>
      </c>
      <c r="P455" t="str">
        <f>CONCATENATE(A455,B455,C455,D455,E455,F455,G455,H455,I455,J455,K455)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VALUES(nextval('t_country_visa_type_link_seq'),63502,24100,'Full', 'support', current_timestamp, 'support', current_timestamp,81363, current_date, current_date, '2099-01-01 00:00:00.000','Y', 'Y', 'Y', 'Y', 'Y', 'Y', 'Y', 'N', 'N', 'N', NULL, NULL, NULL);</v>
      </c>
    </row>
    <row r="456" spans="1:16">
      <c r="A456" t="s">
        <v>1871</v>
      </c>
      <c r="B456" t="str">
        <f>B454</f>
        <v>63502,</v>
      </c>
      <c r="C456" s="73">
        <f>'CountryvisatypeLink UAT Master'!B456</f>
        <v>625</v>
      </c>
      <c r="D456" t="s">
        <v>1872</v>
      </c>
      <c r="E456" s="16" t="s">
        <v>1873</v>
      </c>
      <c r="F456">
        <f>F454</f>
        <v>81363</v>
      </c>
      <c r="G456" t="s">
        <v>1874</v>
      </c>
      <c r="H456" s="73" t="str">
        <f>IF('CountryvisatypeLink UAT Master'!D456="Yes", "Y", IF('CountryvisatypeLink UAT Master'!D456="No", "N", ""))</f>
        <v>Y</v>
      </c>
      <c r="I456" s="16" t="s">
        <v>1875</v>
      </c>
      <c r="J456" s="73" t="str">
        <f>IF('CountryvisatypeLink UAT Master'!E456="Yes", "Y", IF('CountryvisatypeLink UAT Master'!E456="No", "N", ""))</f>
        <v>Y</v>
      </c>
      <c r="K456" s="16" t="s">
        <v>1876</v>
      </c>
      <c r="P456" t="str">
        <f>CONCATENATE(A456,B456,C456,D456,E456,F456,G456,H456,I456,J456,K456)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VALUES(nextval('t_country_visa_type_link_seq'),63502,625,'Full', 'support', current_timestamp, 'support', current_timestamp,81363, current_date, current_date, '2099-01-01 00:00:00.000','Y', 'Y', 'Y', 'Y', 'Y', 'Y', 'Y', 'N', 'N', 'N', NULL, NULL, NULL);</v>
      </c>
    </row>
    <row r="457" spans="1:16">
      <c r="A457" t="s">
        <v>1871</v>
      </c>
      <c r="B457" t="str">
        <f>B455</f>
        <v>63502,</v>
      </c>
      <c r="C457" s="73">
        <f>'CountryvisatypeLink UAT Master'!B457</f>
        <v>624</v>
      </c>
      <c r="D457" t="s">
        <v>1872</v>
      </c>
      <c r="E457" s="16" t="s">
        <v>1873</v>
      </c>
      <c r="F457">
        <f>F455</f>
        <v>81363</v>
      </c>
      <c r="G457" t="s">
        <v>1874</v>
      </c>
      <c r="H457" s="73" t="str">
        <f>IF('CountryvisatypeLink UAT Master'!D457="Yes", "Y", IF('CountryvisatypeLink UAT Master'!D457="No", "N", ""))</f>
        <v>Y</v>
      </c>
      <c r="I457" s="16" t="s">
        <v>1875</v>
      </c>
      <c r="J457" s="73" t="str">
        <f>IF('CountryvisatypeLink UAT Master'!E457="Yes", "Y", IF('CountryvisatypeLink UAT Master'!E457="No", "N", ""))</f>
        <v>Y</v>
      </c>
      <c r="K457" s="16" t="s">
        <v>1876</v>
      </c>
      <c r="P457" t="str">
        <f>CONCATENATE(A457,B457,C457,D457,E457,F457,G457,H457,I457,J457,K457)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VALUES(nextval('t_country_visa_type_link_seq'),63502,624,'Full', 'support', current_timestamp, 'support', current_timestamp,81363, current_date, current_date, '2099-01-01 00:00:00.000','Y', 'Y', 'Y', 'Y', 'Y', 'Y', 'Y', 'N', 'N', 'N', NULL, NULL, NULL);</v>
      </c>
    </row>
    <row r="458" spans="1:16">
      <c r="A458" t="s">
        <v>1871</v>
      </c>
      <c r="B458" t="str">
        <f>B456</f>
        <v>63502,</v>
      </c>
      <c r="C458" s="73">
        <f>'CountryvisatypeLink UAT Master'!B458</f>
        <v>626</v>
      </c>
      <c r="D458" t="s">
        <v>1872</v>
      </c>
      <c r="E458" s="16" t="s">
        <v>1873</v>
      </c>
      <c r="F458">
        <f>F456</f>
        <v>81363</v>
      </c>
      <c r="G458" t="s">
        <v>1874</v>
      </c>
      <c r="H458" s="73" t="str">
        <f>IF('CountryvisatypeLink UAT Master'!D458="Yes", "Y", IF('CountryvisatypeLink UAT Master'!D458="No", "N", ""))</f>
        <v>Y</v>
      </c>
      <c r="I458" s="16" t="s">
        <v>1875</v>
      </c>
      <c r="J458" s="73" t="str">
        <f>IF('CountryvisatypeLink UAT Master'!E458="Yes", "Y", IF('CountryvisatypeLink UAT Master'!E458="No", "N", ""))</f>
        <v>Y</v>
      </c>
      <c r="K458" s="16" t="s">
        <v>1876</v>
      </c>
      <c r="P458" t="str">
        <f>CONCATENATE(A458,B458,C458,D458,E458,F458,G458,H458,I458,J458,K458)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VALUES(nextval('t_country_visa_type_link_seq'),63502,626,'Full', 'support', current_timestamp, 'support', current_timestamp,81363, current_date, current_date, '2099-01-01 00:00:00.000','Y', 'Y', 'Y', 'Y', 'Y', 'Y', 'Y', 'N', 'N', 'N', NULL, NULL, NULL);</v>
      </c>
    </row>
    <row r="459" spans="1:16">
      <c r="A459" t="s">
        <v>1871</v>
      </c>
      <c r="B459" t="str">
        <f>B457</f>
        <v>63502,</v>
      </c>
      <c r="C459" s="73">
        <f>'CountryvisatypeLink UAT Master'!B459</f>
        <v>32402</v>
      </c>
      <c r="D459" t="s">
        <v>1872</v>
      </c>
      <c r="E459" s="16" t="s">
        <v>1873</v>
      </c>
      <c r="F459">
        <f>F457</f>
        <v>81363</v>
      </c>
      <c r="G459" t="s">
        <v>1874</v>
      </c>
      <c r="H459" s="73" t="str">
        <f>IF('CountryvisatypeLink UAT Master'!D459="Yes", "Y", IF('CountryvisatypeLink UAT Master'!D459="No", "N", ""))</f>
        <v>Y</v>
      </c>
      <c r="I459" s="16" t="s">
        <v>1875</v>
      </c>
      <c r="J459" s="73" t="str">
        <f>IF('CountryvisatypeLink UAT Master'!E459="Yes", "Y", IF('CountryvisatypeLink UAT Master'!E459="No", "N", ""))</f>
        <v>Y</v>
      </c>
      <c r="K459" s="16" t="s">
        <v>1876</v>
      </c>
      <c r="P459" t="str">
        <f>CONCATENATE(A459,B459,C459,D459,E459,F459,G459,H459,I459,J459,K459)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VALUES(nextval('t_country_visa_type_link_seq'),63502,32402,'Full', 'support', current_timestamp, 'support', current_timestamp,81363, current_date, current_date, '2099-01-01 00:00:00.000','Y', 'Y', 'Y', 'Y', 'Y', 'Y', 'Y', 'N', 'N', 'N', NULL, NULL, NULL);</v>
      </c>
    </row>
    <row r="460" spans="1:16">
      <c r="A460" t="s">
        <v>1871</v>
      </c>
      <c r="B460" t="str">
        <f>B458</f>
        <v>63502,</v>
      </c>
      <c r="C460" s="73">
        <f>'CountryvisatypeLink UAT Master'!B460</f>
        <v>43427</v>
      </c>
      <c r="D460" t="s">
        <v>1872</v>
      </c>
      <c r="E460" s="16" t="s">
        <v>1873</v>
      </c>
      <c r="F460">
        <f>F458</f>
        <v>81363</v>
      </c>
      <c r="G460" t="s">
        <v>1874</v>
      </c>
      <c r="H460" s="73" t="e">
        <f>IF('CountryvisatypeLink UAT Master'!D460="Yes", "Y", IF('CountryvisatypeLink UAT Master'!D460="No", "N", ""))</f>
        <v>#N/A</v>
      </c>
      <c r="I460" s="16" t="s">
        <v>1875</v>
      </c>
      <c r="J460" s="73" t="e">
        <f>IF('CountryvisatypeLink UAT Master'!E460="Yes", "Y", IF('CountryvisatypeLink UAT Master'!E460="No", "N", ""))</f>
        <v>#N/A</v>
      </c>
      <c r="K460" s="16" t="s">
        <v>1876</v>
      </c>
      <c r="P460" t="e">
        <f>CONCATENATE(A460,B460,C460,D460,E460,F460,G460,H460,I460,J460,K460)</f>
        <v>#N/A</v>
      </c>
    </row>
    <row r="461" spans="1:16">
      <c r="A461" t="s">
        <v>1871</v>
      </c>
      <c r="B461" t="str">
        <f>B459</f>
        <v>63502,</v>
      </c>
      <c r="C461" s="73">
        <f>'CountryvisatypeLink UAT Master'!B461</f>
        <v>43504</v>
      </c>
      <c r="D461" t="s">
        <v>1872</v>
      </c>
      <c r="E461" s="16" t="s">
        <v>1873</v>
      </c>
      <c r="F461">
        <f>F459</f>
        <v>81363</v>
      </c>
      <c r="G461" t="s">
        <v>1874</v>
      </c>
      <c r="H461" s="73" t="e">
        <f>IF('CountryvisatypeLink UAT Master'!D461="Yes", "Y", IF('CountryvisatypeLink UAT Master'!D461="No", "N", ""))</f>
        <v>#N/A</v>
      </c>
      <c r="I461" s="16" t="s">
        <v>1875</v>
      </c>
      <c r="J461" s="73" t="e">
        <f>IF('CountryvisatypeLink UAT Master'!E461="Yes", "Y", IF('CountryvisatypeLink UAT Master'!E461="No", "N", ""))</f>
        <v>#N/A</v>
      </c>
      <c r="K461" s="16" t="s">
        <v>1876</v>
      </c>
      <c r="P461" t="e">
        <f>CONCATENATE(A461,B461,C461,D461,E461,F461,G461,H461,I461,J461,K461)</f>
        <v>#N/A</v>
      </c>
    </row>
    <row r="462" spans="1:16">
      <c r="A462" t="s">
        <v>1871</v>
      </c>
      <c r="B462" t="str">
        <f>B460</f>
        <v>63502,</v>
      </c>
      <c r="C462" s="73">
        <f>'CountryvisatypeLink UAT Master'!B462</f>
        <v>43470</v>
      </c>
      <c r="D462" t="s">
        <v>1872</v>
      </c>
      <c r="E462" s="16" t="s">
        <v>1873</v>
      </c>
      <c r="F462">
        <f>F460</f>
        <v>81363</v>
      </c>
      <c r="G462" t="s">
        <v>1874</v>
      </c>
      <c r="H462" s="73" t="e">
        <f>IF('CountryvisatypeLink UAT Master'!D462="Yes", "Y", IF('CountryvisatypeLink UAT Master'!D462="No", "N", ""))</f>
        <v>#N/A</v>
      </c>
      <c r="I462" s="16" t="s">
        <v>1875</v>
      </c>
      <c r="J462" s="73" t="e">
        <f>IF('CountryvisatypeLink UAT Master'!E462="Yes", "Y", IF('CountryvisatypeLink UAT Master'!E462="No", "N", ""))</f>
        <v>#N/A</v>
      </c>
      <c r="K462" s="16" t="s">
        <v>1876</v>
      </c>
      <c r="P462" t="e">
        <f>CONCATENATE(A462,B462,C462,D462,E462,F462,G462,H462,I462,J462,K462)</f>
        <v>#N/A</v>
      </c>
    </row>
    <row r="463" spans="1:16">
      <c r="A463" t="s">
        <v>1871</v>
      </c>
      <c r="B463" t="str">
        <f>B461</f>
        <v>63502,</v>
      </c>
      <c r="C463" s="73">
        <f>'CountryvisatypeLink UAT Master'!B463</f>
        <v>41614</v>
      </c>
      <c r="D463" t="s">
        <v>1872</v>
      </c>
      <c r="E463" s="16" t="s">
        <v>1873</v>
      </c>
      <c r="F463">
        <f>F461</f>
        <v>81363</v>
      </c>
      <c r="G463" t="s">
        <v>1874</v>
      </c>
      <c r="H463" s="73" t="str">
        <f>IF('CountryvisatypeLink UAT Master'!D463="Yes", "Y", IF('CountryvisatypeLink UAT Master'!D463="No", "N", ""))</f>
        <v>Y</v>
      </c>
      <c r="I463" s="16" t="s">
        <v>1875</v>
      </c>
      <c r="J463" s="73" t="str">
        <f>IF('CountryvisatypeLink UAT Master'!E463="Yes", "Y", IF('CountryvisatypeLink UAT Master'!E463="No", "N", ""))</f>
        <v>Y</v>
      </c>
      <c r="K463" s="16" t="s">
        <v>1876</v>
      </c>
      <c r="P463" t="str">
        <f>CONCATENATE(A463,B463,C463,D463,E463,F463,G463,H463,I463,J463,K463)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VALUES(nextval('t_country_visa_type_link_seq'),63502,41614,'Full', 'support', current_timestamp, 'support', current_timestamp,81363, current_date, current_date, '2099-01-01 00:00:00.000','Y', 'Y', 'Y', 'Y', 'Y', 'Y', 'Y', 'N', 'N', 'N', NULL, NULL, NULL);</v>
      </c>
    </row>
    <row r="464" spans="1:16">
      <c r="A464" t="s">
        <v>1871</v>
      </c>
      <c r="B464" t="str">
        <f>B462</f>
        <v>63502,</v>
      </c>
      <c r="C464" s="73">
        <f>'CountryvisatypeLink UAT Master'!B464</f>
        <v>33156</v>
      </c>
      <c r="D464" t="s">
        <v>1872</v>
      </c>
      <c r="E464" s="16" t="s">
        <v>1873</v>
      </c>
      <c r="F464">
        <f>F462</f>
        <v>81363</v>
      </c>
      <c r="G464" t="s">
        <v>1874</v>
      </c>
      <c r="H464" s="73" t="str">
        <f>IF('CountryvisatypeLink UAT Master'!D464="Yes", "Y", IF('CountryvisatypeLink UAT Master'!D464="No", "N", ""))</f>
        <v>Y</v>
      </c>
      <c r="I464" s="16" t="s">
        <v>1875</v>
      </c>
      <c r="J464" s="73" t="str">
        <f>IF('CountryvisatypeLink UAT Master'!E464="Yes", "Y", IF('CountryvisatypeLink UAT Master'!E464="No", "N", ""))</f>
        <v>Y</v>
      </c>
      <c r="K464" s="16" t="s">
        <v>1876</v>
      </c>
      <c r="P464" t="str">
        <f>CONCATENATE(A464,B464,C464,D464,E464,F464,G464,H464,I464,J464,K464)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VALUES(nextval('t_country_visa_type_link_seq'),63502,33156,'Full', 'support', current_timestamp, 'support', current_timestamp,81363, current_date, current_date, '2099-01-01 00:00:00.000','Y', 'Y', 'Y', 'Y', 'Y', 'Y', 'Y', 'N', 'N', 'N', NULL, NULL, NULL);</v>
      </c>
    </row>
    <row r="465" spans="1:16">
      <c r="A465" t="s">
        <v>1871</v>
      </c>
      <c r="B465" t="str">
        <f>B463</f>
        <v>63502,</v>
      </c>
      <c r="C465" s="73">
        <f>'CountryvisatypeLink UAT Master'!B465</f>
        <v>32405</v>
      </c>
      <c r="D465" t="s">
        <v>1872</v>
      </c>
      <c r="E465" s="16" t="s">
        <v>1873</v>
      </c>
      <c r="F465">
        <f>F463</f>
        <v>81363</v>
      </c>
      <c r="G465" t="s">
        <v>1874</v>
      </c>
      <c r="H465" s="73" t="str">
        <f>IF('CountryvisatypeLink UAT Master'!D465="Yes", "Y", IF('CountryvisatypeLink UAT Master'!D465="No", "N", ""))</f>
        <v>Y</v>
      </c>
      <c r="I465" s="16" t="s">
        <v>1875</v>
      </c>
      <c r="J465" s="73" t="str">
        <f>IF('CountryvisatypeLink UAT Master'!E465="Yes", "Y", IF('CountryvisatypeLink UAT Master'!E465="No", "N", ""))</f>
        <v>Y</v>
      </c>
      <c r="K465" s="16" t="s">
        <v>1876</v>
      </c>
      <c r="P465" t="str">
        <f>CONCATENATE(A465,B465,C465,D465,E465,F465,G465,H465,I465,J465,K465)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VALUES(nextval('t_country_visa_type_link_seq'),63502,32405,'Full', 'support', current_timestamp, 'support', current_timestamp,81363, current_date, current_date, '2099-01-01 00:00:00.000','Y', 'Y', 'Y', 'Y', 'Y', 'Y', 'Y', 'N', 'N', 'N', NULL, NULL, NULL);</v>
      </c>
    </row>
    <row r="466" spans="1:16">
      <c r="A466" t="s">
        <v>1871</v>
      </c>
      <c r="B466" t="str">
        <f>B464</f>
        <v>63502,</v>
      </c>
      <c r="C466" s="73">
        <f>'CountryvisatypeLink UAT Master'!B466</f>
        <v>32404</v>
      </c>
      <c r="D466" t="s">
        <v>1872</v>
      </c>
      <c r="E466" s="16" t="s">
        <v>1873</v>
      </c>
      <c r="F466">
        <f>F464</f>
        <v>81363</v>
      </c>
      <c r="G466" t="s">
        <v>1874</v>
      </c>
      <c r="H466" s="73" t="str">
        <f>IF('CountryvisatypeLink UAT Master'!D466="Yes", "Y", IF('CountryvisatypeLink UAT Master'!D466="No", "N", ""))</f>
        <v>Y</v>
      </c>
      <c r="I466" s="16" t="s">
        <v>1875</v>
      </c>
      <c r="J466" s="73" t="str">
        <f>IF('CountryvisatypeLink UAT Master'!E466="Yes", "Y", IF('CountryvisatypeLink UAT Master'!E466="No", "N", ""))</f>
        <v>Y</v>
      </c>
      <c r="K466" s="16" t="s">
        <v>1876</v>
      </c>
      <c r="P466" t="str">
        <f>CONCATENATE(A466,B466,C466,D466,E466,F466,G466,H466,I466,J466,K466)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VALUES(nextval('t_country_visa_type_link_seq'),63502,32404,'Full', 'support', current_timestamp, 'support', current_timestamp,81363, current_date, current_date, '2099-01-01 00:00:00.000','Y', 'Y', 'Y', 'Y', 'Y', 'Y', 'Y', 'N', 'N', 'N', NULL, NULL, NULL);</v>
      </c>
    </row>
    <row r="467" spans="1:16">
      <c r="A467" t="s">
        <v>1871</v>
      </c>
      <c r="B467" t="str">
        <f>B465</f>
        <v>63502,</v>
      </c>
      <c r="C467" s="73">
        <f>'CountryvisatypeLink UAT Master'!B467</f>
        <v>44871</v>
      </c>
      <c r="D467" t="s">
        <v>1872</v>
      </c>
      <c r="E467" s="16" t="s">
        <v>1873</v>
      </c>
      <c r="F467">
        <f>F465</f>
        <v>81363</v>
      </c>
      <c r="G467" t="s">
        <v>1874</v>
      </c>
      <c r="H467" s="73" t="e">
        <f>IF('CountryvisatypeLink UAT Master'!D467="Yes", "Y", IF('CountryvisatypeLink UAT Master'!D467="No", "N", ""))</f>
        <v>#N/A</v>
      </c>
      <c r="I467" s="16" t="s">
        <v>1875</v>
      </c>
      <c r="J467" s="73" t="e">
        <f>IF('CountryvisatypeLink UAT Master'!E467="Yes", "Y", IF('CountryvisatypeLink UAT Master'!E467="No", "N", ""))</f>
        <v>#N/A</v>
      </c>
      <c r="K467" s="16" t="s">
        <v>1876</v>
      </c>
      <c r="P467" t="e">
        <f>CONCATENATE(A467,B467,C467,D467,E467,F467,G467,H467,I467,J467,K467)</f>
        <v>#N/A</v>
      </c>
    </row>
    <row r="468" spans="1:16">
      <c r="A468" t="s">
        <v>1871</v>
      </c>
      <c r="B468" t="str">
        <f>B466</f>
        <v>63502,</v>
      </c>
      <c r="C468" s="73">
        <f>'CountryvisatypeLink UAT Master'!B468</f>
        <v>34154</v>
      </c>
      <c r="D468" t="s">
        <v>1872</v>
      </c>
      <c r="E468" s="16" t="s">
        <v>1873</v>
      </c>
      <c r="F468">
        <f>F466</f>
        <v>81363</v>
      </c>
      <c r="G468" t="s">
        <v>1874</v>
      </c>
      <c r="H468" s="73" t="str">
        <f>IF('CountryvisatypeLink UAT Master'!D468="Yes", "Y", IF('CountryvisatypeLink UAT Master'!D468="No", "N", ""))</f>
        <v>Y</v>
      </c>
      <c r="I468" s="16" t="s">
        <v>1875</v>
      </c>
      <c r="J468" s="73" t="str">
        <f>IF('CountryvisatypeLink UAT Master'!E468="Yes", "Y", IF('CountryvisatypeLink UAT Master'!E468="No", "N", ""))</f>
        <v>Y</v>
      </c>
      <c r="K468" s="16" t="s">
        <v>1876</v>
      </c>
      <c r="P468" t="str">
        <f>CONCATENATE(A468,B468,C468,D468,E468,F468,G468,H468,I468,J468,K468)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VALUES(nextval('t_country_visa_type_link_seq'),63502,34154,'Full', 'support', current_timestamp, 'support', current_timestamp,81363, current_date, current_date, '2099-01-01 00:00:00.000','Y', 'Y', 'Y', 'Y', 'Y', 'Y', 'Y', 'N', 'N', 'N', NULL, NULL, NULL);</v>
      </c>
    </row>
    <row r="469" spans="1:16">
      <c r="A469" t="s">
        <v>1871</v>
      </c>
      <c r="B469" t="str">
        <f>B467</f>
        <v>63502,</v>
      </c>
      <c r="C469" s="73">
        <f>'CountryvisatypeLink UAT Master'!B469</f>
        <v>32406</v>
      </c>
      <c r="D469" t="s">
        <v>1872</v>
      </c>
      <c r="E469" s="16" t="s">
        <v>1873</v>
      </c>
      <c r="F469">
        <f>F467</f>
        <v>81363</v>
      </c>
      <c r="G469" t="s">
        <v>1874</v>
      </c>
      <c r="H469" s="73" t="str">
        <f>IF('CountryvisatypeLink UAT Master'!D469="Yes", "Y", IF('CountryvisatypeLink UAT Master'!D469="No", "N", ""))</f>
        <v>Y</v>
      </c>
      <c r="I469" s="16" t="s">
        <v>1875</v>
      </c>
      <c r="J469" s="73" t="str">
        <f>IF('CountryvisatypeLink UAT Master'!E469="Yes", "Y", IF('CountryvisatypeLink UAT Master'!E469="No", "N", ""))</f>
        <v>Y</v>
      </c>
      <c r="K469" s="16" t="s">
        <v>1876</v>
      </c>
      <c r="P469" t="str">
        <f>CONCATENATE(A469,B469,C469,D469,E469,F469,G469,H469,I469,J469,K469)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VALUES(nextval('t_country_visa_type_link_seq'),63502,32406,'Full', 'support', current_timestamp, 'support', current_timestamp,81363, current_date, current_date, '2099-01-01 00:00:00.000','Y', 'Y', 'Y', 'Y', 'Y', 'Y', 'Y', 'N', 'N', 'N', NULL, NULL, NULL);</v>
      </c>
    </row>
    <row r="470" spans="1:16">
      <c r="A470" t="s">
        <v>1871</v>
      </c>
      <c r="B470" t="str">
        <f>B468</f>
        <v>63502,</v>
      </c>
      <c r="C470" s="73">
        <f>'CountryvisatypeLink UAT Master'!B470</f>
        <v>43467</v>
      </c>
      <c r="D470" t="s">
        <v>1872</v>
      </c>
      <c r="E470" s="16" t="s">
        <v>1873</v>
      </c>
      <c r="F470">
        <f>F468</f>
        <v>81363</v>
      </c>
      <c r="G470" t="s">
        <v>1874</v>
      </c>
      <c r="H470" s="73" t="e">
        <f>IF('CountryvisatypeLink UAT Master'!D470="Yes", "Y", IF('CountryvisatypeLink UAT Master'!D470="No", "N", ""))</f>
        <v>#N/A</v>
      </c>
      <c r="I470" s="16" t="s">
        <v>1875</v>
      </c>
      <c r="J470" s="73" t="e">
        <f>IF('CountryvisatypeLink UAT Master'!E470="Yes", "Y", IF('CountryvisatypeLink UAT Master'!E470="No", "N", ""))</f>
        <v>#N/A</v>
      </c>
      <c r="K470" s="16" t="s">
        <v>1876</v>
      </c>
      <c r="P470" t="e">
        <f>CONCATENATE(A470,B470,C470,D470,E470,F470,G470,H470,I470,J470,K470)</f>
        <v>#N/A</v>
      </c>
    </row>
    <row r="471" spans="1:16">
      <c r="A471" t="s">
        <v>1871</v>
      </c>
      <c r="B471" t="str">
        <f>B469</f>
        <v>63502,</v>
      </c>
      <c r="C471" s="73">
        <f>'CountryvisatypeLink UAT Master'!B471</f>
        <v>22055</v>
      </c>
      <c r="D471" t="s">
        <v>1872</v>
      </c>
      <c r="E471" s="16" t="s">
        <v>1873</v>
      </c>
      <c r="F471">
        <f>F469</f>
        <v>81363</v>
      </c>
      <c r="G471" t="s">
        <v>1874</v>
      </c>
      <c r="H471" s="73" t="str">
        <f>IF('CountryvisatypeLink UAT Master'!D471="Yes", "Y", IF('CountryvisatypeLink UAT Master'!D471="No", "N", ""))</f>
        <v>Y</v>
      </c>
      <c r="I471" s="16" t="s">
        <v>1875</v>
      </c>
      <c r="J471" s="73" t="str">
        <f>IF('CountryvisatypeLink UAT Master'!E471="Yes", "Y", IF('CountryvisatypeLink UAT Master'!E471="No", "N", ""))</f>
        <v>Y</v>
      </c>
      <c r="K471" s="16" t="s">
        <v>1876</v>
      </c>
      <c r="P471" t="str">
        <f>CONCATENATE(A471,B471,C471,D471,E471,F471,G471,H471,I471,J471,K471)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VALUES(nextval('t_country_visa_type_link_seq'),63502,22055,'Full', 'support', current_timestamp, 'support', current_timestamp,81363, current_date, current_date, '2099-01-01 00:00:00.000','Y', 'Y', 'Y', 'Y', 'Y', 'Y', 'Y', 'N', 'N', 'N', NULL, NULL, NULL);</v>
      </c>
    </row>
    <row r="472" spans="1:16">
      <c r="A472" t="s">
        <v>1871</v>
      </c>
      <c r="B472" t="str">
        <f>B470</f>
        <v>63502,</v>
      </c>
      <c r="C472" s="73">
        <f>'CountryvisatypeLink UAT Master'!B472</f>
        <v>22064</v>
      </c>
      <c r="D472" t="s">
        <v>1872</v>
      </c>
      <c r="E472" s="16" t="s">
        <v>1873</v>
      </c>
      <c r="F472">
        <f>F470</f>
        <v>81363</v>
      </c>
      <c r="G472" t="s">
        <v>1874</v>
      </c>
      <c r="H472" s="73" t="str">
        <f>IF('CountryvisatypeLink UAT Master'!D472="Yes", "Y", IF('CountryvisatypeLink UAT Master'!D472="No", "N", ""))</f>
        <v>Y</v>
      </c>
      <c r="I472" s="16" t="s">
        <v>1875</v>
      </c>
      <c r="J472" s="73" t="str">
        <f>IF('CountryvisatypeLink UAT Master'!E472="Yes", "Y", IF('CountryvisatypeLink UAT Master'!E472="No", "N", ""))</f>
        <v>Y</v>
      </c>
      <c r="K472" s="16" t="s">
        <v>1876</v>
      </c>
      <c r="P472" t="str">
        <f>CONCATENATE(A472,B472,C472,D472,E472,F472,G472,H472,I472,J472,K472)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VALUES(nextval('t_country_visa_type_link_seq'),63502,22064,'Full', 'support', current_timestamp, 'support', current_timestamp,81363, current_date, current_date, '2099-01-01 00:00:00.000','Y', 'Y', 'Y', 'Y', 'Y', 'Y', 'Y', 'N', 'N', 'N', NULL, NULL, NULL);</v>
      </c>
    </row>
    <row r="473" spans="1:16">
      <c r="A473" t="s">
        <v>1871</v>
      </c>
      <c r="B473" t="str">
        <f>B471</f>
        <v>63502,</v>
      </c>
      <c r="C473" s="73">
        <f>'CountryvisatypeLink UAT Master'!B473</f>
        <v>33158</v>
      </c>
      <c r="D473" t="s">
        <v>1872</v>
      </c>
      <c r="E473" s="16" t="s">
        <v>1873</v>
      </c>
      <c r="F473">
        <f>F471</f>
        <v>81363</v>
      </c>
      <c r="G473" t="s">
        <v>1874</v>
      </c>
      <c r="H473" s="73" t="str">
        <f>IF('CountryvisatypeLink UAT Master'!D473="Yes", "Y", IF('CountryvisatypeLink UAT Master'!D473="No", "N", ""))</f>
        <v>Y</v>
      </c>
      <c r="I473" s="16" t="s">
        <v>1875</v>
      </c>
      <c r="J473" s="73" t="str">
        <f>IF('CountryvisatypeLink UAT Master'!E473="Yes", "Y", IF('CountryvisatypeLink UAT Master'!E473="No", "N", ""))</f>
        <v>Y</v>
      </c>
      <c r="K473" s="16" t="s">
        <v>1876</v>
      </c>
      <c r="P473" t="str">
        <f>CONCATENATE(A473,B473,C473,D473,E473,F473,G473,H473,I473,J473,K473)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VALUES(nextval('t_country_visa_type_link_seq'),63502,33158,'Full', 'support', current_timestamp, 'support', current_timestamp,81363, current_date, current_date, '2099-01-01 00:00:00.000','Y', 'Y', 'Y', 'Y', 'Y', 'Y', 'Y', 'N', 'N', 'N', NULL, NULL, NULL);</v>
      </c>
    </row>
    <row r="474" spans="1:16">
      <c r="A474" t="s">
        <v>1871</v>
      </c>
      <c r="B474" t="str">
        <f>B472</f>
        <v>63502,</v>
      </c>
      <c r="C474" s="73">
        <f>'CountryvisatypeLink UAT Master'!B474</f>
        <v>628</v>
      </c>
      <c r="D474" t="s">
        <v>1872</v>
      </c>
      <c r="E474" s="16" t="s">
        <v>1873</v>
      </c>
      <c r="F474">
        <f>F472</f>
        <v>81363</v>
      </c>
      <c r="G474" t="s">
        <v>1874</v>
      </c>
      <c r="H474" s="73" t="str">
        <f>IF('CountryvisatypeLink UAT Master'!D474="Yes", "Y", IF('CountryvisatypeLink UAT Master'!D474="No", "N", ""))</f>
        <v>Y</v>
      </c>
      <c r="I474" s="16" t="s">
        <v>1875</v>
      </c>
      <c r="J474" s="73" t="str">
        <f>IF('CountryvisatypeLink UAT Master'!E474="Yes", "Y", IF('CountryvisatypeLink UAT Master'!E474="No", "N", ""))</f>
        <v>Y</v>
      </c>
      <c r="K474" s="16" t="s">
        <v>1876</v>
      </c>
      <c r="P474" t="str">
        <f>CONCATENATE(A474,B474,C474,D474,E474,F474,G474,H474,I474,J474,K474)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VALUES(nextval('t_country_visa_type_link_seq'),63502,628,'Full', 'support', current_timestamp, 'support', current_timestamp,81363, current_date, current_date, '2099-01-01 00:00:00.000','Y', 'Y', 'Y', 'Y', 'Y', 'Y', 'Y', 'N', 'N', 'N', NULL, NULL, NULL);</v>
      </c>
    </row>
    <row r="475" spans="1:16">
      <c r="A475" t="s">
        <v>1871</v>
      </c>
      <c r="B475" t="str">
        <f>B473</f>
        <v>63502,</v>
      </c>
      <c r="C475" s="73">
        <f>'CountryvisatypeLink UAT Master'!B475</f>
        <v>627</v>
      </c>
      <c r="D475" t="s">
        <v>1872</v>
      </c>
      <c r="E475" s="16" t="s">
        <v>1873</v>
      </c>
      <c r="F475">
        <f>F473</f>
        <v>81363</v>
      </c>
      <c r="G475" t="s">
        <v>1874</v>
      </c>
      <c r="H475" s="73" t="str">
        <f>IF('CountryvisatypeLink UAT Master'!D475="Yes", "Y", IF('CountryvisatypeLink UAT Master'!D475="No", "N", ""))</f>
        <v>Y</v>
      </c>
      <c r="I475" s="16" t="s">
        <v>1875</v>
      </c>
      <c r="J475" s="73" t="str">
        <f>IF('CountryvisatypeLink UAT Master'!E475="Yes", "Y", IF('CountryvisatypeLink UAT Master'!E475="No", "N", ""))</f>
        <v>Y</v>
      </c>
      <c r="K475" s="16" t="s">
        <v>1876</v>
      </c>
      <c r="P475" t="str">
        <f>CONCATENATE(A475,B475,C475,D475,E475,F475,G475,H475,I475,J475,K475)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VALUES(nextval('t_country_visa_type_link_seq'),63502,627,'Full', 'support', current_timestamp, 'support', current_timestamp,81363, current_date, current_date, '2099-01-01 00:00:00.000','Y', 'Y', 'Y', 'Y', 'Y', 'Y', 'Y', 'N', 'N', 'N', NULL, NULL, NULL);</v>
      </c>
    </row>
    <row r="476" spans="1:16">
      <c r="A476" t="s">
        <v>1871</v>
      </c>
      <c r="B476" t="str">
        <f>B474</f>
        <v>63502,</v>
      </c>
      <c r="C476" s="73">
        <f>'CountryvisatypeLink UAT Master'!B476</f>
        <v>44872</v>
      </c>
      <c r="D476" t="s">
        <v>1872</v>
      </c>
      <c r="E476" s="16" t="s">
        <v>1873</v>
      </c>
      <c r="F476">
        <f>F474</f>
        <v>81363</v>
      </c>
      <c r="G476" t="s">
        <v>1874</v>
      </c>
      <c r="H476" s="73" t="str">
        <f>IF('CountryvisatypeLink UAT Master'!D476="Yes", "Y", IF('CountryvisatypeLink UAT Master'!D476="No", "N", ""))</f>
        <v>Y</v>
      </c>
      <c r="I476" s="16" t="s">
        <v>1875</v>
      </c>
      <c r="J476" s="73" t="str">
        <f>IF('CountryvisatypeLink UAT Master'!E476="Yes", "Y", IF('CountryvisatypeLink UAT Master'!E476="No", "N", ""))</f>
        <v>Y</v>
      </c>
      <c r="K476" s="16" t="s">
        <v>1876</v>
      </c>
      <c r="P476" t="str">
        <f>CONCATENATE(A476,B476,C476,D476,E476,F476,G476,H476,I476,J476,K476)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VALUES(nextval('t_country_visa_type_link_seq'),63502,44872,'Full', 'support', current_timestamp, 'support', current_timestamp,81363, current_date, current_date, '2099-01-01 00:00:00.000','Y', 'Y', 'Y', 'Y', 'Y', 'Y', 'Y', 'N', 'N', 'N', NULL, NULL, NULL);</v>
      </c>
    </row>
    <row r="477" spans="1:16">
      <c r="A477" t="s">
        <v>1871</v>
      </c>
      <c r="B477" t="str">
        <f>B475</f>
        <v>63502,</v>
      </c>
      <c r="C477" s="73">
        <f>'CountryvisatypeLink UAT Master'!B477</f>
        <v>34153</v>
      </c>
      <c r="D477" t="s">
        <v>1872</v>
      </c>
      <c r="E477" s="16" t="s">
        <v>1873</v>
      </c>
      <c r="F477">
        <f>F475</f>
        <v>81363</v>
      </c>
      <c r="G477" t="s">
        <v>1874</v>
      </c>
      <c r="H477" s="73" t="str">
        <f>IF('CountryvisatypeLink UAT Master'!D477="Yes", "Y", IF('CountryvisatypeLink UAT Master'!D477="No", "N", ""))</f>
        <v>Y</v>
      </c>
      <c r="I477" s="16" t="s">
        <v>1875</v>
      </c>
      <c r="J477" s="73" t="str">
        <f>IF('CountryvisatypeLink UAT Master'!E477="Yes", "Y", IF('CountryvisatypeLink UAT Master'!E477="No", "N", ""))</f>
        <v>Y</v>
      </c>
      <c r="K477" s="16" t="s">
        <v>1876</v>
      </c>
      <c r="P477" t="str">
        <f>CONCATENATE(A477,B477,C477,D477,E477,F477,G477,H477,I477,J477,K477)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VALUES(nextval('t_country_visa_type_link_seq'),63502,34153,'Full', 'support', current_timestamp, 'support', current_timestamp,81363, current_date, current_date, '2099-01-01 00:00:00.000','Y', 'Y', 'Y', 'Y', 'Y', 'Y', 'Y', 'N', 'N', 'N', NULL, NULL, NULL);</v>
      </c>
    </row>
    <row r="478" spans="1:16">
      <c r="A478" t="s">
        <v>1871</v>
      </c>
      <c r="B478" t="str">
        <f>B476</f>
        <v>63502,</v>
      </c>
      <c r="C478" s="73">
        <f>'CountryvisatypeLink UAT Master'!B478</f>
        <v>629</v>
      </c>
      <c r="D478" t="s">
        <v>1872</v>
      </c>
      <c r="E478" s="16" t="s">
        <v>1873</v>
      </c>
      <c r="F478">
        <f>F476</f>
        <v>81363</v>
      </c>
      <c r="G478" t="s">
        <v>1874</v>
      </c>
      <c r="H478" s="73" t="str">
        <f>IF('CountryvisatypeLink UAT Master'!D478="Yes", "Y", IF('CountryvisatypeLink UAT Master'!D478="No", "N", ""))</f>
        <v>Y</v>
      </c>
      <c r="I478" s="16" t="s">
        <v>1875</v>
      </c>
      <c r="J478" s="73" t="str">
        <f>IF('CountryvisatypeLink UAT Master'!E478="Yes", "Y", IF('CountryvisatypeLink UAT Master'!E478="No", "N", ""))</f>
        <v>Y</v>
      </c>
      <c r="K478" s="16" t="s">
        <v>1876</v>
      </c>
      <c r="P478" t="str">
        <f>CONCATENATE(A478,B478,C478,D478,E478,F478,G478,H478,I478,J478,K478)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VALUES(nextval('t_country_visa_type_link_seq'),63502,629,'Full', 'support', current_timestamp, 'support', current_timestamp,81363, current_date, current_date, '2099-01-01 00:00:00.000','Y', 'Y', 'Y', 'Y', 'Y', 'Y', 'Y', 'N', 'N', 'N', NULL, NULL, NULL);</v>
      </c>
    </row>
    <row r="479" spans="1:16">
      <c r="A479" t="s">
        <v>1871</v>
      </c>
      <c r="B479" t="str">
        <f>B477</f>
        <v>63502,</v>
      </c>
      <c r="C479" s="73">
        <f>'CountryvisatypeLink UAT Master'!B479</f>
        <v>32304</v>
      </c>
      <c r="D479" t="s">
        <v>1872</v>
      </c>
      <c r="E479" s="16" t="s">
        <v>1873</v>
      </c>
      <c r="F479">
        <f>F477</f>
        <v>81363</v>
      </c>
      <c r="G479" t="s">
        <v>1874</v>
      </c>
      <c r="H479" s="73" t="str">
        <f>IF('CountryvisatypeLink UAT Master'!D479="Yes", "Y", IF('CountryvisatypeLink UAT Master'!D479="No", "N", ""))</f>
        <v>Y</v>
      </c>
      <c r="I479" s="16" t="s">
        <v>1875</v>
      </c>
      <c r="J479" s="73" t="str">
        <f>IF('CountryvisatypeLink UAT Master'!E479="Yes", "Y", IF('CountryvisatypeLink UAT Master'!E479="No", "N", ""))</f>
        <v>Y</v>
      </c>
      <c r="K479" s="16" t="s">
        <v>1876</v>
      </c>
      <c r="P479" t="str">
        <f>CONCATENATE(A479,B479,C479,D479,E479,F479,G479,H479,I479,J479,K479)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VALUES(nextval('t_country_visa_type_link_seq'),63502,32304,'Full', 'support', current_timestamp, 'support', current_timestamp,81363, current_date, current_date, '2099-01-01 00:00:00.000','Y', 'Y', 'Y', 'Y', 'Y', 'Y', 'Y', 'N', 'N', 'N', NULL, NULL, NULL);</v>
      </c>
    </row>
    <row r="480" spans="1:16">
      <c r="A480" t="s">
        <v>1871</v>
      </c>
      <c r="B480" t="str">
        <f>B478</f>
        <v>63502,</v>
      </c>
      <c r="C480" s="73">
        <f>'CountryvisatypeLink UAT Master'!B480</f>
        <v>23050</v>
      </c>
      <c r="D480" t="s">
        <v>1872</v>
      </c>
      <c r="E480" s="16" t="s">
        <v>1873</v>
      </c>
      <c r="F480">
        <f>F478</f>
        <v>81363</v>
      </c>
      <c r="G480" t="s">
        <v>1874</v>
      </c>
      <c r="H480" s="73" t="str">
        <f>IF('CountryvisatypeLink UAT Master'!D480="Yes", "Y", IF('CountryvisatypeLink UAT Master'!D480="No", "N", ""))</f>
        <v>Y</v>
      </c>
      <c r="I480" s="16" t="s">
        <v>1875</v>
      </c>
      <c r="J480" s="73" t="str">
        <f>IF('CountryvisatypeLink UAT Master'!E480="Yes", "Y", IF('CountryvisatypeLink UAT Master'!E480="No", "N", ""))</f>
        <v>Y</v>
      </c>
      <c r="K480" s="16" t="s">
        <v>1876</v>
      </c>
      <c r="P480" t="str">
        <f>CONCATENATE(A480,B480,C480,D480,E480,F480,G480,H480,I480,J480,K480)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VALUES(nextval('t_country_visa_type_link_seq'),63502,23050,'Full', 'support', current_timestamp, 'support', current_timestamp,81363, current_date, current_date, '2099-01-01 00:00:00.000','Y', 'Y', 'Y', 'Y', 'Y', 'Y', 'Y', 'N', 'N', 'N', NULL, NULL, NULL);</v>
      </c>
    </row>
    <row r="481" spans="1:16">
      <c r="A481" t="s">
        <v>1871</v>
      </c>
      <c r="B481" t="str">
        <f>B479</f>
        <v>63502,</v>
      </c>
      <c r="C481" s="73">
        <f>'CountryvisatypeLink UAT Master'!B481</f>
        <v>43624</v>
      </c>
      <c r="D481" t="s">
        <v>1872</v>
      </c>
      <c r="E481" s="16" t="s">
        <v>1873</v>
      </c>
      <c r="F481">
        <f>F479</f>
        <v>81363</v>
      </c>
      <c r="G481" t="s">
        <v>1874</v>
      </c>
      <c r="H481" s="73" t="e">
        <f>IF('CountryvisatypeLink UAT Master'!D481="Yes", "Y", IF('CountryvisatypeLink UAT Master'!D481="No", "N", ""))</f>
        <v>#N/A</v>
      </c>
      <c r="I481" s="16" t="s">
        <v>1875</v>
      </c>
      <c r="J481" s="73" t="e">
        <f>IF('CountryvisatypeLink UAT Master'!E481="Yes", "Y", IF('CountryvisatypeLink UAT Master'!E481="No", "N", ""))</f>
        <v>#N/A</v>
      </c>
      <c r="K481" s="16" t="s">
        <v>1876</v>
      </c>
      <c r="P481" t="e">
        <f>CONCATENATE(A481,B481,C481,D481,E481,F481,G481,H481,I481,J481,K481)</f>
        <v>#N/A</v>
      </c>
    </row>
    <row r="482" spans="1:16">
      <c r="A482" t="s">
        <v>1871</v>
      </c>
      <c r="B482" t="str">
        <f>B480</f>
        <v>63502,</v>
      </c>
      <c r="C482" s="73">
        <f>'CountryvisatypeLink UAT Master'!B482</f>
        <v>44049</v>
      </c>
      <c r="D482" t="s">
        <v>1872</v>
      </c>
      <c r="E482" s="16" t="s">
        <v>1873</v>
      </c>
      <c r="F482">
        <f>F480</f>
        <v>81363</v>
      </c>
      <c r="G482" t="s">
        <v>1874</v>
      </c>
      <c r="H482" s="73" t="e">
        <f>IF('CountryvisatypeLink UAT Master'!D482="Yes", "Y", IF('CountryvisatypeLink UAT Master'!D482="No", "N", ""))</f>
        <v>#N/A</v>
      </c>
      <c r="I482" s="16" t="s">
        <v>1875</v>
      </c>
      <c r="J482" s="73" t="e">
        <f>IF('CountryvisatypeLink UAT Master'!E482="Yes", "Y", IF('CountryvisatypeLink UAT Master'!E482="No", "N", ""))</f>
        <v>#N/A</v>
      </c>
      <c r="K482" s="16" t="s">
        <v>1876</v>
      </c>
      <c r="P482" t="e">
        <f>CONCATENATE(A482,B482,C482,D482,E482,F482,G482,H482,I482,J482,K482)</f>
        <v>#N/A</v>
      </c>
    </row>
    <row r="483" spans="1:16">
      <c r="A483" t="s">
        <v>1871</v>
      </c>
      <c r="B483" t="str">
        <f>B481</f>
        <v>63502,</v>
      </c>
      <c r="C483" s="73">
        <f>'CountryvisatypeLink UAT Master'!B483</f>
        <v>43612</v>
      </c>
      <c r="D483" t="s">
        <v>1872</v>
      </c>
      <c r="E483" s="16" t="s">
        <v>1873</v>
      </c>
      <c r="F483">
        <f>F481</f>
        <v>81363</v>
      </c>
      <c r="G483" t="s">
        <v>1874</v>
      </c>
      <c r="H483" s="73" t="e">
        <f>IF('CountryvisatypeLink UAT Master'!D483="Yes", "Y", IF('CountryvisatypeLink UAT Master'!D483="No", "N", ""))</f>
        <v>#N/A</v>
      </c>
      <c r="I483" s="16" t="s">
        <v>1875</v>
      </c>
      <c r="J483" s="73" t="e">
        <f>IF('CountryvisatypeLink UAT Master'!E483="Yes", "Y", IF('CountryvisatypeLink UAT Master'!E483="No", "N", ""))</f>
        <v>#N/A</v>
      </c>
      <c r="K483" s="16" t="s">
        <v>1876</v>
      </c>
      <c r="P483" t="e">
        <f>CONCATENATE(A483,B483,C483,D483,E483,F483,G483,H483,I483,J483,K483)</f>
        <v>#N/A</v>
      </c>
    </row>
    <row r="484" spans="1:16">
      <c r="A484" t="s">
        <v>1871</v>
      </c>
      <c r="B484" t="str">
        <f>B482</f>
        <v>63502,</v>
      </c>
      <c r="C484" s="73">
        <f>'CountryvisatypeLink UAT Master'!B484</f>
        <v>44054</v>
      </c>
      <c r="D484" t="s">
        <v>1872</v>
      </c>
      <c r="E484" s="16" t="s">
        <v>1873</v>
      </c>
      <c r="F484">
        <f>F482</f>
        <v>81363</v>
      </c>
      <c r="G484" t="s">
        <v>1874</v>
      </c>
      <c r="H484" s="73" t="e">
        <f>IF('CountryvisatypeLink UAT Master'!D484="Yes", "Y", IF('CountryvisatypeLink UAT Master'!D484="No", "N", ""))</f>
        <v>#N/A</v>
      </c>
      <c r="I484" s="16" t="s">
        <v>1875</v>
      </c>
      <c r="J484" s="73" t="e">
        <f>IF('CountryvisatypeLink UAT Master'!E484="Yes", "Y", IF('CountryvisatypeLink UAT Master'!E484="No", "N", ""))</f>
        <v>#N/A</v>
      </c>
      <c r="K484" s="16" t="s">
        <v>1876</v>
      </c>
      <c r="P484" t="e">
        <f>CONCATENATE(A484,B484,C484,D484,E484,F484,G484,H484,I484,J484,K484)</f>
        <v>#N/A</v>
      </c>
    </row>
    <row r="485" spans="1:16">
      <c r="A485" t="s">
        <v>1871</v>
      </c>
      <c r="B485" t="str">
        <f>B483</f>
        <v>63502,</v>
      </c>
      <c r="C485" s="73">
        <f>'CountryvisatypeLink UAT Master'!B485</f>
        <v>23051</v>
      </c>
      <c r="D485" t="s">
        <v>1872</v>
      </c>
      <c r="E485" s="16" t="s">
        <v>1873</v>
      </c>
      <c r="F485">
        <f>F483</f>
        <v>81363</v>
      </c>
      <c r="G485" t="s">
        <v>1874</v>
      </c>
      <c r="H485" s="73" t="str">
        <f>IF('CountryvisatypeLink UAT Master'!D485="Yes", "Y", IF('CountryvisatypeLink UAT Master'!D485="No", "N", ""))</f>
        <v>Y</v>
      </c>
      <c r="I485" s="16" t="s">
        <v>1875</v>
      </c>
      <c r="J485" s="73" t="str">
        <f>IF('CountryvisatypeLink UAT Master'!E485="Yes", "Y", IF('CountryvisatypeLink UAT Master'!E485="No", "N", ""))</f>
        <v>Y</v>
      </c>
      <c r="K485" s="16" t="s">
        <v>1876</v>
      </c>
      <c r="P485" t="str">
        <f>CONCATENATE(A485,B485,C485,D485,E485,F485,G485,H485,I485,J485,K485)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VALUES(nextval('t_country_visa_type_link_seq'),63502,23051,'Full', 'support', current_timestamp, 'support', current_timestamp,81363, current_date, current_date, '2099-01-01 00:00:00.000','Y', 'Y', 'Y', 'Y', 'Y', 'Y', 'Y', 'N', 'N', 'N', NULL, NULL, NULL);</v>
      </c>
    </row>
    <row r="486" spans="1:16">
      <c r="A486" t="s">
        <v>1871</v>
      </c>
      <c r="B486" t="str">
        <f>B484</f>
        <v>63502,</v>
      </c>
      <c r="C486" s="73">
        <f>'CountryvisatypeLink UAT Master'!B486</f>
        <v>39152</v>
      </c>
      <c r="D486" t="s">
        <v>1872</v>
      </c>
      <c r="E486" s="16" t="s">
        <v>1873</v>
      </c>
      <c r="F486">
        <f>F484</f>
        <v>81363</v>
      </c>
      <c r="G486" t="s">
        <v>1874</v>
      </c>
      <c r="H486" s="73" t="str">
        <f>IF('CountryvisatypeLink UAT Master'!D486="Yes", "Y", IF('CountryvisatypeLink UAT Master'!D486="No", "N", ""))</f>
        <v>Y</v>
      </c>
      <c r="I486" s="16" t="s">
        <v>1875</v>
      </c>
      <c r="J486" s="73" t="str">
        <f>IF('CountryvisatypeLink UAT Master'!E486="Yes", "Y", IF('CountryvisatypeLink UAT Master'!E486="No", "N", ""))</f>
        <v>Y</v>
      </c>
      <c r="K486" s="16" t="s">
        <v>1876</v>
      </c>
      <c r="P486" t="str">
        <f>CONCATENATE(A486,B486,C486,D486,E486,F486,G486,H486,I486,J486,K486)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VALUES(nextval('t_country_visa_type_link_seq'),63502,39152,'Full', 'support', current_timestamp, 'support', current_timestamp,81363, current_date, current_date, '2099-01-01 00:00:00.000','Y', 'Y', 'Y', 'Y', 'Y', 'Y', 'Y', 'N', 'N', 'N', NULL, NULL, NULL);</v>
      </c>
    </row>
    <row r="487" spans="1:16">
      <c r="A487" t="s">
        <v>1871</v>
      </c>
      <c r="B487" t="str">
        <f>B485</f>
        <v>63502,</v>
      </c>
      <c r="C487" s="73">
        <f>'CountryvisatypeLink UAT Master'!B487</f>
        <v>37151</v>
      </c>
      <c r="D487" t="s">
        <v>1872</v>
      </c>
      <c r="E487" s="16" t="s">
        <v>1873</v>
      </c>
      <c r="F487">
        <f>F485</f>
        <v>81363</v>
      </c>
      <c r="G487" t="s">
        <v>1874</v>
      </c>
      <c r="H487" s="73" t="str">
        <f>IF('CountryvisatypeLink UAT Master'!D487="Yes", "Y", IF('CountryvisatypeLink UAT Master'!D487="No", "N", ""))</f>
        <v>Y</v>
      </c>
      <c r="I487" s="16" t="s">
        <v>1875</v>
      </c>
      <c r="J487" s="73" t="str">
        <f>IF('CountryvisatypeLink UAT Master'!E487="Yes", "Y", IF('CountryvisatypeLink UAT Master'!E487="No", "N", ""))</f>
        <v>Y</v>
      </c>
      <c r="K487" s="16" t="s">
        <v>1876</v>
      </c>
      <c r="P487" t="str">
        <f>CONCATENATE(A487,B487,C487,D487,E487,F487,G487,H487,I487,J487,K487)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VALUES(nextval('t_country_visa_type_link_seq'),63502,37151,'Full', 'support', current_timestamp, 'support', current_timestamp,81363, current_date, current_date, '2099-01-01 00:00:00.000','Y', 'Y', 'Y', 'Y', 'Y', 'Y', 'Y', 'N', 'N', 'N', NULL, NULL, NULL);</v>
      </c>
    </row>
    <row r="488" spans="1:16">
      <c r="A488" t="s">
        <v>1871</v>
      </c>
      <c r="B488" t="str">
        <f>B486</f>
        <v>63502,</v>
      </c>
      <c r="C488" s="73">
        <f>'CountryvisatypeLink UAT Master'!B488</f>
        <v>637</v>
      </c>
      <c r="D488" t="s">
        <v>1872</v>
      </c>
      <c r="E488" s="16" t="s">
        <v>1873</v>
      </c>
      <c r="F488">
        <f>F486</f>
        <v>81363</v>
      </c>
      <c r="G488" t="s">
        <v>1874</v>
      </c>
      <c r="H488" s="73" t="str">
        <f>IF('CountryvisatypeLink UAT Master'!D488="Yes", "Y", IF('CountryvisatypeLink UAT Master'!D488="No", "N", ""))</f>
        <v>Y</v>
      </c>
      <c r="I488" s="16" t="s">
        <v>1875</v>
      </c>
      <c r="J488" s="73" t="str">
        <f>IF('CountryvisatypeLink UAT Master'!E488="Yes", "Y", IF('CountryvisatypeLink UAT Master'!E488="No", "N", ""))</f>
        <v>Y</v>
      </c>
      <c r="K488" s="16" t="s">
        <v>1876</v>
      </c>
      <c r="P488" t="str">
        <f>CONCATENATE(A488,B488,C488,D488,E488,F488,G488,H488,I488,J488,K488)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VALUES(nextval('t_country_visa_type_link_seq'),63502,637,'Full', 'support', current_timestamp, 'support', current_timestamp,81363, current_date, current_date, '2099-01-01 00:00:00.000','Y', 'Y', 'Y', 'Y', 'Y', 'Y', 'Y', 'N', 'N', 'N', NULL, NULL, NULL);</v>
      </c>
    </row>
    <row r="489" spans="1:16">
      <c r="A489" t="s">
        <v>1871</v>
      </c>
      <c r="B489" t="str">
        <f>B487</f>
        <v>63502,</v>
      </c>
      <c r="C489" s="73">
        <f>'CountryvisatypeLink UAT Master'!B489</f>
        <v>636</v>
      </c>
      <c r="D489" t="s">
        <v>1872</v>
      </c>
      <c r="E489" s="16" t="s">
        <v>1873</v>
      </c>
      <c r="F489">
        <f>F487</f>
        <v>81363</v>
      </c>
      <c r="G489" t="s">
        <v>1874</v>
      </c>
      <c r="H489" s="73" t="str">
        <f>IF('CountryvisatypeLink UAT Master'!D489="Yes", "Y", IF('CountryvisatypeLink UAT Master'!D489="No", "N", ""))</f>
        <v>Y</v>
      </c>
      <c r="I489" s="16" t="s">
        <v>1875</v>
      </c>
      <c r="J489" s="73" t="str">
        <f>IF('CountryvisatypeLink UAT Master'!E489="Yes", "Y", IF('CountryvisatypeLink UAT Master'!E489="No", "N", ""))</f>
        <v>Y</v>
      </c>
      <c r="K489" s="16" t="s">
        <v>1876</v>
      </c>
      <c r="P489" t="str">
        <f>CONCATENATE(A489,B489,C489,D489,E489,F489,G489,H489,I489,J489,K489)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VALUES(nextval('t_country_visa_type_link_seq'),63502,636,'Full', 'support', current_timestamp, 'support', current_timestamp,81363, current_date, current_date, '2099-01-01 00:00:00.000','Y', 'Y', 'Y', 'Y', 'Y', 'Y', 'Y', 'N', 'N', 'N', NULL, NULL, NULL);</v>
      </c>
    </row>
    <row r="490" spans="1:16">
      <c r="A490" t="s">
        <v>1871</v>
      </c>
      <c r="B490" t="str">
        <f>B488</f>
        <v>63502,</v>
      </c>
      <c r="C490" s="73">
        <f>'CountryvisatypeLink UAT Master'!B490</f>
        <v>44873</v>
      </c>
      <c r="D490" t="s">
        <v>1872</v>
      </c>
      <c r="E490" s="16" t="s">
        <v>1873</v>
      </c>
      <c r="F490">
        <f>F488</f>
        <v>81363</v>
      </c>
      <c r="G490" t="s">
        <v>1874</v>
      </c>
      <c r="H490" s="73" t="e">
        <f>IF('CountryvisatypeLink UAT Master'!D490="Yes", "Y", IF('CountryvisatypeLink UAT Master'!D490="No", "N", ""))</f>
        <v>#N/A</v>
      </c>
      <c r="I490" s="16" t="s">
        <v>1875</v>
      </c>
      <c r="J490" s="73" t="e">
        <f>IF('CountryvisatypeLink UAT Master'!E490="Yes", "Y", IF('CountryvisatypeLink UAT Master'!E490="No", "N", ""))</f>
        <v>#N/A</v>
      </c>
      <c r="K490" s="16" t="s">
        <v>1876</v>
      </c>
      <c r="P490" t="e">
        <f>CONCATENATE(A490,B490,C490,D490,E490,F490,G490,H490,I490,J490,K490)</f>
        <v>#N/A</v>
      </c>
    </row>
    <row r="491" spans="1:16">
      <c r="A491" t="s">
        <v>1871</v>
      </c>
      <c r="B491" t="str">
        <f>B489</f>
        <v>63502,</v>
      </c>
      <c r="C491" s="73">
        <f>'CountryvisatypeLink UAT Master'!B491</f>
        <v>638</v>
      </c>
      <c r="D491" t="s">
        <v>1872</v>
      </c>
      <c r="E491" s="16" t="s">
        <v>1873</v>
      </c>
      <c r="F491">
        <f>F489</f>
        <v>81363</v>
      </c>
      <c r="G491" t="s">
        <v>1874</v>
      </c>
      <c r="H491" s="73" t="str">
        <f>IF('CountryvisatypeLink UAT Master'!D491="Yes", "Y", IF('CountryvisatypeLink UAT Master'!D491="No", "N", ""))</f>
        <v>Y</v>
      </c>
      <c r="I491" s="16" t="s">
        <v>1875</v>
      </c>
      <c r="J491" s="73" t="str">
        <f>IF('CountryvisatypeLink UAT Master'!E491="Yes", "Y", IF('CountryvisatypeLink UAT Master'!E491="No", "N", ""))</f>
        <v>Y</v>
      </c>
      <c r="K491" s="16" t="s">
        <v>1876</v>
      </c>
      <c r="P491" t="str">
        <f>CONCATENATE(A491,B491,C491,D491,E491,F491,G491,H491,I491,J491,K491)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VALUES(nextval('t_country_visa_type_link_seq'),63502,638,'Full', 'support', current_timestamp, 'support', current_timestamp,81363, current_date, current_date, '2099-01-01 00:00:00.000','Y', 'Y', 'Y', 'Y', 'Y', 'Y', 'Y', 'N', 'N', 'N', NULL, NULL, NULL);</v>
      </c>
    </row>
    <row r="492" spans="1:16">
      <c r="A492" t="s">
        <v>1871</v>
      </c>
      <c r="B492" t="str">
        <f>B490</f>
        <v>63502,</v>
      </c>
      <c r="C492" s="73">
        <f>'CountryvisatypeLink UAT Master'!B492</f>
        <v>43608</v>
      </c>
      <c r="D492" t="s">
        <v>1872</v>
      </c>
      <c r="E492" s="16" t="s">
        <v>1873</v>
      </c>
      <c r="F492">
        <f>F490</f>
        <v>81363</v>
      </c>
      <c r="G492" t="s">
        <v>1874</v>
      </c>
      <c r="H492" s="73" t="e">
        <f>IF('CountryvisatypeLink UAT Master'!D492="Yes", "Y", IF('CountryvisatypeLink UAT Master'!D492="No", "N", ""))</f>
        <v>#N/A</v>
      </c>
      <c r="I492" s="16" t="s">
        <v>1875</v>
      </c>
      <c r="J492" s="73" t="e">
        <f>IF('CountryvisatypeLink UAT Master'!E492="Yes", "Y", IF('CountryvisatypeLink UAT Master'!E492="No", "N", ""))</f>
        <v>#N/A</v>
      </c>
      <c r="K492" s="16" t="s">
        <v>1876</v>
      </c>
      <c r="P492" t="e">
        <f>CONCATENATE(A492,B492,C492,D492,E492,F492,G492,H492,I492,J492,K492)</f>
        <v>#N/A</v>
      </c>
    </row>
    <row r="493" spans="1:16">
      <c r="A493" t="s">
        <v>1871</v>
      </c>
      <c r="B493" t="str">
        <f>B491</f>
        <v>63502,</v>
      </c>
      <c r="C493" s="73">
        <f>'CountryvisatypeLink UAT Master'!B493</f>
        <v>33150</v>
      </c>
      <c r="D493" t="s">
        <v>1872</v>
      </c>
      <c r="E493" s="16" t="s">
        <v>1873</v>
      </c>
      <c r="F493">
        <f>F491</f>
        <v>81363</v>
      </c>
      <c r="G493" t="s">
        <v>1874</v>
      </c>
      <c r="H493" s="73" t="str">
        <f>IF('CountryvisatypeLink UAT Master'!D493="Yes", "Y", IF('CountryvisatypeLink UAT Master'!D493="No", "N", ""))</f>
        <v>Y</v>
      </c>
      <c r="I493" s="16" t="s">
        <v>1875</v>
      </c>
      <c r="J493" s="73" t="str">
        <f>IF('CountryvisatypeLink UAT Master'!E493="Yes", "Y", IF('CountryvisatypeLink UAT Master'!E493="No", "N", ""))</f>
        <v>Y</v>
      </c>
      <c r="K493" s="16" t="s">
        <v>1876</v>
      </c>
      <c r="P493" t="str">
        <f>CONCATENATE(A493,B493,C493,D493,E493,F493,G493,H493,I493,J493,K493)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VALUES(nextval('t_country_visa_type_link_seq'),63502,33150,'Full', 'support', current_timestamp, 'support', current_timestamp,81363, current_date, current_date, '2099-01-01 00:00:00.000','Y', 'Y', 'Y', 'Y', 'Y', 'Y', 'Y', 'N', 'N', 'N', NULL, NULL, NULL);</v>
      </c>
    </row>
    <row r="494" spans="1:16">
      <c r="A494" t="s">
        <v>1871</v>
      </c>
      <c r="B494" t="str">
        <f>B492</f>
        <v>63502,</v>
      </c>
      <c r="C494" s="73">
        <f>'CountryvisatypeLink UAT Master'!B494</f>
        <v>34152</v>
      </c>
      <c r="D494" t="s">
        <v>1872</v>
      </c>
      <c r="E494" s="16" t="s">
        <v>1873</v>
      </c>
      <c r="F494">
        <f>F492</f>
        <v>81363</v>
      </c>
      <c r="G494" t="s">
        <v>1874</v>
      </c>
      <c r="H494" s="73" t="str">
        <f>IF('CountryvisatypeLink UAT Master'!D494="Yes", "Y", IF('CountryvisatypeLink UAT Master'!D494="No", "N", ""))</f>
        <v>Y</v>
      </c>
      <c r="I494" s="16" t="s">
        <v>1875</v>
      </c>
      <c r="J494" s="73" t="str">
        <f>IF('CountryvisatypeLink UAT Master'!E494="Yes", "Y", IF('CountryvisatypeLink UAT Master'!E494="No", "N", ""))</f>
        <v>Y</v>
      </c>
      <c r="K494" s="16" t="s">
        <v>1876</v>
      </c>
      <c r="P494" t="str">
        <f>CONCATENATE(A494,B494,C494,D494,E494,F494,G494,H494,I494,J494,K494)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VALUES(nextval('t_country_visa_type_link_seq'),63502,34152,'Full', 'support', current_timestamp, 'support', current_timestamp,81363, current_date, current_date, '2099-01-01 00:00:00.000','Y', 'Y', 'Y', 'Y', 'Y', 'Y', 'Y', 'N', 'N', 'N', NULL, NULL, NULL);</v>
      </c>
    </row>
    <row r="495" spans="1:16">
      <c r="A495" t="s">
        <v>1871</v>
      </c>
      <c r="B495" t="str">
        <f>B493</f>
        <v>63502,</v>
      </c>
      <c r="C495" s="73">
        <f>'CountryvisatypeLink UAT Master'!B495</f>
        <v>44884</v>
      </c>
      <c r="D495" t="s">
        <v>1872</v>
      </c>
      <c r="E495" s="16" t="s">
        <v>1873</v>
      </c>
      <c r="F495">
        <f>F493</f>
        <v>81363</v>
      </c>
      <c r="G495" t="s">
        <v>1874</v>
      </c>
      <c r="H495" s="73" t="str">
        <f>IF('CountryvisatypeLink UAT Master'!D495="Yes", "Y", IF('CountryvisatypeLink UAT Master'!D495="No", "N", ""))</f>
        <v>Y</v>
      </c>
      <c r="I495" s="16" t="s">
        <v>1875</v>
      </c>
      <c r="J495" s="73" t="str">
        <f>IF('CountryvisatypeLink UAT Master'!E495="Yes", "Y", IF('CountryvisatypeLink UAT Master'!E495="No", "N", ""))</f>
        <v>Y</v>
      </c>
      <c r="K495" s="16" t="s">
        <v>1876</v>
      </c>
      <c r="P495" t="str">
        <f>CONCATENATE(A495,B495,C495,D495,E495,F495,G495,H495,I495,J495,K495)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VALUES(nextval('t_country_visa_type_link_seq'),63502,44884,'Full', 'support', current_timestamp, 'support', current_timestamp,81363, current_date, current_date, '2099-01-01 00:00:00.000','Y', 'Y', 'Y', 'Y', 'Y', 'Y', 'Y', 'N', 'N', 'N', NULL, NULL, NULL);</v>
      </c>
    </row>
    <row r="496" spans="1:16">
      <c r="A496" t="s">
        <v>1871</v>
      </c>
      <c r="B496" t="str">
        <f>B494</f>
        <v>63502,</v>
      </c>
      <c r="C496" s="73">
        <f>'CountryvisatypeLink UAT Master'!B496</f>
        <v>29150</v>
      </c>
      <c r="D496" t="s">
        <v>1872</v>
      </c>
      <c r="E496" s="16" t="s">
        <v>1873</v>
      </c>
      <c r="F496">
        <f>F494</f>
        <v>81363</v>
      </c>
      <c r="G496" t="s">
        <v>1874</v>
      </c>
      <c r="H496" s="73" t="str">
        <f>IF('CountryvisatypeLink UAT Master'!D496="Yes", "Y", IF('CountryvisatypeLink UAT Master'!D496="No", "N", ""))</f>
        <v>Y</v>
      </c>
      <c r="I496" s="16" t="s">
        <v>1875</v>
      </c>
      <c r="J496" s="73" t="str">
        <f>IF('CountryvisatypeLink UAT Master'!E496="Yes", "Y", IF('CountryvisatypeLink UAT Master'!E496="No", "N", ""))</f>
        <v>Y</v>
      </c>
      <c r="K496" s="16" t="s">
        <v>1876</v>
      </c>
      <c r="P496" t="str">
        <f>CONCATENATE(A496,B496,C496,D496,E496,F496,G496,H496,I496,J496,K496)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VALUES(nextval('t_country_visa_type_link_seq'),63502,29150,'Full', 'support', current_timestamp, 'support', current_timestamp,81363, current_date, current_date, '2099-01-01 00:00:00.000','Y', 'Y', 'Y', 'Y', 'Y', 'Y', 'Y', 'N', 'N', 'N', NULL, NULL, NULL);</v>
      </c>
    </row>
    <row r="497" spans="1:16">
      <c r="A497" t="s">
        <v>1871</v>
      </c>
      <c r="B497" t="str">
        <f>B495</f>
        <v>63502,</v>
      </c>
      <c r="C497" s="73">
        <f>'CountryvisatypeLink UAT Master'!B497</f>
        <v>32200</v>
      </c>
      <c r="D497" t="s">
        <v>1872</v>
      </c>
      <c r="E497" s="16" t="s">
        <v>1873</v>
      </c>
      <c r="F497">
        <f>F495</f>
        <v>81363</v>
      </c>
      <c r="G497" t="s">
        <v>1874</v>
      </c>
      <c r="H497" s="73" t="str">
        <f>IF('CountryvisatypeLink UAT Master'!D497="Yes", "Y", IF('CountryvisatypeLink UAT Master'!D497="No", "N", ""))</f>
        <v>Y</v>
      </c>
      <c r="I497" s="16" t="s">
        <v>1875</v>
      </c>
      <c r="J497" s="73" t="str">
        <f>IF('CountryvisatypeLink UAT Master'!E497="Yes", "Y", IF('CountryvisatypeLink UAT Master'!E497="No", "N", ""))</f>
        <v>Y</v>
      </c>
      <c r="K497" s="16" t="s">
        <v>1876</v>
      </c>
      <c r="P497" t="str">
        <f>CONCATENATE(A497,B497,C497,D497,E497,F497,G497,H497,I497,J497,K497)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VALUES(nextval('t_country_visa_type_link_seq'),63502,32200,'Full', 'support', current_timestamp, 'support', current_timestamp,81363, current_date, current_date, '2099-01-01 00:00:00.000','Y', 'Y', 'Y', 'Y', 'Y', 'Y', 'Y', 'N', 'N', 'N', NULL, NULL, NULL);</v>
      </c>
    </row>
    <row r="498" spans="1:16">
      <c r="A498" t="s">
        <v>1871</v>
      </c>
      <c r="B498" t="str">
        <f>B496</f>
        <v>63502,</v>
      </c>
      <c r="C498" s="73">
        <f>'CountryvisatypeLink UAT Master'!B498</f>
        <v>22062</v>
      </c>
      <c r="D498" t="s">
        <v>1872</v>
      </c>
      <c r="E498" s="16" t="s">
        <v>1873</v>
      </c>
      <c r="F498">
        <f>F496</f>
        <v>81363</v>
      </c>
      <c r="G498" t="s">
        <v>1874</v>
      </c>
      <c r="H498" s="73" t="str">
        <f>IF('CountryvisatypeLink UAT Master'!D498="Yes", "Y", IF('CountryvisatypeLink UAT Master'!D498="No", "N", ""))</f>
        <v>Y</v>
      </c>
      <c r="I498" s="16" t="s">
        <v>1875</v>
      </c>
      <c r="J498" s="73" t="str">
        <f>IF('CountryvisatypeLink UAT Master'!E498="Yes", "Y", IF('CountryvisatypeLink UAT Master'!E498="No", "N", ""))</f>
        <v>Y</v>
      </c>
      <c r="K498" s="16" t="s">
        <v>1876</v>
      </c>
      <c r="P498" t="str">
        <f>CONCATENATE(A498,B498,C498,D498,E498,F498,G498,H498,I498,J498,K498)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VALUES(nextval('t_country_visa_type_link_seq'),63502,22062,'Full', 'support', current_timestamp, 'support', current_timestamp,81363, current_date, current_date, '2099-01-01 00:00:00.000','Y', 'Y', 'Y', 'Y', 'Y', 'Y', 'Y', 'N', 'N', 'N', NULL, NULL, NULL);</v>
      </c>
    </row>
    <row r="499" spans="1:16">
      <c r="A499" t="s">
        <v>1871</v>
      </c>
      <c r="B499" t="str">
        <f>B497</f>
        <v>63502,</v>
      </c>
      <c r="C499" s="73">
        <f>'CountryvisatypeLink UAT Master'!B499</f>
        <v>44064</v>
      </c>
      <c r="D499" t="s">
        <v>1872</v>
      </c>
      <c r="E499" s="16" t="s">
        <v>1873</v>
      </c>
      <c r="F499">
        <f>F497</f>
        <v>81363</v>
      </c>
      <c r="G499" t="s">
        <v>1874</v>
      </c>
      <c r="H499" s="73" t="e">
        <f>IF('CountryvisatypeLink UAT Master'!D499="Yes", "Y", IF('CountryvisatypeLink UAT Master'!D499="No", "N", ""))</f>
        <v>#N/A</v>
      </c>
      <c r="I499" s="16" t="s">
        <v>1875</v>
      </c>
      <c r="J499" s="73" t="e">
        <f>IF('CountryvisatypeLink UAT Master'!E499="Yes", "Y", IF('CountryvisatypeLink UAT Master'!E499="No", "N", ""))</f>
        <v>#N/A</v>
      </c>
      <c r="K499" s="16" t="s">
        <v>1876</v>
      </c>
      <c r="P499" t="e">
        <f>CONCATENATE(A499,B499,C499,D499,E499,F499,G499,H499,I499,J499,K499)</f>
        <v>#N/A</v>
      </c>
    </row>
    <row r="500" spans="1:16">
      <c r="A500" t="s">
        <v>1871</v>
      </c>
      <c r="B500" t="str">
        <f>B498</f>
        <v>63502,</v>
      </c>
      <c r="C500" s="73">
        <f>'CountryvisatypeLink UAT Master'!B500</f>
        <v>44127</v>
      </c>
      <c r="D500" t="s">
        <v>1872</v>
      </c>
      <c r="E500" s="16" t="s">
        <v>1873</v>
      </c>
      <c r="F500">
        <f>F498</f>
        <v>81363</v>
      </c>
      <c r="G500" t="s">
        <v>1874</v>
      </c>
      <c r="H500" s="73" t="e">
        <f>IF('CountryvisatypeLink UAT Master'!D500="Yes", "Y", IF('CountryvisatypeLink UAT Master'!D500="No", "N", ""))</f>
        <v>#N/A</v>
      </c>
      <c r="I500" s="16" t="s">
        <v>1875</v>
      </c>
      <c r="J500" s="73" t="e">
        <f>IF('CountryvisatypeLink UAT Master'!E500="Yes", "Y", IF('CountryvisatypeLink UAT Master'!E500="No", "N", ""))</f>
        <v>#N/A</v>
      </c>
      <c r="K500" s="16" t="s">
        <v>1876</v>
      </c>
      <c r="P500" t="e">
        <f>CONCATENATE(A500,B500,C500,D500,E500,F500,G500,H500,I500,J500,K500)</f>
        <v>#N/A</v>
      </c>
    </row>
    <row r="501" spans="1:16">
      <c r="A501" t="s">
        <v>1871</v>
      </c>
      <c r="B501" t="str">
        <f>B499</f>
        <v>63502,</v>
      </c>
      <c r="C501" s="73">
        <f>'CountryvisatypeLink UAT Master'!B501</f>
        <v>22067</v>
      </c>
      <c r="D501" t="s">
        <v>1872</v>
      </c>
      <c r="E501" s="16" t="s">
        <v>1873</v>
      </c>
      <c r="F501">
        <f>F499</f>
        <v>81363</v>
      </c>
      <c r="G501" t="s">
        <v>1874</v>
      </c>
      <c r="H501" s="73" t="str">
        <f>IF('CountryvisatypeLink UAT Master'!D501="Yes", "Y", IF('CountryvisatypeLink UAT Master'!D501="No", "N", ""))</f>
        <v>Y</v>
      </c>
      <c r="I501" s="16" t="s">
        <v>1875</v>
      </c>
      <c r="J501" s="73" t="str">
        <f>IF('CountryvisatypeLink UAT Master'!E501="Yes", "Y", IF('CountryvisatypeLink UAT Master'!E501="No", "N", ""))</f>
        <v>Y</v>
      </c>
      <c r="K501" s="16" t="s">
        <v>1876</v>
      </c>
      <c r="P501" t="str">
        <f>CONCATENATE(A501,B501,C501,D501,E501,F501,G501,H501,I501,J501,K501)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VALUES(nextval('t_country_visa_type_link_seq'),63502,22067,'Full', 'support', current_timestamp, 'support', current_timestamp,81363, current_date, current_date, '2099-01-01 00:00:00.000','Y', 'Y', 'Y', 'Y', 'Y', 'Y', 'Y', 'N', 'N', 'N', NULL, NULL, NULL);</v>
      </c>
    </row>
    <row r="502" spans="1:16">
      <c r="A502" t="s">
        <v>1871</v>
      </c>
      <c r="B502" t="str">
        <f>B500</f>
        <v>63502,</v>
      </c>
      <c r="C502" s="73">
        <f>'CountryvisatypeLink UAT Master'!B502</f>
        <v>39153</v>
      </c>
      <c r="D502" t="s">
        <v>1872</v>
      </c>
      <c r="E502" s="16" t="s">
        <v>1873</v>
      </c>
      <c r="F502">
        <f>F500</f>
        <v>81363</v>
      </c>
      <c r="G502" t="s">
        <v>1874</v>
      </c>
      <c r="H502" s="73" t="str">
        <f>IF('CountryvisatypeLink UAT Master'!D502="Yes", "Y", IF('CountryvisatypeLink UAT Master'!D502="No", "N", ""))</f>
        <v>Y</v>
      </c>
      <c r="I502" s="16" t="s">
        <v>1875</v>
      </c>
      <c r="J502" s="73" t="str">
        <f>IF('CountryvisatypeLink UAT Master'!E502="Yes", "Y", IF('CountryvisatypeLink UAT Master'!E502="No", "N", ""))</f>
        <v>Y</v>
      </c>
      <c r="K502" s="16" t="s">
        <v>1876</v>
      </c>
      <c r="P502" t="str">
        <f>CONCATENATE(A502,B502,C502,D502,E502,F502,G502,H502,I502,J502,K502)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VALUES(nextval('t_country_visa_type_link_seq'),63502,39153,'Full', 'support', current_timestamp, 'support', current_timestamp,81363, current_date, current_date, '2099-01-01 00:00:00.000','Y', 'Y', 'Y', 'Y', 'Y', 'Y', 'Y', 'N', 'N', 'N', NULL, NULL, NULL);</v>
      </c>
    </row>
    <row r="503" spans="1:16">
      <c r="A503" t="s">
        <v>1871</v>
      </c>
      <c r="B503" t="str">
        <f>B501</f>
        <v>63502,</v>
      </c>
      <c r="C503" s="73">
        <f>'CountryvisatypeLink UAT Master'!B503</f>
        <v>37154</v>
      </c>
      <c r="D503" t="s">
        <v>1872</v>
      </c>
      <c r="E503" s="16" t="s">
        <v>1873</v>
      </c>
      <c r="F503">
        <f>F501</f>
        <v>81363</v>
      </c>
      <c r="G503" t="s">
        <v>1874</v>
      </c>
      <c r="H503" s="73" t="str">
        <f>IF('CountryvisatypeLink UAT Master'!D503="Yes", "Y", IF('CountryvisatypeLink UAT Master'!D503="No", "N", ""))</f>
        <v>Y</v>
      </c>
      <c r="I503" s="16" t="s">
        <v>1875</v>
      </c>
      <c r="J503" s="73" t="str">
        <f>IF('CountryvisatypeLink UAT Master'!E503="Yes", "Y", IF('CountryvisatypeLink UAT Master'!E503="No", "N", ""))</f>
        <v>Y</v>
      </c>
      <c r="K503" s="16" t="s">
        <v>1876</v>
      </c>
      <c r="P503" t="str">
        <f>CONCATENATE(A503,B503,C503,D503,E503,F503,G503,H503,I503,J503,K503)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VALUES(nextval('t_country_visa_type_link_seq'),63502,37154,'Full', 'support', current_timestamp, 'support', current_timestamp,81363, current_date, current_date, '2099-01-01 00:00:00.000','Y', 'Y', 'Y', 'Y', 'Y', 'Y', 'Y', 'N', 'N', 'N', NULL, NULL, NULL);</v>
      </c>
    </row>
    <row r="504" spans="1:16">
      <c r="A504" t="s">
        <v>1871</v>
      </c>
      <c r="B504" t="str">
        <f>B502</f>
        <v>63502,</v>
      </c>
      <c r="C504" s="73">
        <f>'CountryvisatypeLink UAT Master'!B504</f>
        <v>33154</v>
      </c>
      <c r="D504" t="s">
        <v>1872</v>
      </c>
      <c r="E504" s="16" t="s">
        <v>1873</v>
      </c>
      <c r="F504">
        <f>F502</f>
        <v>81363</v>
      </c>
      <c r="G504" t="s">
        <v>1874</v>
      </c>
      <c r="H504" s="73" t="str">
        <f>IF('CountryvisatypeLink UAT Master'!D504="Yes", "Y", IF('CountryvisatypeLink UAT Master'!D504="No", "N", ""))</f>
        <v>Y</v>
      </c>
      <c r="I504" s="16" t="s">
        <v>1875</v>
      </c>
      <c r="J504" s="73" t="str">
        <f>IF('CountryvisatypeLink UAT Master'!E504="Yes", "Y", IF('CountryvisatypeLink UAT Master'!E504="No", "N", ""))</f>
        <v>Y</v>
      </c>
      <c r="K504" s="16" t="s">
        <v>1876</v>
      </c>
      <c r="P504" t="str">
        <f>CONCATENATE(A504,B504,C504,D504,E504,F504,G504,H504,I504,J504,K504)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VALUES(nextval('t_country_visa_type_link_seq'),63502,33154,'Full', 'support', current_timestamp, 'support', current_timestamp,81363, current_date, current_date, '2099-01-01 00:00:00.000','Y', 'Y', 'Y', 'Y', 'Y', 'Y', 'Y', 'N', 'N', 'N', NULL, NULL, NULL);</v>
      </c>
    </row>
    <row r="505" spans="1:16">
      <c r="A505" t="s">
        <v>1871</v>
      </c>
      <c r="B505" t="str">
        <f>B503</f>
        <v>63502,</v>
      </c>
      <c r="C505" s="73">
        <f>'CountryvisatypeLink UAT Master'!B505</f>
        <v>619</v>
      </c>
      <c r="D505" t="s">
        <v>1872</v>
      </c>
      <c r="E505" s="16" t="s">
        <v>1873</v>
      </c>
      <c r="F505">
        <f>F503</f>
        <v>81363</v>
      </c>
      <c r="G505" t="s">
        <v>1874</v>
      </c>
      <c r="H505" s="73" t="str">
        <f>IF('CountryvisatypeLink UAT Master'!D505="Yes", "Y", IF('CountryvisatypeLink UAT Master'!D505="No", "N", ""))</f>
        <v>Y</v>
      </c>
      <c r="I505" s="16" t="s">
        <v>1875</v>
      </c>
      <c r="J505" s="73" t="str">
        <f>IF('CountryvisatypeLink UAT Master'!E505="Yes", "Y", IF('CountryvisatypeLink UAT Master'!E505="No", "N", ""))</f>
        <v>Y</v>
      </c>
      <c r="K505" s="16" t="s">
        <v>1876</v>
      </c>
      <c r="P505" t="str">
        <f>CONCATENATE(A505,B505,C505,D505,E505,F505,G505,H505,I505,J505,K505)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VALUES(nextval('t_country_visa_type_link_seq'),63502,619,'Full', 'support', current_timestamp, 'support', current_timestamp,81363, current_date, current_date, '2099-01-01 00:00:00.000','Y', 'Y', 'Y', 'Y', 'Y', 'Y', 'Y', 'N', 'N', 'N', NULL, NULL, NULL);</v>
      </c>
    </row>
    <row r="506" spans="1:16">
      <c r="A506" t="s">
        <v>1871</v>
      </c>
      <c r="B506" t="str">
        <f>B504</f>
        <v>63502,</v>
      </c>
      <c r="C506" s="73">
        <f>'CountryvisatypeLink UAT Master'!B506</f>
        <v>618</v>
      </c>
      <c r="D506" t="s">
        <v>1872</v>
      </c>
      <c r="E506" s="16" t="s">
        <v>1873</v>
      </c>
      <c r="F506">
        <f>F504</f>
        <v>81363</v>
      </c>
      <c r="G506" t="s">
        <v>1874</v>
      </c>
      <c r="H506" s="73" t="str">
        <f>IF('CountryvisatypeLink UAT Master'!D506="Yes", "Y", IF('CountryvisatypeLink UAT Master'!D506="No", "N", ""))</f>
        <v>Y</v>
      </c>
      <c r="I506" s="16" t="s">
        <v>1875</v>
      </c>
      <c r="J506" s="73" t="str">
        <f>IF('CountryvisatypeLink UAT Master'!E506="Yes", "Y", IF('CountryvisatypeLink UAT Master'!E506="No", "N", ""))</f>
        <v>Y</v>
      </c>
      <c r="K506" s="16" t="s">
        <v>1876</v>
      </c>
      <c r="P506" t="str">
        <f>CONCATENATE(A506,B506,C506,D506,E506,F506,G506,H506,I506,J506,K506)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VALUES(nextval('t_country_visa_type_link_seq'),63502,618,'Full', 'support', current_timestamp, 'support', current_timestamp,81363, current_date, current_date, '2099-01-01 00:00:00.000','Y', 'Y', 'Y', 'Y', 'Y', 'Y', 'Y', 'N', 'N', 'N', NULL, NULL, NULL);</v>
      </c>
    </row>
    <row r="507" spans="1:16">
      <c r="A507" t="s">
        <v>1871</v>
      </c>
      <c r="B507" t="str">
        <f>B505</f>
        <v>63502,</v>
      </c>
      <c r="C507" s="73">
        <f>'CountryvisatypeLink UAT Master'!B507</f>
        <v>44830</v>
      </c>
      <c r="D507" t="s">
        <v>1872</v>
      </c>
      <c r="E507" s="16" t="s">
        <v>1873</v>
      </c>
      <c r="F507">
        <f>F505</f>
        <v>81363</v>
      </c>
      <c r="G507" t="s">
        <v>1874</v>
      </c>
      <c r="H507" s="73" t="str">
        <f>IF('CountryvisatypeLink UAT Master'!D507="Yes", "Y", IF('CountryvisatypeLink UAT Master'!D507="No", "N", ""))</f>
        <v>Y</v>
      </c>
      <c r="I507" s="16" t="s">
        <v>1875</v>
      </c>
      <c r="J507" s="73" t="str">
        <f>IF('CountryvisatypeLink UAT Master'!E507="Yes", "Y", IF('CountryvisatypeLink UAT Master'!E507="No", "N", ""))</f>
        <v>Y</v>
      </c>
      <c r="K507" s="16" t="s">
        <v>1876</v>
      </c>
      <c r="P507" t="str">
        <f>CONCATENATE(A507,B507,C507,D507,E507,F507,G507,H507,I507,J507,K507)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VALUES(nextval('t_country_visa_type_link_seq'),63502,44830,'Full', 'support', current_timestamp, 'support', current_timestamp,81363, current_date, current_date, '2099-01-01 00:00:00.000','Y', 'Y', 'Y', 'Y', 'Y', 'Y', 'Y', 'N', 'N', 'N', NULL, NULL, NULL);</v>
      </c>
    </row>
    <row r="508" spans="1:16">
      <c r="A508" t="s">
        <v>1871</v>
      </c>
      <c r="B508" t="str">
        <f>B506</f>
        <v>63502,</v>
      </c>
      <c r="C508" s="73">
        <f>'CountryvisatypeLink UAT Master'!B508</f>
        <v>34151</v>
      </c>
      <c r="D508" t="s">
        <v>1872</v>
      </c>
      <c r="E508" s="16" t="s">
        <v>1873</v>
      </c>
      <c r="F508">
        <f>F506</f>
        <v>81363</v>
      </c>
      <c r="G508" t="s">
        <v>1874</v>
      </c>
      <c r="H508" s="73" t="str">
        <f>IF('CountryvisatypeLink UAT Master'!D508="Yes", "Y", IF('CountryvisatypeLink UAT Master'!D508="No", "N", ""))</f>
        <v>Y</v>
      </c>
      <c r="I508" s="16" t="s">
        <v>1875</v>
      </c>
      <c r="J508" s="73" t="str">
        <f>IF('CountryvisatypeLink UAT Master'!E508="Yes", "Y", IF('CountryvisatypeLink UAT Master'!E508="No", "N", ""))</f>
        <v>Y</v>
      </c>
      <c r="K508" s="16" t="s">
        <v>1876</v>
      </c>
      <c r="P508" t="str">
        <f>CONCATENATE(A508,B508,C508,D508,E508,F508,G508,H508,I508,J508,K508)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VALUES(nextval('t_country_visa_type_link_seq'),63502,34151,'Full', 'support', current_timestamp, 'support', current_timestamp,81363, current_date, current_date, '2099-01-01 00:00:00.000','Y', 'Y', 'Y', 'Y', 'Y', 'Y', 'Y', 'N', 'N', 'N', NULL, NULL, NULL);</v>
      </c>
    </row>
    <row r="509" spans="1:16">
      <c r="A509" t="s">
        <v>1871</v>
      </c>
      <c r="B509" t="str">
        <f>B507</f>
        <v>63502,</v>
      </c>
      <c r="C509" s="73">
        <f>'CountryvisatypeLink UAT Master'!B509</f>
        <v>620</v>
      </c>
      <c r="D509" t="s">
        <v>1872</v>
      </c>
      <c r="E509" s="16" t="s">
        <v>1873</v>
      </c>
      <c r="F509">
        <f>F507</f>
        <v>81363</v>
      </c>
      <c r="G509" t="s">
        <v>1874</v>
      </c>
      <c r="H509" s="73" t="str">
        <f>IF('CountryvisatypeLink UAT Master'!D509="Yes", "Y", IF('CountryvisatypeLink UAT Master'!D509="No", "N", ""))</f>
        <v>Y</v>
      </c>
      <c r="I509" s="16" t="s">
        <v>1875</v>
      </c>
      <c r="J509" s="73" t="str">
        <f>IF('CountryvisatypeLink UAT Master'!E509="Yes", "Y", IF('CountryvisatypeLink UAT Master'!E509="No", "N", ""))</f>
        <v>Y</v>
      </c>
      <c r="K509" s="16" t="s">
        <v>1876</v>
      </c>
      <c r="P509" t="str">
        <f>CONCATENATE(A509,B509,C509,D509,E509,F509,G509,H509,I509,J509,K509)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VALUES(nextval('t_country_visa_type_link_seq'),63502,620,'Full', 'support', current_timestamp, 'support', current_timestamp,81363, current_date, current_date, '2099-01-01 00:00:00.000','Y', 'Y', 'Y', 'Y', 'Y', 'Y', 'Y', 'N', 'N', 'N', NULL, NULL, NULL);</v>
      </c>
    </row>
    <row r="510" spans="1:16">
      <c r="A510" t="s">
        <v>1871</v>
      </c>
      <c r="B510" t="str">
        <f>B508</f>
        <v>63502,</v>
      </c>
      <c r="C510" s="73">
        <f>'CountryvisatypeLink UAT Master'!B510</f>
        <v>44057</v>
      </c>
      <c r="D510" t="s">
        <v>1872</v>
      </c>
      <c r="E510" s="16" t="s">
        <v>1873</v>
      </c>
      <c r="F510">
        <f>F508</f>
        <v>81363</v>
      </c>
      <c r="G510" t="s">
        <v>1874</v>
      </c>
      <c r="H510" s="73" t="e">
        <f>IF('CountryvisatypeLink UAT Master'!D510="Yes", "Y", IF('CountryvisatypeLink UAT Master'!D510="No", "N", ""))</f>
        <v>#N/A</v>
      </c>
      <c r="I510" s="16" t="s">
        <v>1875</v>
      </c>
      <c r="J510" s="73" t="e">
        <f>IF('CountryvisatypeLink UAT Master'!E510="Yes", "Y", IF('CountryvisatypeLink UAT Master'!E510="No", "N", ""))</f>
        <v>#N/A</v>
      </c>
      <c r="K510" s="16" t="s">
        <v>1876</v>
      </c>
      <c r="P510" t="e">
        <f>CONCATENATE(A510,B510,C510,D510,E510,F510,G510,H510,I510,J510,K510)</f>
        <v>#N/A</v>
      </c>
    </row>
    <row r="511" spans="1:16">
      <c r="A511" t="s">
        <v>1871</v>
      </c>
      <c r="B511" t="str">
        <f>B509</f>
        <v>63502,</v>
      </c>
      <c r="C511" s="73">
        <f>'CountryvisatypeLink UAT Master'!B511</f>
        <v>41243</v>
      </c>
      <c r="D511" t="s">
        <v>1872</v>
      </c>
      <c r="E511" s="16" t="s">
        <v>1873</v>
      </c>
      <c r="F511">
        <f>F509</f>
        <v>81363</v>
      </c>
      <c r="G511" t="s">
        <v>1874</v>
      </c>
      <c r="H511" s="73" t="str">
        <f>IF('CountryvisatypeLink UAT Master'!D511="Yes", "Y", IF('CountryvisatypeLink UAT Master'!D511="No", "N", ""))</f>
        <v>Y</v>
      </c>
      <c r="I511" s="16" t="s">
        <v>1875</v>
      </c>
      <c r="J511" s="73" t="str">
        <f>IF('CountryvisatypeLink UAT Master'!E511="Yes", "Y", IF('CountryvisatypeLink UAT Master'!E511="No", "N", ""))</f>
        <v>Y</v>
      </c>
      <c r="K511" s="16" t="s">
        <v>1876</v>
      </c>
      <c r="P511" t="str">
        <f>CONCATENATE(A511,B511,C511,D511,E511,F511,G511,H511,I511,J511,K511)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VALUES(nextval('t_country_visa_type_link_seq'),63502,41243,'Full', 'support', current_timestamp, 'support', current_timestamp,81363, current_date, current_date, '2099-01-01 00:00:00.000','Y', 'Y', 'Y', 'Y', 'Y', 'Y', 'Y', 'N', 'N', 'N', NULL, NULL, NULL);</v>
      </c>
    </row>
    <row r="512" spans="1:16">
      <c r="A512" t="s">
        <v>1871</v>
      </c>
      <c r="B512" t="str">
        <f>B510</f>
        <v>63502,</v>
      </c>
      <c r="C512" s="73">
        <f>'CountryvisatypeLink UAT Master'!B512</f>
        <v>44058</v>
      </c>
      <c r="D512" t="s">
        <v>1872</v>
      </c>
      <c r="E512" s="16" t="s">
        <v>1873</v>
      </c>
      <c r="F512">
        <f>F510</f>
        <v>81363</v>
      </c>
      <c r="G512" t="s">
        <v>1874</v>
      </c>
      <c r="H512" s="73" t="e">
        <f>IF('CountryvisatypeLink UAT Master'!D512="Yes", "Y", IF('CountryvisatypeLink UAT Master'!D512="No", "N", ""))</f>
        <v>#N/A</v>
      </c>
      <c r="I512" s="16" t="s">
        <v>1875</v>
      </c>
      <c r="J512" s="73" t="e">
        <f>IF('CountryvisatypeLink UAT Master'!E512="Yes", "Y", IF('CountryvisatypeLink UAT Master'!E512="No", "N", ""))</f>
        <v>#N/A</v>
      </c>
      <c r="K512" s="16" t="s">
        <v>1876</v>
      </c>
      <c r="P512" t="e">
        <f>CONCATENATE(A512,B512,C512,D512,E512,F512,G512,H512,I512,J512,K512)</f>
        <v>#N/A</v>
      </c>
    </row>
    <row r="513" spans="1:16">
      <c r="A513" t="s">
        <v>1871</v>
      </c>
      <c r="B513" t="str">
        <f>B511</f>
        <v>63502,</v>
      </c>
      <c r="C513" s="73">
        <f>'CountryvisatypeLink UAT Master'!B513</f>
        <v>44056</v>
      </c>
      <c r="D513" t="s">
        <v>1872</v>
      </c>
      <c r="E513" s="16" t="s">
        <v>1873</v>
      </c>
      <c r="F513">
        <f>F511</f>
        <v>81363</v>
      </c>
      <c r="G513" t="s">
        <v>1874</v>
      </c>
      <c r="H513" s="73" t="e">
        <f>IF('CountryvisatypeLink UAT Master'!D513="Yes", "Y", IF('CountryvisatypeLink UAT Master'!D513="No", "N", ""))</f>
        <v>#N/A</v>
      </c>
      <c r="I513" s="16" t="s">
        <v>1875</v>
      </c>
      <c r="J513" s="73" t="e">
        <f>IF('CountryvisatypeLink UAT Master'!E513="Yes", "Y", IF('CountryvisatypeLink UAT Master'!E513="No", "N", ""))</f>
        <v>#N/A</v>
      </c>
      <c r="K513" s="16" t="s">
        <v>1876</v>
      </c>
      <c r="P513" t="e">
        <f>CONCATENATE(A513,B513,C513,D513,E513,F513,G513,H513,I513,J513,K513)</f>
        <v>#N/A</v>
      </c>
    </row>
    <row r="514" spans="1:16">
      <c r="A514" t="s">
        <v>1871</v>
      </c>
      <c r="B514" t="str">
        <f>B512</f>
        <v>63502,</v>
      </c>
      <c r="C514" s="73">
        <f>'CountryvisatypeLink UAT Master'!B514</f>
        <v>44105</v>
      </c>
      <c r="D514" t="s">
        <v>1872</v>
      </c>
      <c r="E514" s="16" t="s">
        <v>1873</v>
      </c>
      <c r="F514">
        <f>F512</f>
        <v>81363</v>
      </c>
      <c r="G514" t="s">
        <v>1874</v>
      </c>
      <c r="H514" s="73" t="e">
        <f>IF('CountryvisatypeLink UAT Master'!D514="Yes", "Y", IF('CountryvisatypeLink UAT Master'!D514="No", "N", ""))</f>
        <v>#N/A</v>
      </c>
      <c r="I514" s="16" t="s">
        <v>1875</v>
      </c>
      <c r="J514" s="73" t="e">
        <f>IF('CountryvisatypeLink UAT Master'!E514="Yes", "Y", IF('CountryvisatypeLink UAT Master'!E514="No", "N", ""))</f>
        <v>#N/A</v>
      </c>
      <c r="K514" s="16" t="s">
        <v>1876</v>
      </c>
      <c r="P514" t="e">
        <f>CONCATENATE(A514,B514,C514,D514,E514,F514,G514,H514,I514,J514,K514)</f>
        <v>#N/A</v>
      </c>
    </row>
    <row r="515" spans="1:16">
      <c r="A515" t="s">
        <v>1871</v>
      </c>
      <c r="B515" t="str">
        <f>B513</f>
        <v>63502,</v>
      </c>
      <c r="C515" s="73">
        <f>'CountryvisatypeLink UAT Master'!B515</f>
        <v>44055</v>
      </c>
      <c r="D515" t="s">
        <v>1872</v>
      </c>
      <c r="E515" s="16" t="s">
        <v>1873</v>
      </c>
      <c r="F515">
        <f>F513</f>
        <v>81363</v>
      </c>
      <c r="G515" t="s">
        <v>1874</v>
      </c>
      <c r="H515" s="73" t="e">
        <f>IF('CountryvisatypeLink UAT Master'!D515="Yes", "Y", IF('CountryvisatypeLink UAT Master'!D515="No", "N", ""))</f>
        <v>#N/A</v>
      </c>
      <c r="I515" s="16" t="s">
        <v>1875</v>
      </c>
      <c r="J515" s="73" t="e">
        <f>IF('CountryvisatypeLink UAT Master'!E515="Yes", "Y", IF('CountryvisatypeLink UAT Master'!E515="No", "N", ""))</f>
        <v>#N/A</v>
      </c>
      <c r="K515" s="16" t="s">
        <v>1876</v>
      </c>
      <c r="P515" t="e">
        <f>CONCATENATE(A515,B515,C515,D515,E515,F515,G515,H515,I515,J515,K515)</f>
        <v>#N/A</v>
      </c>
    </row>
    <row r="516" spans="1:16">
      <c r="A516" t="s">
        <v>1871</v>
      </c>
      <c r="B516" t="str">
        <f>B514</f>
        <v>63502,</v>
      </c>
      <c r="C516" s="73">
        <f>'CountryvisatypeLink UAT Master'!B516</f>
        <v>44053</v>
      </c>
      <c r="D516" t="s">
        <v>1872</v>
      </c>
      <c r="E516" s="16" t="s">
        <v>1873</v>
      </c>
      <c r="F516">
        <f>F514</f>
        <v>81363</v>
      </c>
      <c r="G516" t="s">
        <v>1874</v>
      </c>
      <c r="H516" s="73" t="e">
        <f>IF('CountryvisatypeLink UAT Master'!D516="Yes", "Y", IF('CountryvisatypeLink UAT Master'!D516="No", "N", ""))</f>
        <v>#N/A</v>
      </c>
      <c r="I516" s="16" t="s">
        <v>1875</v>
      </c>
      <c r="J516" s="73" t="e">
        <f>IF('CountryvisatypeLink UAT Master'!E516="Yes", "Y", IF('CountryvisatypeLink UAT Master'!E516="No", "N", ""))</f>
        <v>#N/A</v>
      </c>
      <c r="K516" s="16" t="s">
        <v>1876</v>
      </c>
      <c r="P516" t="e">
        <f>CONCATENATE(A516,B516,C516,D516,E516,F516,G516,H516,I516,J516,K516)</f>
        <v>#N/A</v>
      </c>
    </row>
    <row r="517" spans="1:16">
      <c r="A517" t="s">
        <v>1871</v>
      </c>
      <c r="B517" t="str">
        <f>B515</f>
        <v>63502,</v>
      </c>
      <c r="C517" s="73">
        <f>'CountryvisatypeLink UAT Master'!B517</f>
        <v>44084</v>
      </c>
      <c r="D517" t="s">
        <v>1872</v>
      </c>
      <c r="E517" s="16" t="s">
        <v>1873</v>
      </c>
      <c r="F517">
        <f>F515</f>
        <v>81363</v>
      </c>
      <c r="G517" t="s">
        <v>1874</v>
      </c>
      <c r="H517" s="73" t="e">
        <f>IF('CountryvisatypeLink UAT Master'!D517="Yes", "Y", IF('CountryvisatypeLink UAT Master'!D517="No", "N", ""))</f>
        <v>#N/A</v>
      </c>
      <c r="I517" s="16" t="s">
        <v>1875</v>
      </c>
      <c r="J517" s="73" t="e">
        <f>IF('CountryvisatypeLink UAT Master'!E517="Yes", "Y", IF('CountryvisatypeLink UAT Master'!E517="No", "N", ""))</f>
        <v>#N/A</v>
      </c>
      <c r="K517" s="16" t="s">
        <v>1876</v>
      </c>
      <c r="P517" t="e">
        <f>CONCATENATE(A517,B517,C517,D517,E517,F517,G517,H517,I517,J517,K517)</f>
        <v>#N/A</v>
      </c>
    </row>
    <row r="518" spans="1:16">
      <c r="A518" t="s">
        <v>1871</v>
      </c>
      <c r="B518" t="str">
        <f>B516</f>
        <v>63502,</v>
      </c>
      <c r="C518" s="73">
        <f>'CountryvisatypeLink UAT Master'!B518</f>
        <v>41244</v>
      </c>
      <c r="D518" t="s">
        <v>1872</v>
      </c>
      <c r="E518" s="16" t="s">
        <v>1873</v>
      </c>
      <c r="F518">
        <f>F516</f>
        <v>81363</v>
      </c>
      <c r="G518" t="s">
        <v>1874</v>
      </c>
      <c r="H518" s="73" t="str">
        <f>IF('CountryvisatypeLink UAT Master'!D518="Yes", "Y", IF('CountryvisatypeLink UAT Master'!D518="No", "N", ""))</f>
        <v>Y</v>
      </c>
      <c r="I518" s="16" t="s">
        <v>1875</v>
      </c>
      <c r="J518" s="73" t="str">
        <f>IF('CountryvisatypeLink UAT Master'!E518="Yes", "Y", IF('CountryvisatypeLink UAT Master'!E518="No", "N", ""))</f>
        <v>Y</v>
      </c>
      <c r="K518" s="16" t="s">
        <v>1876</v>
      </c>
      <c r="P518" t="str">
        <f>CONCATENATE(A518,B518,C518,D518,E518,F518,G518,H518,I518,J518,K518)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VALUES(nextval('t_country_visa_type_link_seq'),63502,41244,'Full', 'support', current_timestamp, 'support', current_timestamp,81363, current_date, current_date, '2099-01-01 00:00:00.000','Y', 'Y', 'Y', 'Y', 'Y', 'Y', 'Y', 'N', 'N', 'N', NULL, NULL, NULL);</v>
      </c>
    </row>
    <row r="519" spans="1:16">
      <c r="A519" t="s">
        <v>1871</v>
      </c>
      <c r="B519" t="str">
        <f>B517</f>
        <v>63502,</v>
      </c>
      <c r="C519" s="73">
        <f>'CountryvisatypeLink UAT Master'!B519</f>
        <v>44904</v>
      </c>
      <c r="D519" t="s">
        <v>1872</v>
      </c>
      <c r="E519" s="16" t="s">
        <v>1873</v>
      </c>
      <c r="F519">
        <f>F517</f>
        <v>81363</v>
      </c>
      <c r="G519" t="s">
        <v>1874</v>
      </c>
      <c r="H519" s="73" t="e">
        <f>IF('CountryvisatypeLink UAT Master'!D519="Yes", "Y", IF('CountryvisatypeLink UAT Master'!D519="No", "N", ""))</f>
        <v>#N/A</v>
      </c>
      <c r="I519" s="16" t="s">
        <v>1875</v>
      </c>
      <c r="J519" s="73" t="e">
        <f>IF('CountryvisatypeLink UAT Master'!E519="Yes", "Y", IF('CountryvisatypeLink UAT Master'!E519="No", "N", ""))</f>
        <v>#N/A</v>
      </c>
      <c r="K519" s="16" t="s">
        <v>1876</v>
      </c>
      <c r="P519" t="e">
        <f>CONCATENATE(A519,B519,C519,D519,E519,F519,G519,H519,I519,J519,K519)</f>
        <v>#N/A</v>
      </c>
    </row>
    <row r="520" spans="1:16">
      <c r="A520" t="s">
        <v>1871</v>
      </c>
      <c r="B520" t="str">
        <f>B518</f>
        <v>63502,</v>
      </c>
      <c r="C520" s="73">
        <f>'CountryvisatypeLink UAT Master'!B520</f>
        <v>44126</v>
      </c>
      <c r="D520" t="s">
        <v>1872</v>
      </c>
      <c r="E520" s="16" t="s">
        <v>1873</v>
      </c>
      <c r="F520">
        <f>F518</f>
        <v>81363</v>
      </c>
      <c r="G520" t="s">
        <v>1874</v>
      </c>
      <c r="H520" s="73" t="e">
        <f>IF('CountryvisatypeLink UAT Master'!D520="Yes", "Y", IF('CountryvisatypeLink UAT Master'!D520="No", "N", ""))</f>
        <v>#N/A</v>
      </c>
      <c r="I520" s="16" t="s">
        <v>1875</v>
      </c>
      <c r="J520" s="73" t="e">
        <f>IF('CountryvisatypeLink UAT Master'!E520="Yes", "Y", IF('CountryvisatypeLink UAT Master'!E520="No", "N", ""))</f>
        <v>#N/A</v>
      </c>
      <c r="K520" s="16" t="s">
        <v>1876</v>
      </c>
      <c r="P520" t="e">
        <f>CONCATENATE(A520,B520,C520,D520,E520,F520,G520,H520,I520,J520,K520)</f>
        <v>#N/A</v>
      </c>
    </row>
    <row r="521" spans="1:16">
      <c r="A521" t="s">
        <v>1871</v>
      </c>
      <c r="B521" t="str">
        <f>B519</f>
        <v>63502,</v>
      </c>
      <c r="C521" s="73">
        <f>'CountryvisatypeLink UAT Master'!B521</f>
        <v>41848</v>
      </c>
      <c r="D521" t="s">
        <v>1872</v>
      </c>
      <c r="E521" s="16" t="s">
        <v>1873</v>
      </c>
      <c r="F521">
        <f>F519</f>
        <v>81363</v>
      </c>
      <c r="G521" t="s">
        <v>1874</v>
      </c>
      <c r="H521" s="73" t="str">
        <f>IF('CountryvisatypeLink UAT Master'!D521="Yes", "Y", IF('CountryvisatypeLink UAT Master'!D521="No", "N", ""))</f>
        <v>Y</v>
      </c>
      <c r="I521" s="16" t="s">
        <v>1875</v>
      </c>
      <c r="J521" s="73" t="str">
        <f>IF('CountryvisatypeLink UAT Master'!E521="Yes", "Y", IF('CountryvisatypeLink UAT Master'!E521="No", "N", ""))</f>
        <v>Y</v>
      </c>
      <c r="K521" s="16" t="s">
        <v>1876</v>
      </c>
      <c r="P521" t="str">
        <f>CONCATENATE(A521,B521,C521,D521,E521,F521,G521,H521,I521,J521,K521)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VALUES(nextval('t_country_visa_type_link_seq'),63502,41848,'Full', 'support', current_timestamp, 'support', current_timestamp,81363, current_date, current_date, '2099-01-01 00:00:00.000','Y', 'Y', 'Y', 'Y', 'Y', 'Y', 'Y', 'N', 'N', 'N', NULL, NULL, NULL);</v>
      </c>
    </row>
    <row r="522" spans="1:16">
      <c r="A522" t="s">
        <v>1871</v>
      </c>
      <c r="B522" t="str">
        <f>B520</f>
        <v>63502,</v>
      </c>
      <c r="C522" s="73">
        <f>'CountryvisatypeLink UAT Master'!B522</f>
        <v>41617</v>
      </c>
      <c r="D522" t="s">
        <v>1872</v>
      </c>
      <c r="E522" s="16" t="s">
        <v>1873</v>
      </c>
      <c r="F522">
        <f>F520</f>
        <v>81363</v>
      </c>
      <c r="G522" t="s">
        <v>1874</v>
      </c>
      <c r="H522" s="73" t="str">
        <f>IF('CountryvisatypeLink UAT Master'!D522="Yes", "Y", IF('CountryvisatypeLink UAT Master'!D522="No", "N", ""))</f>
        <v>Y</v>
      </c>
      <c r="I522" s="16" t="s">
        <v>1875</v>
      </c>
      <c r="J522" s="73" t="str">
        <f>IF('CountryvisatypeLink UAT Master'!E522="Yes", "Y", IF('CountryvisatypeLink UAT Master'!E522="No", "N", ""))</f>
        <v>Y</v>
      </c>
      <c r="K522" s="16" t="s">
        <v>1876</v>
      </c>
      <c r="P522" t="str">
        <f>CONCATENATE(A522,B522,C522,D522,E522,F522,G522,H522,I522,J522,K522)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VALUES(nextval('t_country_visa_type_link_seq'),63502,41617,'Full', 'support', current_timestamp, 'support', current_timestamp,81363, current_date, current_date, '2099-01-01 00:00:00.000','Y', 'Y', 'Y', 'Y', 'Y', 'Y', 'Y', 'N', 'N', 'N', NULL, NULL, NULL);</v>
      </c>
    </row>
    <row r="523" spans="1:16">
      <c r="A523" t="s">
        <v>1871</v>
      </c>
      <c r="B523" t="str">
        <f>B521</f>
        <v>63502,</v>
      </c>
      <c r="C523" s="73">
        <f>'CountryvisatypeLink UAT Master'!B523</f>
        <v>22050</v>
      </c>
      <c r="D523" t="s">
        <v>1872</v>
      </c>
      <c r="E523" s="16" t="s">
        <v>1873</v>
      </c>
      <c r="F523">
        <f>F521</f>
        <v>81363</v>
      </c>
      <c r="G523" t="s">
        <v>1874</v>
      </c>
      <c r="H523" s="73" t="str">
        <f>IF('CountryvisatypeLink UAT Master'!D523="Yes", "Y", IF('CountryvisatypeLink UAT Master'!D523="No", "N", ""))</f>
        <v>Y</v>
      </c>
      <c r="I523" s="16" t="s">
        <v>1875</v>
      </c>
      <c r="J523" s="73" t="str">
        <f>IF('CountryvisatypeLink UAT Master'!E523="Yes", "Y", IF('CountryvisatypeLink UAT Master'!E523="No", "N", ""))</f>
        <v>Y</v>
      </c>
      <c r="K523" s="16" t="s">
        <v>1876</v>
      </c>
      <c r="P523" t="str">
        <f>CONCATENATE(A523,B523,C523,D523,E523,F523,G523,H523,I523,J523,K523)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VALUES(nextval('t_country_visa_type_link_seq'),63502,22050,'Full', 'support', current_timestamp, 'support', current_timestamp,81363, current_date, current_date, '2099-01-01 00:00:00.000','Y', 'Y', 'Y', 'Y', 'Y', 'Y', 'Y', 'N', 'N', 'N', NULL, NULL, NULL);</v>
      </c>
    </row>
    <row r="524" spans="1:16">
      <c r="A524" t="s">
        <v>1871</v>
      </c>
      <c r="B524" t="str">
        <f>B522</f>
        <v>63502,</v>
      </c>
      <c r="C524" s="73">
        <f>'CountryvisatypeLink UAT Master'!B524</f>
        <v>44052</v>
      </c>
      <c r="D524" t="s">
        <v>1872</v>
      </c>
      <c r="E524" s="16" t="s">
        <v>1873</v>
      </c>
      <c r="F524">
        <f>F522</f>
        <v>81363</v>
      </c>
      <c r="G524" t="s">
        <v>1874</v>
      </c>
      <c r="H524" s="73" t="e">
        <f>IF('CountryvisatypeLink UAT Master'!D524="Yes", "Y", IF('CountryvisatypeLink UAT Master'!D524="No", "N", ""))</f>
        <v>#N/A</v>
      </c>
      <c r="I524" s="16" t="s">
        <v>1875</v>
      </c>
      <c r="J524" s="73" t="e">
        <f>IF('CountryvisatypeLink UAT Master'!E524="Yes", "Y", IF('CountryvisatypeLink UAT Master'!E524="No", "N", ""))</f>
        <v>#N/A</v>
      </c>
      <c r="K524" s="16" t="s">
        <v>1876</v>
      </c>
      <c r="P524" t="e">
        <f>CONCATENATE(A524,B524,C524,D524,E524,F524,G524,H524,I524,J524,K524)</f>
        <v>#N/A</v>
      </c>
    </row>
    <row r="525" spans="1:16">
      <c r="A525" t="s">
        <v>1871</v>
      </c>
      <c r="B525" t="str">
        <f>B523</f>
        <v>63502,</v>
      </c>
      <c r="C525" s="73">
        <f>'CountryvisatypeLink UAT Master'!B525</f>
        <v>42024</v>
      </c>
      <c r="D525" t="s">
        <v>1872</v>
      </c>
      <c r="E525" s="16" t="s">
        <v>1873</v>
      </c>
      <c r="F525">
        <f>F523</f>
        <v>81363</v>
      </c>
      <c r="G525" t="s">
        <v>1874</v>
      </c>
      <c r="H525" s="73" t="str">
        <f>IF('CountryvisatypeLink UAT Master'!D525="Yes", "Y", IF('CountryvisatypeLink UAT Master'!D525="No", "N", ""))</f>
        <v>Y</v>
      </c>
      <c r="I525" s="16" t="s">
        <v>1875</v>
      </c>
      <c r="J525" s="73" t="str">
        <f>IF('CountryvisatypeLink UAT Master'!E525="Yes", "Y", IF('CountryvisatypeLink UAT Master'!E525="No", "N", ""))</f>
        <v>Y</v>
      </c>
      <c r="K525" s="16" t="s">
        <v>1876</v>
      </c>
      <c r="P525" t="str">
        <f>CONCATENATE(A525,B525,C525,D525,E525,F525,G525,H525,I525,J525,K525)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VALUES(nextval('t_country_visa_type_link_seq'),63502,42024,'Full', 'support', current_timestamp, 'support', current_timestamp,81363, current_date, current_date, '2099-01-01 00:00:00.000','Y', 'Y', 'Y', 'Y', 'Y', 'Y', 'Y', 'N', 'N', 'N', NULL, NULL, NULL);</v>
      </c>
    </row>
    <row r="526" spans="1:16">
      <c r="A526" t="s">
        <v>1871</v>
      </c>
      <c r="B526" t="str">
        <f>B524</f>
        <v>63502,</v>
      </c>
      <c r="C526" s="73">
        <f>'CountryvisatypeLink UAT Master'!B526</f>
        <v>32300</v>
      </c>
      <c r="D526" t="s">
        <v>1872</v>
      </c>
      <c r="E526" s="16" t="s">
        <v>1873</v>
      </c>
      <c r="F526">
        <f>F524</f>
        <v>81363</v>
      </c>
      <c r="G526" t="s">
        <v>1874</v>
      </c>
      <c r="H526" s="73" t="str">
        <f>IF('CountryvisatypeLink UAT Master'!D526="Yes", "Y", IF('CountryvisatypeLink UAT Master'!D526="No", "N", ""))</f>
        <v>Y</v>
      </c>
      <c r="I526" s="16" t="s">
        <v>1875</v>
      </c>
      <c r="J526" s="73" t="str">
        <f>IF('CountryvisatypeLink UAT Master'!E526="Yes", "Y", IF('CountryvisatypeLink UAT Master'!E526="No", "N", ""))</f>
        <v>Y</v>
      </c>
      <c r="K526" s="16" t="s">
        <v>1876</v>
      </c>
      <c r="P526" t="str">
        <f>CONCATENATE(A526,B526,C526,D526,E526,F526,G526,H526,I526,J526,K526)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VALUES(nextval('t_country_visa_type_link_seq'),63502,32300,'Full', 'support', current_timestamp, 'support', current_timestamp,81363, current_date, current_date, '2099-01-01 00:00:00.000','Y', 'Y', 'Y', 'Y', 'Y', 'Y', 'Y', 'N', 'N', 'N', NULL, NULL, NULL);</v>
      </c>
    </row>
    <row r="527" spans="1:16">
      <c r="A527" t="s">
        <v>1871</v>
      </c>
      <c r="B527" t="str">
        <f>B525</f>
        <v>63502,</v>
      </c>
      <c r="C527" s="73">
        <f>'CountryvisatypeLink UAT Master'!B527</f>
        <v>24053</v>
      </c>
      <c r="D527" t="s">
        <v>1872</v>
      </c>
      <c r="E527" s="16" t="s">
        <v>1873</v>
      </c>
      <c r="F527">
        <f>F525</f>
        <v>81363</v>
      </c>
      <c r="G527" t="s">
        <v>1874</v>
      </c>
      <c r="H527" s="73" t="str">
        <f>IF('CountryvisatypeLink UAT Master'!D527="Yes", "Y", IF('CountryvisatypeLink UAT Master'!D527="No", "N", ""))</f>
        <v>Y</v>
      </c>
      <c r="I527" s="16" t="s">
        <v>1875</v>
      </c>
      <c r="J527" s="73" t="str">
        <f>IF('CountryvisatypeLink UAT Master'!E527="Yes", "Y", IF('CountryvisatypeLink UAT Master'!E527="No", "N", ""))</f>
        <v>Y</v>
      </c>
      <c r="K527" s="16" t="s">
        <v>1876</v>
      </c>
      <c r="P527" t="str">
        <f>CONCATENATE(A527,B527,C527,D527,E527,F527,G527,H527,I527,J527,K527)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VALUES(nextval('t_country_visa_type_link_seq'),63502,24053,'Full', 'support', current_timestamp, 'support', current_timestamp,81363, current_date, current_date, '2099-01-01 00:00:00.000','Y', 'Y', 'Y', 'Y', 'Y', 'Y', 'Y', 'N', 'N', 'N', NULL, NULL, NULL);</v>
      </c>
    </row>
    <row r="528" spans="1:16">
      <c r="A528" t="s">
        <v>1871</v>
      </c>
      <c r="B528" t="str">
        <f>B526</f>
        <v>63502,</v>
      </c>
      <c r="C528" s="73">
        <f>'CountryvisatypeLink UAT Master'!B528</f>
        <v>25150</v>
      </c>
      <c r="D528" t="s">
        <v>1872</v>
      </c>
      <c r="E528" s="16" t="s">
        <v>1873</v>
      </c>
      <c r="F528">
        <f>F526</f>
        <v>81363</v>
      </c>
      <c r="G528" t="s">
        <v>1874</v>
      </c>
      <c r="H528" s="73" t="str">
        <f>IF('CountryvisatypeLink UAT Master'!D528="Yes", "Y", IF('CountryvisatypeLink UAT Master'!D528="No", "N", ""))</f>
        <v>Y</v>
      </c>
      <c r="I528" s="16" t="s">
        <v>1875</v>
      </c>
      <c r="J528" s="73" t="str">
        <f>IF('CountryvisatypeLink UAT Master'!E528="Yes", "Y", IF('CountryvisatypeLink UAT Master'!E528="No", "N", ""))</f>
        <v>Y</v>
      </c>
      <c r="K528" s="16" t="s">
        <v>1876</v>
      </c>
      <c r="P528" t="str">
        <f>CONCATENATE(A528,B528,C528,D528,E528,F528,G528,H528,I528,J528,K528)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VALUES(nextval('t_country_visa_type_link_seq'),63502,25150,'Full', 'support', current_timestamp, 'support', current_timestamp,81363, current_date, current_date, '2099-01-01 00:00:00.000','Y', 'Y', 'Y', 'Y', 'Y', 'Y', 'Y', 'N', 'N', 'N', NULL, NULL, NULL);</v>
      </c>
    </row>
    <row r="529" spans="1:16">
      <c r="A529" t="s">
        <v>1871</v>
      </c>
      <c r="B529" t="str">
        <f>B527</f>
        <v>63502,</v>
      </c>
      <c r="C529" s="73">
        <f>'CountryvisatypeLink UAT Master'!B529</f>
        <v>22052</v>
      </c>
      <c r="D529" t="s">
        <v>1872</v>
      </c>
      <c r="E529" s="16" t="s">
        <v>1873</v>
      </c>
      <c r="F529">
        <f>F527</f>
        <v>81363</v>
      </c>
      <c r="G529" t="s">
        <v>1874</v>
      </c>
      <c r="H529" s="73" t="str">
        <f>IF('CountryvisatypeLink UAT Master'!D529="Yes", "Y", IF('CountryvisatypeLink UAT Master'!D529="No", "N", ""))</f>
        <v>Y</v>
      </c>
      <c r="I529" s="16" t="s">
        <v>1875</v>
      </c>
      <c r="J529" s="73" t="str">
        <f>IF('CountryvisatypeLink UAT Master'!E529="Yes", "Y", IF('CountryvisatypeLink UAT Master'!E529="No", "N", ""))</f>
        <v>Y</v>
      </c>
      <c r="K529" s="16" t="s">
        <v>1876</v>
      </c>
      <c r="P529" t="str">
        <f>CONCATENATE(A529,B529,C529,D529,E529,F529,G529,H529,I529,J529,K529)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VALUES(nextval('t_country_visa_type_link_seq'),63502,22052,'Full', 'support', current_timestamp, 'support', current_timestamp,81363, current_date, current_date, '2099-01-01 00:00:00.000','Y', 'Y', 'Y', 'Y', 'Y', 'Y', 'Y', 'N', 'N', 'N', NULL, NULL, NULL);</v>
      </c>
    </row>
    <row r="530" spans="1:16">
      <c r="A530" t="s">
        <v>1871</v>
      </c>
      <c r="B530" t="str">
        <f>B528</f>
        <v>63502,</v>
      </c>
      <c r="C530" s="73">
        <f>'CountryvisatypeLink UAT Master'!B530</f>
        <v>41618</v>
      </c>
      <c r="D530" t="s">
        <v>1872</v>
      </c>
      <c r="E530" s="16" t="s">
        <v>1873</v>
      </c>
      <c r="F530">
        <f>F528</f>
        <v>81363</v>
      </c>
      <c r="G530" t="s">
        <v>1874</v>
      </c>
      <c r="H530" s="73" t="str">
        <f>IF('CountryvisatypeLink UAT Master'!D530="Yes", "Y", IF('CountryvisatypeLink UAT Master'!D530="No", "N", ""))</f>
        <v>Y</v>
      </c>
      <c r="I530" s="16" t="s">
        <v>1875</v>
      </c>
      <c r="J530" s="73" t="str">
        <f>IF('CountryvisatypeLink UAT Master'!E530="Yes", "Y", IF('CountryvisatypeLink UAT Master'!E530="No", "N", ""))</f>
        <v>Y</v>
      </c>
      <c r="K530" s="16" t="s">
        <v>1876</v>
      </c>
      <c r="P530" t="str">
        <f>CONCATENATE(A530,B530,C530,D530,E530,F530,G530,H530,I530,J530,K530)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VALUES(nextval('t_country_visa_type_link_seq'),63502,41618,'Full', 'support', current_timestamp, 'support', current_timestamp,81363, current_date, current_date, '2099-01-01 00:00:00.000','Y', 'Y', 'Y', 'Y', 'Y', 'Y', 'Y', 'N', 'N', 'N', NULL, NULL, NULL);</v>
      </c>
    </row>
    <row r="531" spans="1:16">
      <c r="A531" t="s">
        <v>1871</v>
      </c>
      <c r="B531" t="str">
        <f>B529</f>
        <v>63502,</v>
      </c>
      <c r="C531" s="73">
        <f>'CountryvisatypeLink UAT Master'!B531</f>
        <v>44048</v>
      </c>
      <c r="D531" t="s">
        <v>1872</v>
      </c>
      <c r="E531" s="16" t="s">
        <v>1873</v>
      </c>
      <c r="F531">
        <f>F529</f>
        <v>81363</v>
      </c>
      <c r="G531" t="s">
        <v>1874</v>
      </c>
      <c r="H531" s="73" t="e">
        <f>IF('CountryvisatypeLink UAT Master'!D531="Yes", "Y", IF('CountryvisatypeLink UAT Master'!D531="No", "N", ""))</f>
        <v>#N/A</v>
      </c>
      <c r="I531" s="16" t="s">
        <v>1875</v>
      </c>
      <c r="J531" s="73" t="e">
        <f>IF('CountryvisatypeLink UAT Master'!E531="Yes", "Y", IF('CountryvisatypeLink UAT Master'!E531="No", "N", ""))</f>
        <v>#N/A</v>
      </c>
      <c r="K531" s="16" t="s">
        <v>1876</v>
      </c>
      <c r="P531" t="e">
        <f>CONCATENATE(A531,B531,C531,D531,E531,F531,G531,H531,I531,J531,K531)</f>
        <v>#N/A</v>
      </c>
    </row>
    <row r="532" spans="1:16">
      <c r="A532" t="s">
        <v>1871</v>
      </c>
      <c r="B532" t="str">
        <f>B530</f>
        <v>63502,</v>
      </c>
      <c r="C532" s="73">
        <f>'CountryvisatypeLink UAT Master'!B532</f>
        <v>44050</v>
      </c>
      <c r="D532" t="s">
        <v>1872</v>
      </c>
      <c r="E532" s="16" t="s">
        <v>1873</v>
      </c>
      <c r="F532">
        <f>F530</f>
        <v>81363</v>
      </c>
      <c r="G532" t="s">
        <v>1874</v>
      </c>
      <c r="H532" s="73" t="e">
        <f>IF('CountryvisatypeLink UAT Master'!D532="Yes", "Y", IF('CountryvisatypeLink UAT Master'!D532="No", "N", ""))</f>
        <v>#N/A</v>
      </c>
      <c r="I532" s="16" t="s">
        <v>1875</v>
      </c>
      <c r="J532" s="73" t="e">
        <f>IF('CountryvisatypeLink UAT Master'!E532="Yes", "Y", IF('CountryvisatypeLink UAT Master'!E532="No", "N", ""))</f>
        <v>#N/A</v>
      </c>
      <c r="K532" s="16" t="s">
        <v>1876</v>
      </c>
      <c r="P532" t="e">
        <f>CONCATENATE(A532,B532,C532,D532,E532,F532,G532,H532,I532,J532,K532)</f>
        <v>#N/A</v>
      </c>
    </row>
    <row r="533" spans="1:16">
      <c r="A533" t="s">
        <v>1871</v>
      </c>
      <c r="B533" t="str">
        <f>B531</f>
        <v>63502,</v>
      </c>
      <c r="C533" s="73">
        <f>'CountryvisatypeLink UAT Master'!B533</f>
        <v>41619</v>
      </c>
      <c r="D533" t="s">
        <v>1872</v>
      </c>
      <c r="E533" s="16" t="s">
        <v>1873</v>
      </c>
      <c r="F533">
        <f>F531</f>
        <v>81363</v>
      </c>
      <c r="G533" t="s">
        <v>1874</v>
      </c>
      <c r="H533" s="73" t="str">
        <f>IF('CountryvisatypeLink UAT Master'!D533="Yes", "Y", IF('CountryvisatypeLink UAT Master'!D533="No", "N", ""))</f>
        <v>Y</v>
      </c>
      <c r="I533" s="16" t="s">
        <v>1875</v>
      </c>
      <c r="J533" s="73" t="str">
        <f>IF('CountryvisatypeLink UAT Master'!E533="Yes", "Y", IF('CountryvisatypeLink UAT Master'!E533="No", "N", ""))</f>
        <v>Y</v>
      </c>
      <c r="K533" s="16" t="s">
        <v>1876</v>
      </c>
      <c r="P533" t="str">
        <f>CONCATENATE(A533,B533,C533,D533,E533,F533,G533,H533,I533,J533,K533)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VALUES(nextval('t_country_visa_type_link_seq'),63502,41619,'Full', 'support', current_timestamp, 'support', current_timestamp,81363, current_date, current_date, '2099-01-01 00:00:00.000','Y', 'Y', 'Y', 'Y', 'Y', 'Y', 'Y', 'N', 'N', 'N', NULL, NULL, NULL);</v>
      </c>
    </row>
    <row r="534" spans="1:16">
      <c r="A534" t="s">
        <v>1871</v>
      </c>
      <c r="B534" t="str">
        <f>B532</f>
        <v>63502,</v>
      </c>
      <c r="C534" s="73">
        <f>'CountryvisatypeLink UAT Master'!B534</f>
        <v>44924</v>
      </c>
      <c r="D534" t="s">
        <v>1872</v>
      </c>
      <c r="E534" s="16" t="s">
        <v>1873</v>
      </c>
      <c r="F534">
        <f>F532</f>
        <v>81363</v>
      </c>
      <c r="G534" t="s">
        <v>1874</v>
      </c>
      <c r="H534" s="73" t="str">
        <f>IF('CountryvisatypeLink UAT Master'!D534="Yes", "Y", IF('CountryvisatypeLink UAT Master'!D534="No", "N", ""))</f>
        <v>Y</v>
      </c>
      <c r="I534" s="16" t="s">
        <v>1875</v>
      </c>
      <c r="J534" s="73" t="str">
        <f>IF('CountryvisatypeLink UAT Master'!E534="Yes", "Y", IF('CountryvisatypeLink UAT Master'!E534="No", "N", ""))</f>
        <v>Y</v>
      </c>
      <c r="K534" s="16" t="s">
        <v>1876</v>
      </c>
      <c r="P534" t="str">
        <f>CONCATENATE(A534,B534,C534,D534,E534,F534,G534,H534,I534,J534,K534)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VALUES(nextval('t_country_visa_type_link_seq'),63502,44924,'Full', 'support', current_timestamp, 'support', current_timestamp,81363, current_date, current_date, '2099-01-01 00:00:00.000','Y', 'Y', 'Y', 'Y', 'Y', 'Y', 'Y', 'N', 'N', 'N', NULL, NULL, NULL);</v>
      </c>
    </row>
    <row r="535" spans="1:16">
      <c r="A535" t="s">
        <v>1871</v>
      </c>
      <c r="B535" t="str">
        <f>B533</f>
        <v>63502,</v>
      </c>
      <c r="C535" s="73">
        <f>'CountryvisatypeLink UAT Master'!B535</f>
        <v>44051</v>
      </c>
      <c r="D535" t="s">
        <v>1872</v>
      </c>
      <c r="E535" s="16" t="s">
        <v>1873</v>
      </c>
      <c r="F535">
        <f>F533</f>
        <v>81363</v>
      </c>
      <c r="G535" t="s">
        <v>1874</v>
      </c>
      <c r="H535" s="73" t="e">
        <f>IF('CountryvisatypeLink UAT Master'!D535="Yes", "Y", IF('CountryvisatypeLink UAT Master'!D535="No", "N", ""))</f>
        <v>#N/A</v>
      </c>
      <c r="I535" s="16" t="s">
        <v>1875</v>
      </c>
      <c r="J535" s="73" t="e">
        <f>IF('CountryvisatypeLink UAT Master'!E535="Yes", "Y", IF('CountryvisatypeLink UAT Master'!E535="No", "N", ""))</f>
        <v>#N/A</v>
      </c>
      <c r="K535" s="16" t="s">
        <v>1876</v>
      </c>
      <c r="P535" t="e">
        <f>CONCATENATE(A535,B535,C535,D535,E535,F535,G535,H535,I535,J535,K535)</f>
        <v>#N/A</v>
      </c>
    </row>
    <row r="536" spans="1:16">
      <c r="A536" t="s">
        <v>1871</v>
      </c>
      <c r="B536" t="str">
        <f>B534</f>
        <v>63502,</v>
      </c>
      <c r="C536" s="73">
        <f>'CountryvisatypeLink UAT Master'!B536</f>
        <v>41868</v>
      </c>
      <c r="D536" t="s">
        <v>1872</v>
      </c>
      <c r="E536" s="16" t="s">
        <v>1873</v>
      </c>
      <c r="F536">
        <f>F534</f>
        <v>81363</v>
      </c>
      <c r="G536" t="s">
        <v>1874</v>
      </c>
      <c r="H536" s="73" t="str">
        <f>IF('CountryvisatypeLink UAT Master'!D536="Yes", "Y", IF('CountryvisatypeLink UAT Master'!D536="No", "N", ""))</f>
        <v>Y</v>
      </c>
      <c r="I536" s="16" t="s">
        <v>1875</v>
      </c>
      <c r="J536" s="73" t="str">
        <f>IF('CountryvisatypeLink UAT Master'!E536="Yes", "Y", IF('CountryvisatypeLink UAT Master'!E536="No", "N", ""))</f>
        <v>Y</v>
      </c>
      <c r="K536" s="16" t="s">
        <v>1876</v>
      </c>
      <c r="P536" t="str">
        <f>CONCATENATE(A536,B536,C536,D536,E536,F536,G536,H536,I536,J536,K536)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VALUES(nextval('t_country_visa_type_link_seq'),63502,41868,'Full', 'support', current_timestamp, 'support', current_timestamp,81363, current_date, current_date, '2099-01-01 00:00:00.000','Y', 'Y', 'Y', 'Y', 'Y', 'Y', 'Y', 'N', 'N', 'N', NULL, NULL, NULL);</v>
      </c>
    </row>
    <row r="537" spans="1:16">
      <c r="A537" t="s">
        <v>1871</v>
      </c>
      <c r="B537" t="str">
        <f>B535</f>
        <v>63502,</v>
      </c>
      <c r="C537" s="73">
        <f>'CountryvisatypeLink UAT Master'!B537</f>
        <v>41972</v>
      </c>
      <c r="D537" t="s">
        <v>1872</v>
      </c>
      <c r="E537" s="16" t="s">
        <v>1873</v>
      </c>
      <c r="F537">
        <f>F535</f>
        <v>81363</v>
      </c>
      <c r="G537" t="s">
        <v>1874</v>
      </c>
      <c r="H537" s="73" t="e">
        <f>IF('CountryvisatypeLink UAT Master'!D537="Yes", "Y", IF('CountryvisatypeLink UAT Master'!D537="No", "N", ""))</f>
        <v>#N/A</v>
      </c>
      <c r="I537" s="16" t="s">
        <v>1875</v>
      </c>
      <c r="J537" s="73" t="e">
        <f>IF('CountryvisatypeLink UAT Master'!E537="Yes", "Y", IF('CountryvisatypeLink UAT Master'!E537="No", "N", ""))</f>
        <v>#N/A</v>
      </c>
      <c r="K537" s="16" t="s">
        <v>1876</v>
      </c>
      <c r="P537" t="e">
        <f>CONCATENATE(A537,B537,C537,D537,E537,F537,G537,H537,I537,J537,K537)</f>
        <v>#N/A</v>
      </c>
    </row>
    <row r="538" spans="1:16">
      <c r="A538" t="s">
        <v>1871</v>
      </c>
      <c r="B538" t="str">
        <f>B536</f>
        <v>63502,</v>
      </c>
      <c r="C538" s="73">
        <f>'CountryvisatypeLink UAT Master'!B538</f>
        <v>24050</v>
      </c>
      <c r="D538" t="s">
        <v>1872</v>
      </c>
      <c r="E538" s="16" t="s">
        <v>1873</v>
      </c>
      <c r="F538">
        <f>F536</f>
        <v>81363</v>
      </c>
      <c r="G538" t="s">
        <v>1874</v>
      </c>
      <c r="H538" s="73" t="str">
        <f>IF('CountryvisatypeLink UAT Master'!D538="Yes", "Y", IF('CountryvisatypeLink UAT Master'!D538="No", "N", ""))</f>
        <v>Y</v>
      </c>
      <c r="I538" s="16" t="s">
        <v>1875</v>
      </c>
      <c r="J538" s="73" t="str">
        <f>IF('CountryvisatypeLink UAT Master'!E538="Yes", "Y", IF('CountryvisatypeLink UAT Master'!E538="No", "N", ""))</f>
        <v>Y</v>
      </c>
      <c r="K538" s="16" t="s">
        <v>1876</v>
      </c>
      <c r="P538" t="str">
        <f>CONCATENATE(A538,B538,C538,D538,E538,F538,G538,H538,I538,J538,K538)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VALUES(nextval('t_country_visa_type_link_seq'),63502,24050,'Full', 'support', current_timestamp, 'support', current_timestamp,81363, current_date, current_date, '2099-01-01 00:00:00.000','Y', 'Y', 'Y', 'Y', 'Y', 'Y', 'Y', 'N', 'N', 'N', NULL, NULL, NULL);</v>
      </c>
    </row>
    <row r="539" spans="1:16">
      <c r="A539" t="s">
        <v>1871</v>
      </c>
      <c r="B539" t="str">
        <f>B537</f>
        <v>63502,</v>
      </c>
      <c r="C539" s="73">
        <f>'CountryvisatypeLink UAT Master'!B539</f>
        <v>44024</v>
      </c>
      <c r="D539" t="s">
        <v>1872</v>
      </c>
      <c r="E539" s="16" t="s">
        <v>1873</v>
      </c>
      <c r="F539">
        <f>F537</f>
        <v>81363</v>
      </c>
      <c r="G539" t="s">
        <v>1874</v>
      </c>
      <c r="H539" s="73" t="e">
        <f>IF('CountryvisatypeLink UAT Master'!D539="Yes", "Y", IF('CountryvisatypeLink UAT Master'!D539="No", "N", ""))</f>
        <v>#N/A</v>
      </c>
      <c r="I539" s="16" t="s">
        <v>1875</v>
      </c>
      <c r="J539" s="73" t="e">
        <f>IF('CountryvisatypeLink UAT Master'!E539="Yes", "Y", IF('CountryvisatypeLink UAT Master'!E539="No", "N", ""))</f>
        <v>#N/A</v>
      </c>
      <c r="K539" s="16" t="s">
        <v>1876</v>
      </c>
      <c r="P539" t="e">
        <f>CONCATENATE(A539,B539,C539,D539,E539,F539,G539,H539,I539,J539,K539)</f>
        <v>#N/A</v>
      </c>
    </row>
    <row r="540" spans="1:16">
      <c r="A540" t="s">
        <v>1871</v>
      </c>
      <c r="B540" t="str">
        <f>B538</f>
        <v>63502,</v>
      </c>
      <c r="C540" s="73">
        <f>'CountryvisatypeLink UAT Master'!B540</f>
        <v>43972</v>
      </c>
      <c r="D540" t="s">
        <v>1872</v>
      </c>
      <c r="E540" s="16" t="s">
        <v>1873</v>
      </c>
      <c r="F540">
        <f>F538</f>
        <v>81363</v>
      </c>
      <c r="G540" t="s">
        <v>1874</v>
      </c>
      <c r="H540" s="73" t="e">
        <f>IF('CountryvisatypeLink UAT Master'!D540="Yes", "Y", IF('CountryvisatypeLink UAT Master'!D540="No", "N", ""))</f>
        <v>#N/A</v>
      </c>
      <c r="I540" s="16" t="s">
        <v>1875</v>
      </c>
      <c r="J540" s="73" t="e">
        <f>IF('CountryvisatypeLink UAT Master'!E540="Yes", "Y", IF('CountryvisatypeLink UAT Master'!E540="No", "N", ""))</f>
        <v>#N/A</v>
      </c>
      <c r="K540" s="16" t="s">
        <v>1876</v>
      </c>
      <c r="P540" t="e">
        <f>CONCATENATE(A540,B540,C540,D540,E540,F540,G540,H540,I540,J540,K540)</f>
        <v>#N/A</v>
      </c>
    </row>
    <row r="541" spans="1:16">
      <c r="A541" t="s">
        <v>1871</v>
      </c>
      <c r="B541" t="str">
        <f>B539</f>
        <v>63502,</v>
      </c>
      <c r="C541" s="73">
        <f>'CountryvisatypeLink UAT Master'!B541</f>
        <v>44046</v>
      </c>
      <c r="D541" t="s">
        <v>1872</v>
      </c>
      <c r="E541" s="16" t="s">
        <v>1873</v>
      </c>
      <c r="F541">
        <f>F539</f>
        <v>81363</v>
      </c>
      <c r="G541" t="s">
        <v>1874</v>
      </c>
      <c r="H541" s="73" t="e">
        <f>IF('CountryvisatypeLink UAT Master'!D541="Yes", "Y", IF('CountryvisatypeLink UAT Master'!D541="No", "N", ""))</f>
        <v>#N/A</v>
      </c>
      <c r="I541" s="16" t="s">
        <v>1875</v>
      </c>
      <c r="J541" s="73" t="e">
        <f>IF('CountryvisatypeLink UAT Master'!E541="Yes", "Y", IF('CountryvisatypeLink UAT Master'!E541="No", "N", ""))</f>
        <v>#N/A</v>
      </c>
      <c r="K541" s="16" t="s">
        <v>1876</v>
      </c>
      <c r="P541" t="e">
        <f>CONCATENATE(A541,B541,C541,D541,E541,F541,G541,H541,I541,J541,K541)</f>
        <v>#N/A</v>
      </c>
    </row>
    <row r="542" spans="1:16">
      <c r="A542" t="s">
        <v>1871</v>
      </c>
      <c r="B542" t="str">
        <f>B540</f>
        <v>63502,</v>
      </c>
      <c r="C542" s="73">
        <f>'CountryvisatypeLink UAT Master'!B542</f>
        <v>44006</v>
      </c>
      <c r="D542" t="s">
        <v>1872</v>
      </c>
      <c r="E542" s="16" t="s">
        <v>1873</v>
      </c>
      <c r="F542">
        <f>F540</f>
        <v>81363</v>
      </c>
      <c r="G542" t="s">
        <v>1874</v>
      </c>
      <c r="H542" s="73" t="e">
        <f>IF('CountryvisatypeLink UAT Master'!D542="Yes", "Y", IF('CountryvisatypeLink UAT Master'!D542="No", "N", ""))</f>
        <v>#N/A</v>
      </c>
      <c r="I542" s="16" t="s">
        <v>1875</v>
      </c>
      <c r="J542" s="73" t="e">
        <f>IF('CountryvisatypeLink UAT Master'!E542="Yes", "Y", IF('CountryvisatypeLink UAT Master'!E542="No", "N", ""))</f>
        <v>#N/A</v>
      </c>
      <c r="K542" s="16" t="s">
        <v>1876</v>
      </c>
      <c r="P542" t="e">
        <f>CONCATENATE(A542,B542,C542,D542,E542,F542,G542,H542,I542,J542,K542)</f>
        <v>#N/A</v>
      </c>
    </row>
    <row r="543" spans="1:16">
      <c r="A543" t="s">
        <v>1871</v>
      </c>
      <c r="B543" t="str">
        <f>B541</f>
        <v>63502,</v>
      </c>
      <c r="C543" s="73">
        <f>'CountryvisatypeLink UAT Master'!B543</f>
        <v>44005</v>
      </c>
      <c r="D543" t="s">
        <v>1872</v>
      </c>
      <c r="E543" s="16" t="s">
        <v>1873</v>
      </c>
      <c r="F543">
        <f>F541</f>
        <v>81363</v>
      </c>
      <c r="G543" t="s">
        <v>1874</v>
      </c>
      <c r="H543" s="73" t="e">
        <f>IF('CountryvisatypeLink UAT Master'!D543="Yes", "Y", IF('CountryvisatypeLink UAT Master'!D543="No", "N", ""))</f>
        <v>#N/A</v>
      </c>
      <c r="I543" s="16" t="s">
        <v>1875</v>
      </c>
      <c r="J543" s="73" t="e">
        <f>IF('CountryvisatypeLink UAT Master'!E543="Yes", "Y", IF('CountryvisatypeLink UAT Master'!E543="No", "N", ""))</f>
        <v>#N/A</v>
      </c>
      <c r="K543" s="16" t="s">
        <v>1876</v>
      </c>
      <c r="P543" t="e">
        <f>CONCATENATE(A543,B543,C543,D543,E543,F543,G543,H543,I543,J543,K543)</f>
        <v>#N/A</v>
      </c>
    </row>
    <row r="544" spans="1:16">
      <c r="A544" t="s">
        <v>1871</v>
      </c>
      <c r="B544" t="str">
        <f>B542</f>
        <v>63502,</v>
      </c>
      <c r="C544" s="73">
        <f>'CountryvisatypeLink UAT Master'!B544</f>
        <v>44045</v>
      </c>
      <c r="D544" t="s">
        <v>1872</v>
      </c>
      <c r="E544" s="16" t="s">
        <v>1873</v>
      </c>
      <c r="F544">
        <f>F542</f>
        <v>81363</v>
      </c>
      <c r="G544" t="s">
        <v>1874</v>
      </c>
      <c r="H544" s="73" t="e">
        <f>IF('CountryvisatypeLink UAT Master'!D544="Yes", "Y", IF('CountryvisatypeLink UAT Master'!D544="No", "N", ""))</f>
        <v>#N/A</v>
      </c>
      <c r="I544" s="16" t="s">
        <v>1875</v>
      </c>
      <c r="J544" s="73" t="e">
        <f>IF('CountryvisatypeLink UAT Master'!E544="Yes", "Y", IF('CountryvisatypeLink UAT Master'!E544="No", "N", ""))</f>
        <v>#N/A</v>
      </c>
      <c r="K544" s="16" t="s">
        <v>1876</v>
      </c>
      <c r="P544" t="e">
        <f>CONCATENATE(A544,B544,C544,D544,E544,F544,G544,H544,I544,J544,K544)</f>
        <v>#N/A</v>
      </c>
    </row>
    <row r="545" spans="1:16">
      <c r="A545" t="s">
        <v>1871</v>
      </c>
      <c r="B545" t="str">
        <f>B543</f>
        <v>63502,</v>
      </c>
      <c r="C545" s="73">
        <f>'CountryvisatypeLink UAT Master'!B545</f>
        <v>44044</v>
      </c>
      <c r="D545" t="s">
        <v>1872</v>
      </c>
      <c r="E545" s="16" t="s">
        <v>1873</v>
      </c>
      <c r="F545">
        <f>F543</f>
        <v>81363</v>
      </c>
      <c r="G545" t="s">
        <v>1874</v>
      </c>
      <c r="H545" s="73" t="e">
        <f>IF('CountryvisatypeLink UAT Master'!D545="Yes", "Y", IF('CountryvisatypeLink UAT Master'!D545="No", "N", ""))</f>
        <v>#N/A</v>
      </c>
      <c r="I545" s="16" t="s">
        <v>1875</v>
      </c>
      <c r="J545" s="73" t="e">
        <f>IF('CountryvisatypeLink UAT Master'!E545="Yes", "Y", IF('CountryvisatypeLink UAT Master'!E545="No", "N", ""))</f>
        <v>#N/A</v>
      </c>
      <c r="K545" s="16" t="s">
        <v>1876</v>
      </c>
      <c r="P545" t="e">
        <f>CONCATENATE(A545,B545,C545,D545,E545,F545,G545,H545,I545,J545,K545)</f>
        <v>#N/A</v>
      </c>
    </row>
    <row r="546" spans="1:16">
      <c r="A546" t="s">
        <v>1871</v>
      </c>
      <c r="B546" t="str">
        <f>B544</f>
        <v>63502,</v>
      </c>
      <c r="C546" s="73">
        <f>'CountryvisatypeLink UAT Master'!B546</f>
        <v>631</v>
      </c>
      <c r="D546" t="s">
        <v>1872</v>
      </c>
      <c r="E546" s="16" t="s">
        <v>1873</v>
      </c>
      <c r="F546">
        <f>F544</f>
        <v>81363</v>
      </c>
      <c r="G546" t="s">
        <v>1874</v>
      </c>
      <c r="H546" s="73" t="str">
        <f>IF('CountryvisatypeLink UAT Master'!D546="Yes", "Y", IF('CountryvisatypeLink UAT Master'!D546="No", "N", ""))</f>
        <v>Y</v>
      </c>
      <c r="I546" s="16" t="s">
        <v>1875</v>
      </c>
      <c r="J546" s="73" t="str">
        <f>IF('CountryvisatypeLink UAT Master'!E546="Yes", "Y", IF('CountryvisatypeLink UAT Master'!E546="No", "N", ""))</f>
        <v>Y</v>
      </c>
      <c r="K546" s="16" t="s">
        <v>1876</v>
      </c>
      <c r="P546" t="str">
        <f>CONCATENATE(A546,B546,C546,D546,E546,F546,G546,H546,I546,J546,K546)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VALUES(nextval('t_country_visa_type_link_seq'),63502,631,'Full', 'support', current_timestamp, 'support', current_timestamp,81363, current_date, current_date, '2099-01-01 00:00:00.000','Y', 'Y', 'Y', 'Y', 'Y', 'Y', 'Y', 'N', 'N', 'N', NULL, NULL, NULL);</v>
      </c>
    </row>
    <row r="547" spans="1:16">
      <c r="A547" t="s">
        <v>1871</v>
      </c>
      <c r="B547" t="str">
        <f>B545</f>
        <v>63502,</v>
      </c>
      <c r="C547" s="73">
        <f>'CountryvisatypeLink UAT Master'!B547</f>
        <v>630</v>
      </c>
      <c r="D547" t="s">
        <v>1872</v>
      </c>
      <c r="E547" s="16" t="s">
        <v>1873</v>
      </c>
      <c r="F547">
        <f>F545</f>
        <v>81363</v>
      </c>
      <c r="G547" t="s">
        <v>1874</v>
      </c>
      <c r="H547" s="73" t="str">
        <f>IF('CountryvisatypeLink UAT Master'!D547="Yes", "Y", IF('CountryvisatypeLink UAT Master'!D547="No", "N", ""))</f>
        <v>Y</v>
      </c>
      <c r="I547" s="16" t="s">
        <v>1875</v>
      </c>
      <c r="J547" s="73" t="str">
        <f>IF('CountryvisatypeLink UAT Master'!E547="Yes", "Y", IF('CountryvisatypeLink UAT Master'!E547="No", "N", ""))</f>
        <v>Y</v>
      </c>
      <c r="K547" s="16" t="s">
        <v>1876</v>
      </c>
      <c r="P547" t="str">
        <f>CONCATENATE(A547,B547,C547,D547,E547,F547,G547,H547,I547,J547,K547)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VALUES(nextval('t_country_visa_type_link_seq'),63502,630,'Full', 'support', current_timestamp, 'support', current_timestamp,81363, current_date, current_date, '2099-01-01 00:00:00.000','Y', 'Y', 'Y', 'Y', 'Y', 'Y', 'Y', 'N', 'N', 'N', NULL, NULL, NULL);</v>
      </c>
    </row>
    <row r="548" spans="1:16">
      <c r="A548" t="s">
        <v>1871</v>
      </c>
      <c r="B548" t="str">
        <f>B546</f>
        <v>63502,</v>
      </c>
      <c r="C548" s="73">
        <f>'CountryvisatypeLink UAT Master'!B548</f>
        <v>632</v>
      </c>
      <c r="D548" t="s">
        <v>1872</v>
      </c>
      <c r="E548" s="16" t="s">
        <v>1873</v>
      </c>
      <c r="F548">
        <f>F546</f>
        <v>81363</v>
      </c>
      <c r="G548" t="s">
        <v>1874</v>
      </c>
      <c r="H548" s="73" t="str">
        <f>IF('CountryvisatypeLink UAT Master'!D548="Yes", "Y", IF('CountryvisatypeLink UAT Master'!D548="No", "N", ""))</f>
        <v>Y</v>
      </c>
      <c r="I548" s="16" t="s">
        <v>1875</v>
      </c>
      <c r="J548" s="73" t="str">
        <f>IF('CountryvisatypeLink UAT Master'!E548="Yes", "Y", IF('CountryvisatypeLink UAT Master'!E548="No", "N", ""))</f>
        <v>Y</v>
      </c>
      <c r="K548" s="16" t="s">
        <v>1876</v>
      </c>
      <c r="P548" t="str">
        <f>CONCATENATE(A548,B548,C548,D548,E548,F548,G548,H548,I548,J548,K548)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VALUES(nextval('t_country_visa_type_link_seq'),63502,632,'Full', 'support', current_timestamp, 'support', current_timestamp,81363, current_date, current_date, '2099-01-01 00:00:00.000','Y', 'Y', 'Y', 'Y', 'Y', 'Y', 'Y', 'N', 'N', 'N', NULL, NULL, NULL);</v>
      </c>
    </row>
    <row r="549" spans="1:16">
      <c r="A549" t="s">
        <v>1871</v>
      </c>
      <c r="B549" t="str">
        <f>B547</f>
        <v>63502,</v>
      </c>
      <c r="C549" s="73">
        <f>'CountryvisatypeLink UAT Master'!B549</f>
        <v>44047</v>
      </c>
      <c r="D549" t="s">
        <v>1872</v>
      </c>
      <c r="E549" s="16" t="s">
        <v>1873</v>
      </c>
      <c r="F549">
        <f>F547</f>
        <v>81363</v>
      </c>
      <c r="G549" t="s">
        <v>1874</v>
      </c>
      <c r="H549" s="73" t="e">
        <f>IF('CountryvisatypeLink UAT Master'!D549="Yes", "Y", IF('CountryvisatypeLink UAT Master'!D549="No", "N", ""))</f>
        <v>#N/A</v>
      </c>
      <c r="I549" s="16" t="s">
        <v>1875</v>
      </c>
      <c r="J549" s="73" t="e">
        <f>IF('CountryvisatypeLink UAT Master'!E549="Yes", "Y", IF('CountryvisatypeLink UAT Master'!E549="No", "N", ""))</f>
        <v>#N/A</v>
      </c>
      <c r="K549" s="16" t="s">
        <v>1876</v>
      </c>
      <c r="P549" t="e">
        <f>CONCATENATE(A549,B549,C549,D549,E549,F549,G549,H549,I549,J549,K549)</f>
        <v>#N/A</v>
      </c>
    </row>
    <row r="550" spans="1:16">
      <c r="A550" t="s">
        <v>1871</v>
      </c>
      <c r="B550" t="str">
        <f>B548</f>
        <v>63502,</v>
      </c>
      <c r="C550" s="73">
        <f>'CountryvisatypeLink UAT Master'!B550</f>
        <v>42128</v>
      </c>
      <c r="D550" t="s">
        <v>1872</v>
      </c>
      <c r="E550" s="16" t="s">
        <v>1873</v>
      </c>
      <c r="F550">
        <f>F548</f>
        <v>81363</v>
      </c>
      <c r="G550" t="s">
        <v>1874</v>
      </c>
      <c r="H550" s="73" t="e">
        <f>IF('CountryvisatypeLink UAT Master'!D550="Yes", "Y", IF('CountryvisatypeLink UAT Master'!D550="No", "N", ""))</f>
        <v>#N/A</v>
      </c>
      <c r="I550" s="16" t="s">
        <v>1875</v>
      </c>
      <c r="J550" s="73" t="e">
        <f>IF('CountryvisatypeLink UAT Master'!E550="Yes", "Y", IF('CountryvisatypeLink UAT Master'!E550="No", "N", ""))</f>
        <v>#N/A</v>
      </c>
      <c r="K550" s="16" t="s">
        <v>1876</v>
      </c>
      <c r="P550" t="e">
        <f>CONCATENATE(A550,B550,C550,D550,E550,F550,G550,H550,I550,J550,K550)</f>
        <v>#N/A</v>
      </c>
    </row>
    <row r="551" spans="1:16">
      <c r="A551" t="s">
        <v>1871</v>
      </c>
      <c r="B551" t="str">
        <f>B549</f>
        <v>63502,</v>
      </c>
      <c r="C551" s="73">
        <f>'CountryvisatypeLink UAT Master'!B551</f>
        <v>42232</v>
      </c>
      <c r="D551" t="s">
        <v>1872</v>
      </c>
      <c r="E551" s="16" t="s">
        <v>1873</v>
      </c>
      <c r="F551">
        <f>F549</f>
        <v>81363</v>
      </c>
      <c r="G551" t="s">
        <v>1874</v>
      </c>
      <c r="H551" s="73" t="e">
        <f>IF('CountryvisatypeLink UAT Master'!D551="Yes", "Y", IF('CountryvisatypeLink UAT Master'!D551="No", "N", ""))</f>
        <v>#N/A</v>
      </c>
      <c r="I551" s="16" t="s">
        <v>1875</v>
      </c>
      <c r="J551" s="73" t="e">
        <f>IF('CountryvisatypeLink UAT Master'!E551="Yes", "Y", IF('CountryvisatypeLink UAT Master'!E551="No", "N", ""))</f>
        <v>#N/A</v>
      </c>
      <c r="K551" s="16" t="s">
        <v>1876</v>
      </c>
      <c r="P551" t="e">
        <f>CONCATENATE(A551,B551,C551,D551,E551,F551,G551,H551,I551,J551,K551)</f>
        <v>#N/A</v>
      </c>
    </row>
    <row r="552" spans="1:16">
      <c r="A552" t="s">
        <v>1871</v>
      </c>
      <c r="B552" t="str">
        <f>B550</f>
        <v>63502,</v>
      </c>
      <c r="C552" s="73">
        <f>'CountryvisatypeLink UAT Master'!B552</f>
        <v>42180</v>
      </c>
      <c r="D552" t="s">
        <v>1872</v>
      </c>
      <c r="E552" s="16" t="s">
        <v>1873</v>
      </c>
      <c r="F552">
        <f>F550</f>
        <v>81363</v>
      </c>
      <c r="G552" t="s">
        <v>1874</v>
      </c>
      <c r="H552" s="73" t="e">
        <f>IF('CountryvisatypeLink UAT Master'!D552="Yes", "Y", IF('CountryvisatypeLink UAT Master'!D552="No", "N", ""))</f>
        <v>#N/A</v>
      </c>
      <c r="I552" s="16" t="s">
        <v>1875</v>
      </c>
      <c r="J552" s="73" t="e">
        <f>IF('CountryvisatypeLink UAT Master'!E552="Yes", "Y", IF('CountryvisatypeLink UAT Master'!E552="No", "N", ""))</f>
        <v>#N/A</v>
      </c>
      <c r="K552" s="16" t="s">
        <v>1876</v>
      </c>
      <c r="P552" t="e">
        <f>CONCATENATE(A552,B552,C552,D552,E552,F552,G552,H552,I552,J552,K552)</f>
        <v>#N/A</v>
      </c>
    </row>
    <row r="553" spans="1:16">
      <c r="A553" t="s">
        <v>1871</v>
      </c>
      <c r="B553" t="str">
        <f>B551</f>
        <v>63502,</v>
      </c>
      <c r="C553" s="73">
        <f>'CountryvisatypeLink UAT Master'!B553</f>
        <v>643</v>
      </c>
      <c r="D553" t="s">
        <v>1872</v>
      </c>
      <c r="E553" s="16" t="s">
        <v>1873</v>
      </c>
      <c r="F553">
        <f>F551</f>
        <v>81363</v>
      </c>
      <c r="G553" t="s">
        <v>1874</v>
      </c>
      <c r="H553" s="73" t="str">
        <f>IF('CountryvisatypeLink UAT Master'!D553="Yes", "Y", IF('CountryvisatypeLink UAT Master'!D553="No", "N", ""))</f>
        <v>Y</v>
      </c>
      <c r="I553" s="16" t="s">
        <v>1875</v>
      </c>
      <c r="J553" s="73" t="str">
        <f>IF('CountryvisatypeLink UAT Master'!E553="Yes", "Y", IF('CountryvisatypeLink UAT Master'!E553="No", "N", ""))</f>
        <v>Y</v>
      </c>
      <c r="K553" s="16" t="s">
        <v>1876</v>
      </c>
      <c r="P553" t="str">
        <f>CONCATENATE(A553,B553,C553,D553,E553,F553,G553,H553,I553,J553,K553)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VALUES(nextval('t_country_visa_type_link_seq'),63502,643,'Full', 'support', current_timestamp, 'support', current_timestamp,81363, current_date, current_date, '2099-01-01 00:00:00.000','Y', 'Y', 'Y', 'Y', 'Y', 'Y', 'Y', 'N', 'N', 'N', NULL, NULL, NULL);</v>
      </c>
    </row>
    <row r="554" spans="1:16">
      <c r="A554" t="s">
        <v>1871</v>
      </c>
      <c r="B554" t="str">
        <f>B552</f>
        <v>63502,</v>
      </c>
      <c r="C554" s="73">
        <f>'CountryvisatypeLink UAT Master'!B554</f>
        <v>43968</v>
      </c>
      <c r="D554" t="s">
        <v>1872</v>
      </c>
      <c r="E554" s="16" t="s">
        <v>1873</v>
      </c>
      <c r="F554">
        <f>F552</f>
        <v>81363</v>
      </c>
      <c r="G554" t="s">
        <v>1874</v>
      </c>
      <c r="H554" s="73" t="e">
        <f>IF('CountryvisatypeLink UAT Master'!D554="Yes", "Y", IF('CountryvisatypeLink UAT Master'!D554="No", "N", ""))</f>
        <v>#N/A</v>
      </c>
      <c r="I554" s="16" t="s">
        <v>1875</v>
      </c>
      <c r="J554" s="73" t="e">
        <f>IF('CountryvisatypeLink UAT Master'!E554="Yes", "Y", IF('CountryvisatypeLink UAT Master'!E554="No", "N", ""))</f>
        <v>#N/A</v>
      </c>
      <c r="K554" s="16" t="s">
        <v>1876</v>
      </c>
      <c r="P554" t="e">
        <f>CONCATENATE(A554,B554,C554,D554,E554,F554,G554,H554,I554,J554,K554)</f>
        <v>#N/A</v>
      </c>
    </row>
    <row r="555" spans="1:16">
      <c r="A555" t="s">
        <v>1871</v>
      </c>
      <c r="B555" t="str">
        <f>B553</f>
        <v>63502,</v>
      </c>
      <c r="C555" s="73">
        <f>'CountryvisatypeLink UAT Master'!B555</f>
        <v>43984</v>
      </c>
      <c r="D555" t="s">
        <v>1872</v>
      </c>
      <c r="E555" s="16" t="s">
        <v>1873</v>
      </c>
      <c r="F555">
        <f>F553</f>
        <v>81363</v>
      </c>
      <c r="G555" t="s">
        <v>1874</v>
      </c>
      <c r="H555" s="73" t="e">
        <f>IF('CountryvisatypeLink UAT Master'!D555="Yes", "Y", IF('CountryvisatypeLink UAT Master'!D555="No", "N", ""))</f>
        <v>#N/A</v>
      </c>
      <c r="I555" s="16" t="s">
        <v>1875</v>
      </c>
      <c r="J555" s="73" t="e">
        <f>IF('CountryvisatypeLink UAT Master'!E555="Yes", "Y", IF('CountryvisatypeLink UAT Master'!E555="No", "N", ""))</f>
        <v>#N/A</v>
      </c>
      <c r="K555" s="16" t="s">
        <v>1876</v>
      </c>
      <c r="P555" t="e">
        <f>CONCATENATE(A555,B555,C555,D555,E555,F555,G555,H555,I555,J555,K555)</f>
        <v>#N/A</v>
      </c>
    </row>
    <row r="556" spans="1:16">
      <c r="A556" t="s">
        <v>1871</v>
      </c>
      <c r="B556" t="str">
        <f>B554</f>
        <v>63502,</v>
      </c>
      <c r="C556" s="73">
        <f>'CountryvisatypeLink UAT Master'!B556</f>
        <v>43966</v>
      </c>
      <c r="D556" t="s">
        <v>1872</v>
      </c>
      <c r="E556" s="16" t="s">
        <v>1873</v>
      </c>
      <c r="F556">
        <f>F554</f>
        <v>81363</v>
      </c>
      <c r="G556" t="s">
        <v>1874</v>
      </c>
      <c r="H556" s="73" t="e">
        <f>IF('CountryvisatypeLink UAT Master'!D556="Yes", "Y", IF('CountryvisatypeLink UAT Master'!D556="No", "N", ""))</f>
        <v>#N/A</v>
      </c>
      <c r="I556" s="16" t="s">
        <v>1875</v>
      </c>
      <c r="J556" s="73" t="e">
        <f>IF('CountryvisatypeLink UAT Master'!E556="Yes", "Y", IF('CountryvisatypeLink UAT Master'!E556="No", "N", ""))</f>
        <v>#N/A</v>
      </c>
      <c r="K556" s="16" t="s">
        <v>1876</v>
      </c>
      <c r="P556" t="e">
        <f>CONCATENATE(A556,B556,C556,D556,E556,F556,G556,H556,I556,J556,K556)</f>
        <v>#N/A</v>
      </c>
    </row>
    <row r="557" spans="1:16">
      <c r="A557" t="s">
        <v>1871</v>
      </c>
      <c r="B557" t="str">
        <f>B555</f>
        <v>63502,</v>
      </c>
      <c r="C557" s="73">
        <f>'CountryvisatypeLink UAT Master'!B557</f>
        <v>41163</v>
      </c>
      <c r="D557" t="s">
        <v>1872</v>
      </c>
      <c r="E557" s="16" t="s">
        <v>1873</v>
      </c>
      <c r="F557">
        <f>F555</f>
        <v>81363</v>
      </c>
      <c r="G557" t="s">
        <v>1874</v>
      </c>
      <c r="H557" s="73" t="str">
        <f>IF('CountryvisatypeLink UAT Master'!D557="Yes", "Y", IF('CountryvisatypeLink UAT Master'!D557="No", "N", ""))</f>
        <v>Y</v>
      </c>
      <c r="I557" s="16" t="s">
        <v>1875</v>
      </c>
      <c r="J557" s="73" t="str">
        <f>IF('CountryvisatypeLink UAT Master'!E557="Yes", "Y", IF('CountryvisatypeLink UAT Master'!E557="No", "N", ""))</f>
        <v>Y</v>
      </c>
      <c r="K557" s="16" t="s">
        <v>1876</v>
      </c>
      <c r="P557" t="str">
        <f>CONCATENATE(A557,B557,C557,D557,E557,F557,G557,H557,I557,J557,K557)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VALUES(nextval('t_country_visa_type_link_seq'),63502,41163,'Full', 'support', current_timestamp, 'support', current_timestamp,81363, current_date, current_date, '2099-01-01 00:00:00.000','Y', 'Y', 'Y', 'Y', 'Y', 'Y', 'Y', 'N', 'N', 'N', NULL, NULL, NULL);</v>
      </c>
    </row>
    <row r="558" spans="1:16">
      <c r="A558" t="s">
        <v>1871</v>
      </c>
      <c r="B558" t="str">
        <f>B556</f>
        <v>63502,</v>
      </c>
      <c r="C558" s="73">
        <f>'CountryvisatypeLink UAT Master'!B558</f>
        <v>41203</v>
      </c>
      <c r="D558" t="s">
        <v>1872</v>
      </c>
      <c r="E558" s="16" t="s">
        <v>1873</v>
      </c>
      <c r="F558">
        <f>F556</f>
        <v>81363</v>
      </c>
      <c r="G558" t="s">
        <v>1874</v>
      </c>
      <c r="H558" s="73" t="str">
        <f>IF('CountryvisatypeLink UAT Master'!D558="Yes", "Y", IF('CountryvisatypeLink UAT Master'!D558="No", "N", ""))</f>
        <v>Y</v>
      </c>
      <c r="I558" s="16" t="s">
        <v>1875</v>
      </c>
      <c r="J558" s="73" t="str">
        <f>IF('CountryvisatypeLink UAT Master'!E558="Yes", "Y", IF('CountryvisatypeLink UAT Master'!E558="No", "N", ""))</f>
        <v>Y</v>
      </c>
      <c r="K558" s="16" t="s">
        <v>1876</v>
      </c>
      <c r="P558" t="str">
        <f>CONCATENATE(A558,B558,C558,D558,E558,F558,G558,H558,I558,J558,K558)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VALUES(nextval('t_country_visa_type_link_seq'),63502,41203,'Full', 'support', current_timestamp, 'support', current_timestamp,81363, current_date, current_date, '2099-01-01 00:00:00.000','Y', 'Y', 'Y', 'Y', 'Y', 'Y', 'Y', 'N', 'N', 'N', NULL, NULL, NULL);</v>
      </c>
    </row>
    <row r="559" spans="1:16">
      <c r="A559" t="s">
        <v>1871</v>
      </c>
      <c r="B559" t="str">
        <f>B557</f>
        <v>63502,</v>
      </c>
      <c r="C559" s="73">
        <f>'CountryvisatypeLink UAT Master'!B559</f>
        <v>32101</v>
      </c>
      <c r="D559" t="s">
        <v>1872</v>
      </c>
      <c r="E559" s="16" t="s">
        <v>1873</v>
      </c>
      <c r="F559">
        <f>F557</f>
        <v>81363</v>
      </c>
      <c r="G559" t="s">
        <v>1874</v>
      </c>
      <c r="H559" s="73" t="str">
        <f>IF('CountryvisatypeLink UAT Master'!D559="Yes", "Y", IF('CountryvisatypeLink UAT Master'!D559="No", "N", ""))</f>
        <v>Y</v>
      </c>
      <c r="I559" s="16" t="s">
        <v>1875</v>
      </c>
      <c r="J559" s="73" t="str">
        <f>IF('CountryvisatypeLink UAT Master'!E559="Yes", "Y", IF('CountryvisatypeLink UAT Master'!E559="No", "N", ""))</f>
        <v>Y</v>
      </c>
      <c r="K559" s="16" t="s">
        <v>1876</v>
      </c>
      <c r="P559" t="str">
        <f>CONCATENATE(A559,B559,C559,D559,E559,F559,G559,H559,I559,J559,K559)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VALUES(nextval('t_country_visa_type_link_seq'),63502,32101,'Full', 'support', current_timestamp, 'support', current_timestamp,81363, current_date, current_date, '2099-01-01 00:00:00.000','Y', 'Y', 'Y', 'Y', 'Y', 'Y', 'Y', 'N', 'N', 'N', NULL, NULL, NULL);</v>
      </c>
    </row>
    <row r="560" spans="1:16">
      <c r="A560" t="s">
        <v>1871</v>
      </c>
      <c r="B560" t="str">
        <f>B558</f>
        <v>63502,</v>
      </c>
      <c r="C560" s="73">
        <f>'CountryvisatypeLink UAT Master'!B560</f>
        <v>32100</v>
      </c>
      <c r="D560" t="s">
        <v>1872</v>
      </c>
      <c r="E560" s="16" t="s">
        <v>1873</v>
      </c>
      <c r="F560">
        <f>F558</f>
        <v>81363</v>
      </c>
      <c r="G560" t="s">
        <v>1874</v>
      </c>
      <c r="H560" s="73" t="str">
        <f>IF('CountryvisatypeLink UAT Master'!D560="Yes", "Y", IF('CountryvisatypeLink UAT Master'!D560="No", "N", ""))</f>
        <v>Y</v>
      </c>
      <c r="I560" s="16" t="s">
        <v>1875</v>
      </c>
      <c r="J560" s="73" t="str">
        <f>IF('CountryvisatypeLink UAT Master'!E560="Yes", "Y", IF('CountryvisatypeLink UAT Master'!E560="No", "N", ""))</f>
        <v>Y</v>
      </c>
      <c r="K560" s="16" t="s">
        <v>1876</v>
      </c>
      <c r="P560" t="str">
        <f>CONCATENATE(A560,B560,C560,D560,E560,F560,G560,H560,I560,J560,K560)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VALUES(nextval('t_country_visa_type_link_seq'),63502,32100,'Full', 'support', current_timestamp, 'support', current_timestamp,81363, current_date, current_date, '2099-01-01 00:00:00.000','Y', 'Y', 'Y', 'Y', 'Y', 'Y', 'Y', 'N', 'N', 'N', NULL, NULL, NULL);</v>
      </c>
    </row>
    <row r="561" spans="1:16">
      <c r="A561" t="s">
        <v>1871</v>
      </c>
      <c r="B561" t="str">
        <f>B559</f>
        <v>63502,</v>
      </c>
      <c r="C561" s="73">
        <f>'CountryvisatypeLink UAT Master'!B561</f>
        <v>44905</v>
      </c>
      <c r="D561" t="s">
        <v>1872</v>
      </c>
      <c r="E561" s="16" t="s">
        <v>1873</v>
      </c>
      <c r="F561">
        <f>F559</f>
        <v>81363</v>
      </c>
      <c r="G561" t="s">
        <v>1874</v>
      </c>
      <c r="H561" s="73" t="e">
        <f>IF('CountryvisatypeLink UAT Master'!D561="Yes", "Y", IF('CountryvisatypeLink UAT Master'!D561="No", "N", ""))</f>
        <v>#N/A</v>
      </c>
      <c r="I561" s="16" t="s">
        <v>1875</v>
      </c>
      <c r="J561" s="73" t="e">
        <f>IF('CountryvisatypeLink UAT Master'!E561="Yes", "Y", IF('CountryvisatypeLink UAT Master'!E561="No", "N", ""))</f>
        <v>#N/A</v>
      </c>
      <c r="K561" s="16" t="s">
        <v>1876</v>
      </c>
      <c r="P561" t="e">
        <f>CONCATENATE(A561,B561,C561,D561,E561,F561,G561,H561,I561,J561,K561)</f>
        <v>#N/A</v>
      </c>
    </row>
    <row r="562" spans="1:16">
      <c r="A562" t="s">
        <v>1871</v>
      </c>
      <c r="B562" t="str">
        <f>B560</f>
        <v>63502,</v>
      </c>
      <c r="C562" s="73">
        <f>'CountryvisatypeLink UAT Master'!B562</f>
        <v>41183</v>
      </c>
      <c r="D562" t="s">
        <v>1872</v>
      </c>
      <c r="E562" s="16" t="s">
        <v>1873</v>
      </c>
      <c r="F562">
        <f>F560</f>
        <v>81363</v>
      </c>
      <c r="G562" t="s">
        <v>1874</v>
      </c>
      <c r="H562" s="73" t="str">
        <f>IF('CountryvisatypeLink UAT Master'!D562="Yes", "Y", IF('CountryvisatypeLink UAT Master'!D562="No", "N", ""))</f>
        <v>Y</v>
      </c>
      <c r="I562" s="16" t="s">
        <v>1875</v>
      </c>
      <c r="J562" s="73" t="str">
        <f>IF('CountryvisatypeLink UAT Master'!E562="Yes", "Y", IF('CountryvisatypeLink UAT Master'!E562="No", "N", ""))</f>
        <v>Y</v>
      </c>
      <c r="K562" s="16" t="s">
        <v>1876</v>
      </c>
      <c r="P562" t="str">
        <f>CONCATENATE(A562,B562,C562,D562,E562,F562,G562,H562,I562,J562,K562)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VALUES(nextval('t_country_visa_type_link_seq'),63502,41183,'Full', 'support', current_timestamp, 'support', current_timestamp,81363, current_date, current_date, '2099-01-01 00:00:00.000','Y', 'Y', 'Y', 'Y', 'Y', 'Y', 'Y', 'N', 'N', 'N', NULL, NULL, NULL);</v>
      </c>
    </row>
    <row r="563" spans="1:16">
      <c r="A563" t="s">
        <v>1871</v>
      </c>
      <c r="B563" t="str">
        <f>B561</f>
        <v>63502,</v>
      </c>
      <c r="C563" s="73">
        <f>'CountryvisatypeLink UAT Master'!B563</f>
        <v>32102</v>
      </c>
      <c r="D563" t="s">
        <v>1872</v>
      </c>
      <c r="E563" s="16" t="s">
        <v>1873</v>
      </c>
      <c r="F563">
        <f>F561</f>
        <v>81363</v>
      </c>
      <c r="G563" t="s">
        <v>1874</v>
      </c>
      <c r="H563" s="73" t="str">
        <f>IF('CountryvisatypeLink UAT Master'!D563="Yes", "Y", IF('CountryvisatypeLink UAT Master'!D563="No", "N", ""))</f>
        <v>Y</v>
      </c>
      <c r="I563" s="16" t="s">
        <v>1875</v>
      </c>
      <c r="J563" s="73" t="str">
        <f>IF('CountryvisatypeLink UAT Master'!E563="Yes", "Y", IF('CountryvisatypeLink UAT Master'!E563="No", "N", ""))</f>
        <v>Y</v>
      </c>
      <c r="K563" s="16" t="s">
        <v>1876</v>
      </c>
      <c r="P563" t="str">
        <f>CONCATENATE(A563,B563,C563,D563,E563,F563,G563,H563,I563,J563,K563)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VALUES(nextval('t_country_visa_type_link_seq'),63502,32102,'Full', 'support', current_timestamp, 'support', current_timestamp,81363, current_date, current_date, '2099-01-01 00:00:00.000','Y', 'Y', 'Y', 'Y', 'Y', 'Y', 'Y', 'N', 'N', 'N', NULL, NULL, NULL);</v>
      </c>
    </row>
    <row r="564" spans="1:16">
      <c r="A564" t="s">
        <v>1871</v>
      </c>
      <c r="B564" t="str">
        <f>B562</f>
        <v>63502,</v>
      </c>
      <c r="C564" s="73">
        <f>'CountryvisatypeLink UAT Master'!B564</f>
        <v>44004</v>
      </c>
      <c r="D564" t="s">
        <v>1872</v>
      </c>
      <c r="E564" s="16" t="s">
        <v>1873</v>
      </c>
      <c r="F564">
        <f>F562</f>
        <v>81363</v>
      </c>
      <c r="G564" t="s">
        <v>1874</v>
      </c>
      <c r="H564" s="73" t="e">
        <f>IF('CountryvisatypeLink UAT Master'!D564="Yes", "Y", IF('CountryvisatypeLink UAT Master'!D564="No", "N", ""))</f>
        <v>#N/A</v>
      </c>
      <c r="I564" s="16" t="s">
        <v>1875</v>
      </c>
      <c r="J564" s="73" t="e">
        <f>IF('CountryvisatypeLink UAT Master'!E564="Yes", "Y", IF('CountryvisatypeLink UAT Master'!E564="No", "N", ""))</f>
        <v>#N/A</v>
      </c>
      <c r="K564" s="16" t="s">
        <v>1876</v>
      </c>
      <c r="P564" t="e">
        <f>CONCATENATE(A564,B564,C564,D564,E564,F564,G564,H564,I564,J564,K564)</f>
        <v>#N/A</v>
      </c>
    </row>
    <row r="565" spans="1:16">
      <c r="A565" t="s">
        <v>1871</v>
      </c>
      <c r="B565" t="str">
        <f>B563</f>
        <v>63502,</v>
      </c>
      <c r="C565" s="73">
        <f>'CountryvisatypeLink UAT Master'!B565</f>
        <v>41620</v>
      </c>
      <c r="D565" t="s">
        <v>1872</v>
      </c>
      <c r="E565" s="16" t="s">
        <v>1873</v>
      </c>
      <c r="F565">
        <f>F563</f>
        <v>81363</v>
      </c>
      <c r="G565" t="s">
        <v>1874</v>
      </c>
      <c r="H565" s="73" t="str">
        <f>IF('CountryvisatypeLink UAT Master'!D565="Yes", "Y", IF('CountryvisatypeLink UAT Master'!D565="No", "N", ""))</f>
        <v>Y</v>
      </c>
      <c r="I565" s="16" t="s">
        <v>1875</v>
      </c>
      <c r="J565" s="73" t="str">
        <f>IF('CountryvisatypeLink UAT Master'!E565="Yes", "Y", IF('CountryvisatypeLink UAT Master'!E565="No", "N", ""))</f>
        <v>Y</v>
      </c>
      <c r="K565" s="16" t="s">
        <v>1876</v>
      </c>
      <c r="P565" t="str">
        <f>CONCATENATE(A565,B565,C565,D565,E565,F565,G565,H565,I565,J565,K565)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VALUES(nextval('t_country_visa_type_link_seq'),63502,41620,'Full', 'support', current_timestamp, 'support', current_timestamp,81363, current_date, current_date, '2099-01-01 00:00:00.000','Y', 'Y', 'Y', 'Y', 'Y', 'Y', 'Y', 'N', 'N', 'N', NULL, NULL, NULL);</v>
      </c>
    </row>
    <row r="566" spans="1:16">
      <c r="A566" t="s">
        <v>1871</v>
      </c>
      <c r="B566" t="str">
        <f>B564</f>
        <v>63502,</v>
      </c>
      <c r="C566" s="73">
        <f>'CountryvisatypeLink UAT Master'!B566</f>
        <v>22051</v>
      </c>
      <c r="D566" t="s">
        <v>1872</v>
      </c>
      <c r="E566" s="16" t="s">
        <v>1873</v>
      </c>
      <c r="F566">
        <f>F564</f>
        <v>81363</v>
      </c>
      <c r="G566" t="s">
        <v>1874</v>
      </c>
      <c r="H566" s="73" t="str">
        <f>IF('CountryvisatypeLink UAT Master'!D566="Yes", "Y", IF('CountryvisatypeLink UAT Master'!D566="No", "N", ""))</f>
        <v>Y</v>
      </c>
      <c r="I566" s="16" t="s">
        <v>1875</v>
      </c>
      <c r="J566" s="73" t="str">
        <f>IF('CountryvisatypeLink UAT Master'!E566="Yes", "Y", IF('CountryvisatypeLink UAT Master'!E566="No", "N", ""))</f>
        <v>Y</v>
      </c>
      <c r="K566" s="16" t="s">
        <v>1876</v>
      </c>
      <c r="P566" t="str">
        <f>CONCATENATE(A566,B566,C566,D566,E566,F566,G566,H566,I566,J566,K566)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VALUES(nextval('t_country_visa_type_link_seq'),63502,22051,'Full', 'support', current_timestamp, 'support', current_timestamp,81363, current_date, current_date, '2099-01-01 00:00:00.000','Y', 'Y', 'Y', 'Y', 'Y', 'Y', 'Y', 'N', 'N', 'N', NULL, NULL, NULL);</v>
      </c>
    </row>
    <row r="567" spans="1:16">
      <c r="A567" t="s">
        <v>1871</v>
      </c>
      <c r="B567" t="str">
        <f>B565</f>
        <v>63502,</v>
      </c>
      <c r="C567" s="73">
        <f>'CountryvisatypeLink UAT Master'!B567</f>
        <v>27150</v>
      </c>
      <c r="D567" t="s">
        <v>1872</v>
      </c>
      <c r="E567" s="16" t="s">
        <v>1873</v>
      </c>
      <c r="F567">
        <f>F565</f>
        <v>81363</v>
      </c>
      <c r="G567" t="s">
        <v>1874</v>
      </c>
      <c r="H567" s="73" t="str">
        <f>IF('CountryvisatypeLink UAT Master'!D567="Yes", "Y", IF('CountryvisatypeLink UAT Master'!D567="No", "N", ""))</f>
        <v>Y</v>
      </c>
      <c r="I567" s="16" t="s">
        <v>1875</v>
      </c>
      <c r="J567" s="73" t="str">
        <f>IF('CountryvisatypeLink UAT Master'!E567="Yes", "Y", IF('CountryvisatypeLink UAT Master'!E567="No", "N", ""))</f>
        <v>Y</v>
      </c>
      <c r="K567" s="16" t="s">
        <v>1876</v>
      </c>
      <c r="P567" t="str">
        <f>CONCATENATE(A567,B567,C567,D567,E567,F567,G567,H567,I567,J567,K567)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VALUES(nextval('t_country_visa_type_link_seq'),63502,27150,'Full', 'support', current_timestamp, 'support', current_timestamp,81363, current_date, current_date, '2099-01-01 00:00:00.000','Y', 'Y', 'Y', 'Y', 'Y', 'Y', 'Y', 'N', 'N', 'N', NULL, NULL, NULL);</v>
      </c>
    </row>
    <row r="568" spans="1:16">
      <c r="A568" t="s">
        <v>1871</v>
      </c>
      <c r="B568" t="str">
        <f>B566</f>
        <v>63502,</v>
      </c>
      <c r="C568" s="73">
        <f>'CountryvisatypeLink UAT Master'!B568</f>
        <v>43946</v>
      </c>
      <c r="D568" t="s">
        <v>1872</v>
      </c>
      <c r="E568" s="16" t="s">
        <v>1873</v>
      </c>
      <c r="F568">
        <f>F566</f>
        <v>81363</v>
      </c>
      <c r="G568" t="s">
        <v>1874</v>
      </c>
      <c r="H568" s="73" t="e">
        <f>IF('CountryvisatypeLink UAT Master'!D568="Yes", "Y", IF('CountryvisatypeLink UAT Master'!D568="No", "N", ""))</f>
        <v>#N/A</v>
      </c>
      <c r="I568" s="16" t="s">
        <v>1875</v>
      </c>
      <c r="J568" s="73" t="e">
        <f>IF('CountryvisatypeLink UAT Master'!E568="Yes", "Y", IF('CountryvisatypeLink UAT Master'!E568="No", "N", ""))</f>
        <v>#N/A</v>
      </c>
      <c r="K568" s="16" t="s">
        <v>1876</v>
      </c>
      <c r="P568" t="e">
        <f>CONCATENATE(A568,B568,C568,D568,E568,F568,G568,H568,I568,J568,K568)</f>
        <v>#N/A</v>
      </c>
    </row>
    <row r="569" spans="1:16">
      <c r="A569" t="s">
        <v>1871</v>
      </c>
      <c r="B569" t="str">
        <f>B567</f>
        <v>63502,</v>
      </c>
      <c r="C569" s="73">
        <f>'CountryvisatypeLink UAT Master'!B569</f>
        <v>43945</v>
      </c>
      <c r="D569" t="s">
        <v>1872</v>
      </c>
      <c r="E569" s="16" t="s">
        <v>1873</v>
      </c>
      <c r="F569">
        <f>F567</f>
        <v>81363</v>
      </c>
      <c r="G569" t="s">
        <v>1874</v>
      </c>
      <c r="H569" s="73" t="e">
        <f>IF('CountryvisatypeLink UAT Master'!D569="Yes", "Y", IF('CountryvisatypeLink UAT Master'!D569="No", "N", ""))</f>
        <v>#N/A</v>
      </c>
      <c r="I569" s="16" t="s">
        <v>1875</v>
      </c>
      <c r="J569" s="73" t="e">
        <f>IF('CountryvisatypeLink UAT Master'!E569="Yes", "Y", IF('CountryvisatypeLink UAT Master'!E569="No", "N", ""))</f>
        <v>#N/A</v>
      </c>
      <c r="K569" s="16" t="s">
        <v>1876</v>
      </c>
      <c r="P569" t="e">
        <f>CONCATENATE(A569,B569,C569,D569,E569,F569,G569,H569,I569,J569,K569)</f>
        <v>#N/A</v>
      </c>
    </row>
    <row r="570" spans="1:16">
      <c r="A570" t="s">
        <v>1871</v>
      </c>
      <c r="B570" t="str">
        <f>B568</f>
        <v>63502,</v>
      </c>
      <c r="C570" s="73">
        <f>'CountryvisatypeLink UAT Master'!B570</f>
        <v>43964</v>
      </c>
      <c r="D570" t="s">
        <v>1872</v>
      </c>
      <c r="E570" s="16" t="s">
        <v>1873</v>
      </c>
      <c r="F570">
        <f>F568</f>
        <v>81363</v>
      </c>
      <c r="G570" t="s">
        <v>1874</v>
      </c>
      <c r="H570" s="73" t="e">
        <f>IF('CountryvisatypeLink UAT Master'!D570="Yes", "Y", IF('CountryvisatypeLink UAT Master'!D570="No", "N", ""))</f>
        <v>#N/A</v>
      </c>
      <c r="I570" s="16" t="s">
        <v>1875</v>
      </c>
      <c r="J570" s="73" t="e">
        <f>IF('CountryvisatypeLink UAT Master'!E570="Yes", "Y", IF('CountryvisatypeLink UAT Master'!E570="No", "N", ""))</f>
        <v>#N/A</v>
      </c>
      <c r="K570" s="16" t="s">
        <v>1876</v>
      </c>
      <c r="P570" t="e">
        <f>CONCATENATE(A570,B570,C570,D570,E570,F570,G570,H570,I570,J570,K570)</f>
        <v>#N/A</v>
      </c>
    </row>
    <row r="571" spans="1:16">
      <c r="A571" t="s">
        <v>1871</v>
      </c>
      <c r="B571" t="str">
        <f>B569</f>
        <v>63502,</v>
      </c>
      <c r="C571" s="73">
        <f>'CountryvisatypeLink UAT Master'!B571</f>
        <v>43944</v>
      </c>
      <c r="D571" t="s">
        <v>1872</v>
      </c>
      <c r="E571" s="16" t="s">
        <v>1873</v>
      </c>
      <c r="F571">
        <f>F569</f>
        <v>81363</v>
      </c>
      <c r="G571" t="s">
        <v>1874</v>
      </c>
      <c r="H571" s="73" t="e">
        <f>IF('CountryvisatypeLink UAT Master'!D571="Yes", "Y", IF('CountryvisatypeLink UAT Master'!D571="No", "N", ""))</f>
        <v>#N/A</v>
      </c>
      <c r="I571" s="16" t="s">
        <v>1875</v>
      </c>
      <c r="J571" s="73" t="e">
        <f>IF('CountryvisatypeLink UAT Master'!E571="Yes", "Y", IF('CountryvisatypeLink UAT Master'!E571="No", "N", ""))</f>
        <v>#N/A</v>
      </c>
      <c r="K571" s="16" t="s">
        <v>1876</v>
      </c>
      <c r="P571" t="e">
        <f>CONCATENATE(A571,B571,C571,D571,E571,F571,G571,H571,I571,J571,K571)</f>
        <v>#N/A</v>
      </c>
    </row>
    <row r="572" spans="1:16">
      <c r="A572" t="s">
        <v>1871</v>
      </c>
      <c r="B572" t="str">
        <f>B570</f>
        <v>63502,</v>
      </c>
      <c r="C572" s="73">
        <f>'CountryvisatypeLink UAT Master'!B572</f>
        <v>43224</v>
      </c>
      <c r="D572" t="s">
        <v>1872</v>
      </c>
      <c r="E572" s="16" t="s">
        <v>1873</v>
      </c>
      <c r="F572">
        <f>F570</f>
        <v>81363</v>
      </c>
      <c r="G572" t="s">
        <v>1874</v>
      </c>
      <c r="H572" s="73" t="e">
        <f>IF('CountryvisatypeLink UAT Master'!D572="Yes", "Y", IF('CountryvisatypeLink UAT Master'!D572="No", "N", ""))</f>
        <v>#N/A</v>
      </c>
      <c r="I572" s="16" t="s">
        <v>1875</v>
      </c>
      <c r="J572" s="73" t="e">
        <f>IF('CountryvisatypeLink UAT Master'!E572="Yes", "Y", IF('CountryvisatypeLink UAT Master'!E572="No", "N", ""))</f>
        <v>#N/A</v>
      </c>
      <c r="K572" s="16" t="s">
        <v>1876</v>
      </c>
      <c r="P572" t="e">
        <f>CONCATENATE(A572,B572,C572,D572,E572,F572,G572,H572,I572,J572,K572)</f>
        <v>#N/A</v>
      </c>
    </row>
    <row r="573" spans="1:16">
      <c r="A573" t="s">
        <v>1871</v>
      </c>
      <c r="B573" t="str">
        <f>B571</f>
        <v>63502,</v>
      </c>
      <c r="C573" s="73">
        <f>'CountryvisatypeLink UAT Master'!B573</f>
        <v>43948</v>
      </c>
      <c r="D573" t="s">
        <v>1872</v>
      </c>
      <c r="E573" s="16" t="s">
        <v>1873</v>
      </c>
      <c r="F573">
        <f>F571</f>
        <v>81363</v>
      </c>
      <c r="G573" t="s">
        <v>1874</v>
      </c>
      <c r="H573" s="73" t="e">
        <f>IF('CountryvisatypeLink UAT Master'!D573="Yes", "Y", IF('CountryvisatypeLink UAT Master'!D573="No", "N", ""))</f>
        <v>#N/A</v>
      </c>
      <c r="I573" s="16" t="s">
        <v>1875</v>
      </c>
      <c r="J573" s="73" t="e">
        <f>IF('CountryvisatypeLink UAT Master'!E573="Yes", "Y", IF('CountryvisatypeLink UAT Master'!E573="No", "N", ""))</f>
        <v>#N/A</v>
      </c>
      <c r="K573" s="16" t="s">
        <v>1876</v>
      </c>
      <c r="P573" t="e">
        <f>CONCATENATE(A573,B573,C573,D573,E573,F573,G573,H573,I573,J573,K573)</f>
        <v>#N/A</v>
      </c>
    </row>
    <row r="574" spans="1:16">
      <c r="A574" t="s">
        <v>1871</v>
      </c>
      <c r="B574" t="str">
        <f>B572</f>
        <v>63502,</v>
      </c>
      <c r="C574" s="73">
        <f>'CountryvisatypeLink UAT Master'!B574</f>
        <v>43947</v>
      </c>
      <c r="D574" t="s">
        <v>1872</v>
      </c>
      <c r="E574" s="16" t="s">
        <v>1873</v>
      </c>
      <c r="F574">
        <f>F572</f>
        <v>81363</v>
      </c>
      <c r="G574" t="s">
        <v>1874</v>
      </c>
      <c r="H574" s="73" t="e">
        <f>IF('CountryvisatypeLink UAT Master'!D574="Yes", "Y", IF('CountryvisatypeLink UAT Master'!D574="No", "N", ""))</f>
        <v>#N/A</v>
      </c>
      <c r="I574" s="16" t="s">
        <v>1875</v>
      </c>
      <c r="J574" s="73" t="e">
        <f>IF('CountryvisatypeLink UAT Master'!E574="Yes", "Y", IF('CountryvisatypeLink UAT Master'!E574="No", "N", ""))</f>
        <v>#N/A</v>
      </c>
      <c r="K574" s="16" t="s">
        <v>1876</v>
      </c>
      <c r="P574" t="e">
        <f>CONCATENATE(A574,B574,C574,D574,E574,F574,G574,H574,I574,J574,K574)</f>
        <v>#N/A</v>
      </c>
    </row>
    <row r="575" spans="1:16">
      <c r="A575" t="s">
        <v>1871</v>
      </c>
      <c r="B575" t="str">
        <f>B573</f>
        <v>63502,</v>
      </c>
      <c r="C575" s="73">
        <f>'CountryvisatypeLink UAT Master'!B575</f>
        <v>41621</v>
      </c>
      <c r="D575" t="s">
        <v>1872</v>
      </c>
      <c r="E575" s="16" t="s">
        <v>1873</v>
      </c>
      <c r="F575">
        <f>F573</f>
        <v>81363</v>
      </c>
      <c r="G575" t="s">
        <v>1874</v>
      </c>
      <c r="H575" s="73" t="str">
        <f>IF('CountryvisatypeLink UAT Master'!D575="Yes", "Y", IF('CountryvisatypeLink UAT Master'!D575="No", "N", ""))</f>
        <v>Y</v>
      </c>
      <c r="I575" s="16" t="s">
        <v>1875</v>
      </c>
      <c r="J575" s="73" t="str">
        <f>IF('CountryvisatypeLink UAT Master'!E575="Yes", "Y", IF('CountryvisatypeLink UAT Master'!E575="No", "N", ""))</f>
        <v>Y</v>
      </c>
      <c r="K575" s="16" t="s">
        <v>1876</v>
      </c>
      <c r="P575" t="str">
        <f>CONCATENATE(A575,B575,C575,D575,E575,F575,G575,H575,I575,J575,K575)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VALUES(nextval('t_country_visa_type_link_seq'),63502,41621,'Full', 'support', current_timestamp, 'support', current_timestamp,81363, current_date, current_date, '2099-01-01 00:00:00.000','Y', 'Y', 'Y', 'Y', 'Y', 'Y', 'Y', 'N', 'N', 'N', NULL, NULL, NULL);</v>
      </c>
    </row>
    <row r="576" spans="1:16">
      <c r="A576" t="s">
        <v>1871</v>
      </c>
      <c r="B576" t="str">
        <f>B574</f>
        <v>63502,</v>
      </c>
      <c r="C576" s="73">
        <f>'CountryvisatypeLink UAT Master'!B576</f>
        <v>634</v>
      </c>
      <c r="D576" t="s">
        <v>1872</v>
      </c>
      <c r="E576" s="16" t="s">
        <v>1873</v>
      </c>
      <c r="F576">
        <f>F574</f>
        <v>81363</v>
      </c>
      <c r="G576" t="s">
        <v>1874</v>
      </c>
      <c r="H576" s="73" t="str">
        <f>IF('CountryvisatypeLink UAT Master'!D576="Yes", "Y", IF('CountryvisatypeLink UAT Master'!D576="No", "N", ""))</f>
        <v>Y</v>
      </c>
      <c r="I576" s="16" t="s">
        <v>1875</v>
      </c>
      <c r="J576" s="73" t="str">
        <f>IF('CountryvisatypeLink UAT Master'!E576="Yes", "Y", IF('CountryvisatypeLink UAT Master'!E576="No", "N", ""))</f>
        <v>Y</v>
      </c>
      <c r="K576" s="16" t="s">
        <v>1876</v>
      </c>
      <c r="P576" t="str">
        <f>CONCATENATE(A576,B576,C576,D576,E576,F576,G576,H576,I576,J576,K576)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VALUES(nextval('t_country_visa_type_link_seq'),63502,634,'Full', 'support', current_timestamp, 'support', current_timestamp,81363, current_date, current_date, '2099-01-01 00:00:00.000','Y', 'Y', 'Y', 'Y', 'Y', 'Y', 'Y', 'N', 'N', 'N', NULL, NULL, NULL);</v>
      </c>
    </row>
    <row r="577" spans="1:16">
      <c r="A577" t="s">
        <v>1871</v>
      </c>
      <c r="B577" t="str">
        <f>B575</f>
        <v>63502,</v>
      </c>
      <c r="C577" s="73">
        <f>'CountryvisatypeLink UAT Master'!B577</f>
        <v>633</v>
      </c>
      <c r="D577" t="s">
        <v>1872</v>
      </c>
      <c r="E577" s="16" t="s">
        <v>1873</v>
      </c>
      <c r="F577">
        <f>F575</f>
        <v>81363</v>
      </c>
      <c r="G577" t="s">
        <v>1874</v>
      </c>
      <c r="H577" s="73" t="str">
        <f>IF('CountryvisatypeLink UAT Master'!D577="Yes", "Y", IF('CountryvisatypeLink UAT Master'!D577="No", "N", ""))</f>
        <v>Y</v>
      </c>
      <c r="I577" s="16" t="s">
        <v>1875</v>
      </c>
      <c r="J577" s="73" t="str">
        <f>IF('CountryvisatypeLink UAT Master'!E577="Yes", "Y", IF('CountryvisatypeLink UAT Master'!E577="No", "N", ""))</f>
        <v>Y</v>
      </c>
      <c r="K577" s="16" t="s">
        <v>1876</v>
      </c>
      <c r="P577" t="str">
        <f>CONCATENATE(A577,B577,C577,D577,E577,F577,G577,H577,I577,J577,K577)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VALUES(nextval('t_country_visa_type_link_seq'),63502,633,'Full', 'support', current_timestamp, 'support', current_timestamp,81363, current_date, current_date, '2099-01-01 00:00:00.000','Y', 'Y', 'Y', 'Y', 'Y', 'Y', 'Y', 'N', 'N', 'N', NULL, NULL, NULL);</v>
      </c>
    </row>
    <row r="578" spans="1:16">
      <c r="A578" t="s">
        <v>1871</v>
      </c>
      <c r="B578" t="str">
        <f>B576</f>
        <v>63502,</v>
      </c>
      <c r="C578" s="73">
        <f>'CountryvisatypeLink UAT Master'!B578</f>
        <v>44906</v>
      </c>
      <c r="D578" t="s">
        <v>1872</v>
      </c>
      <c r="E578" s="16" t="s">
        <v>1873</v>
      </c>
      <c r="F578">
        <f>F576</f>
        <v>81363</v>
      </c>
      <c r="G578" t="s">
        <v>1874</v>
      </c>
      <c r="H578" s="73" t="e">
        <f>IF('CountryvisatypeLink UAT Master'!D578="Yes", "Y", IF('CountryvisatypeLink UAT Master'!D578="No", "N", ""))</f>
        <v>#N/A</v>
      </c>
      <c r="I578" s="16" t="s">
        <v>1875</v>
      </c>
      <c r="J578" s="73" t="e">
        <f>IF('CountryvisatypeLink UAT Master'!E578="Yes", "Y", IF('CountryvisatypeLink UAT Master'!E578="No", "N", ""))</f>
        <v>#N/A</v>
      </c>
      <c r="K578" s="16" t="s">
        <v>1876</v>
      </c>
      <c r="P578" t="e">
        <f>CONCATENATE(A578,B578,C578,D578,E578,F578,G578,H578,I578,J578,K578)</f>
        <v>#N/A</v>
      </c>
    </row>
    <row r="579" spans="1:16">
      <c r="A579" t="s">
        <v>1871</v>
      </c>
      <c r="B579" t="str">
        <f>B577</f>
        <v>63502,</v>
      </c>
      <c r="C579" s="73">
        <f>'CountryvisatypeLink UAT Master'!B579</f>
        <v>635</v>
      </c>
      <c r="D579" t="s">
        <v>1872</v>
      </c>
      <c r="E579" s="16" t="s">
        <v>1873</v>
      </c>
      <c r="F579">
        <f>F577</f>
        <v>81363</v>
      </c>
      <c r="G579" t="s">
        <v>1874</v>
      </c>
      <c r="H579" s="73" t="str">
        <f>IF('CountryvisatypeLink UAT Master'!D579="Yes", "Y", IF('CountryvisatypeLink UAT Master'!D579="No", "N", ""))</f>
        <v>Y</v>
      </c>
      <c r="I579" s="16" t="s">
        <v>1875</v>
      </c>
      <c r="J579" s="73" t="str">
        <f>IF('CountryvisatypeLink UAT Master'!E579="Yes", "Y", IF('CountryvisatypeLink UAT Master'!E579="No", "N", ""))</f>
        <v>Y</v>
      </c>
      <c r="K579" s="16" t="s">
        <v>1876</v>
      </c>
      <c r="P579" t="str">
        <f>CONCATENATE(A579,B579,C579,D579,E579,F579,G579,H579,I579,J579,K579)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VALUES(nextval('t_country_visa_type_link_seq'),63502,635,'Full', 'support', current_timestamp, 'support', current_timestamp,81363, current_date, current_date, '2099-01-01 00:00:00.000','Y', 'Y', 'Y', 'Y', 'Y', 'Y', 'Y', 'N', 'N', 'N', NULL, NULL, NULL);</v>
      </c>
    </row>
    <row r="580" spans="1:16">
      <c r="A580" t="s">
        <v>1871</v>
      </c>
      <c r="B580" t="str">
        <f>B578</f>
        <v>63502,</v>
      </c>
      <c r="C580" s="73">
        <f>'CountryvisatypeLink UAT Master'!B580</f>
        <v>43965</v>
      </c>
      <c r="D580" t="s">
        <v>1872</v>
      </c>
      <c r="E580" s="16" t="s">
        <v>1873</v>
      </c>
      <c r="F580">
        <f>F578</f>
        <v>81363</v>
      </c>
      <c r="G580" t="s">
        <v>1874</v>
      </c>
      <c r="H580" s="73" t="e">
        <f>IF('CountryvisatypeLink UAT Master'!D580="Yes", "Y", IF('CountryvisatypeLink UAT Master'!D580="No", "N", ""))</f>
        <v>#N/A</v>
      </c>
      <c r="I580" s="16" t="s">
        <v>1875</v>
      </c>
      <c r="J580" s="73" t="e">
        <f>IF('CountryvisatypeLink UAT Master'!E580="Yes", "Y", IF('CountryvisatypeLink UAT Master'!E580="No", "N", ""))</f>
        <v>#N/A</v>
      </c>
      <c r="K580" s="16" t="s">
        <v>1876</v>
      </c>
      <c r="P580" t="e">
        <f>CONCATENATE(A580,B580,C580,D580,E580,F580,G580,H580,I580,J580,K580)</f>
        <v>#N/A</v>
      </c>
    </row>
    <row r="581" spans="1:16">
      <c r="A581" t="s">
        <v>1871</v>
      </c>
      <c r="B581" t="str">
        <f>B579</f>
        <v>63502,</v>
      </c>
      <c r="C581" s="73">
        <f>'CountryvisatypeLink UAT Master'!B581</f>
        <v>44404</v>
      </c>
      <c r="D581" t="s">
        <v>1872</v>
      </c>
      <c r="E581" s="16" t="s">
        <v>1873</v>
      </c>
      <c r="F581">
        <f>F579</f>
        <v>81363</v>
      </c>
      <c r="G581" t="s">
        <v>1874</v>
      </c>
      <c r="H581" s="73" t="e">
        <f>IF('CountryvisatypeLink UAT Master'!D581="Yes", "Y", IF('CountryvisatypeLink UAT Master'!D581="No", "N", ""))</f>
        <v>#N/A</v>
      </c>
      <c r="I581" s="16" t="s">
        <v>1875</v>
      </c>
      <c r="J581" s="73" t="e">
        <f>IF('CountryvisatypeLink UAT Master'!E581="Yes", "Y", IF('CountryvisatypeLink UAT Master'!E581="No", "N", ""))</f>
        <v>#N/A</v>
      </c>
      <c r="K581" s="16" t="s">
        <v>1876</v>
      </c>
      <c r="P581" t="e">
        <f>CONCATENATE(A581,B581,C581,D581,E581,F581,G581,H581,I581,J581,K581)</f>
        <v>#N/A</v>
      </c>
    </row>
    <row r="582" spans="1:16">
      <c r="A582" t="s">
        <v>1871</v>
      </c>
      <c r="B582" t="str">
        <f>B580</f>
        <v>63502,</v>
      </c>
      <c r="C582" s="73">
        <f>'CountryvisatypeLink UAT Master'!B582</f>
        <v>43487</v>
      </c>
      <c r="D582" t="s">
        <v>1872</v>
      </c>
      <c r="E582" s="16" t="s">
        <v>1873</v>
      </c>
      <c r="F582">
        <f>F580</f>
        <v>81363</v>
      </c>
      <c r="G582" t="s">
        <v>1874</v>
      </c>
      <c r="H582" s="73" t="e">
        <f>IF('CountryvisatypeLink UAT Master'!D582="Yes", "Y", IF('CountryvisatypeLink UAT Master'!D582="No", "N", ""))</f>
        <v>#N/A</v>
      </c>
      <c r="I582" s="16" t="s">
        <v>1875</v>
      </c>
      <c r="J582" s="73" t="e">
        <f>IF('CountryvisatypeLink UAT Master'!E582="Yes", "Y", IF('CountryvisatypeLink UAT Master'!E582="No", "N", ""))</f>
        <v>#N/A</v>
      </c>
      <c r="K582" s="16" t="s">
        <v>1876</v>
      </c>
      <c r="P582" t="e">
        <f>CONCATENATE(A582,B582,C582,D582,E582,F582,G582,H582,I582,J582,K582)</f>
        <v>#N/A</v>
      </c>
    </row>
    <row r="583" spans="1:16">
      <c r="A583" t="s">
        <v>1871</v>
      </c>
      <c r="B583" t="str">
        <f>B581</f>
        <v>63502,</v>
      </c>
      <c r="C583" s="73">
        <f>'CountryvisatypeLink UAT Master'!B583</f>
        <v>43524</v>
      </c>
      <c r="D583" t="s">
        <v>1872</v>
      </c>
      <c r="E583" s="16" t="s">
        <v>1873</v>
      </c>
      <c r="F583">
        <f>F581</f>
        <v>81363</v>
      </c>
      <c r="G583" t="s">
        <v>1874</v>
      </c>
      <c r="H583" s="73" t="e">
        <f>IF('CountryvisatypeLink UAT Master'!D583="Yes", "Y", IF('CountryvisatypeLink UAT Master'!D583="No", "N", ""))</f>
        <v>#N/A</v>
      </c>
      <c r="I583" s="16" t="s">
        <v>1875</v>
      </c>
      <c r="J583" s="73" t="e">
        <f>IF('CountryvisatypeLink UAT Master'!E583="Yes", "Y", IF('CountryvisatypeLink UAT Master'!E583="No", "N", ""))</f>
        <v>#N/A</v>
      </c>
      <c r="K583" s="16" t="s">
        <v>1876</v>
      </c>
      <c r="P583" t="e">
        <f>CONCATENATE(A583,B583,C583,D583,E583,F583,G583,H583,I583,J583,K583)</f>
        <v>#N/A</v>
      </c>
    </row>
    <row r="584" spans="1:16">
      <c r="A584" t="s">
        <v>1871</v>
      </c>
      <c r="B584" t="str">
        <f>B582</f>
        <v>63502,</v>
      </c>
      <c r="C584" s="73">
        <f>'CountryvisatypeLink UAT Master'!B584</f>
        <v>43605</v>
      </c>
      <c r="D584" t="s">
        <v>1872</v>
      </c>
      <c r="E584" s="16" t="s">
        <v>1873</v>
      </c>
      <c r="F584">
        <f>F582</f>
        <v>81363</v>
      </c>
      <c r="G584" t="s">
        <v>1874</v>
      </c>
      <c r="H584" s="73" t="e">
        <f>IF('CountryvisatypeLink UAT Master'!D584="Yes", "Y", IF('CountryvisatypeLink UAT Master'!D584="No", "N", ""))</f>
        <v>#N/A</v>
      </c>
      <c r="I584" s="16" t="s">
        <v>1875</v>
      </c>
      <c r="J584" s="73" t="e">
        <f>IF('CountryvisatypeLink UAT Master'!E584="Yes", "Y", IF('CountryvisatypeLink UAT Master'!E584="No", "N", ""))</f>
        <v>#N/A</v>
      </c>
      <c r="K584" s="16" t="s">
        <v>1876</v>
      </c>
      <c r="P584" t="e">
        <f>CONCATENATE(A584,B584,C584,D584,E584,F584,G584,H584,I584,J584,K584)</f>
        <v>#N/A</v>
      </c>
    </row>
    <row r="585" spans="1:16">
      <c r="A585" t="s">
        <v>1871</v>
      </c>
      <c r="B585" t="str">
        <f>B583</f>
        <v>63502,</v>
      </c>
      <c r="C585" s="73">
        <f>'CountryvisatypeLink UAT Master'!B585</f>
        <v>43525</v>
      </c>
      <c r="D585" t="s">
        <v>1872</v>
      </c>
      <c r="E585" s="16" t="s">
        <v>1873</v>
      </c>
      <c r="F585">
        <f>F583</f>
        <v>81363</v>
      </c>
      <c r="G585" t="s">
        <v>1874</v>
      </c>
      <c r="H585" s="73" t="e">
        <f>IF('CountryvisatypeLink UAT Master'!D585="Yes", "Y", IF('CountryvisatypeLink UAT Master'!D585="No", "N", ""))</f>
        <v>#N/A</v>
      </c>
      <c r="I585" s="16" t="s">
        <v>1875</v>
      </c>
      <c r="J585" s="73" t="e">
        <f>IF('CountryvisatypeLink UAT Master'!E585="Yes", "Y", IF('CountryvisatypeLink UAT Master'!E585="No", "N", ""))</f>
        <v>#N/A</v>
      </c>
      <c r="K585" s="16" t="s">
        <v>1876</v>
      </c>
      <c r="P585" t="e">
        <f>CONCATENATE(A585,B585,C585,D585,E585,F585,G585,H585,I585,J585,K585)</f>
        <v>#N/A</v>
      </c>
    </row>
    <row r="586" spans="1:16">
      <c r="A586" t="s">
        <v>1871</v>
      </c>
      <c r="B586" t="str">
        <f>B584</f>
        <v>63502,</v>
      </c>
      <c r="C586" s="73">
        <f>'CountryvisatypeLink UAT Master'!B586</f>
        <v>43544</v>
      </c>
      <c r="D586" t="s">
        <v>1872</v>
      </c>
      <c r="E586" s="16" t="s">
        <v>1873</v>
      </c>
      <c r="F586">
        <f>F584</f>
        <v>81363</v>
      </c>
      <c r="G586" t="s">
        <v>1874</v>
      </c>
      <c r="H586" s="73" t="e">
        <f>IF('CountryvisatypeLink UAT Master'!D586="Yes", "Y", IF('CountryvisatypeLink UAT Master'!D586="No", "N", ""))</f>
        <v>#N/A</v>
      </c>
      <c r="I586" s="16" t="s">
        <v>1875</v>
      </c>
      <c r="J586" s="73" t="e">
        <f>IF('CountryvisatypeLink UAT Master'!E586="Yes", "Y", IF('CountryvisatypeLink UAT Master'!E586="No", "N", ""))</f>
        <v>#N/A</v>
      </c>
      <c r="K586" s="16" t="s">
        <v>1876</v>
      </c>
      <c r="P586" t="e">
        <f>CONCATENATE(A586,B586,C586,D586,E586,F586,G586,H586,I586,J586,K586)</f>
        <v>#N/A</v>
      </c>
    </row>
    <row r="587" spans="1:16">
      <c r="A587" t="s">
        <v>1871</v>
      </c>
      <c r="B587" t="str">
        <f>B585</f>
        <v>63502,</v>
      </c>
      <c r="C587" s="73">
        <f>'CountryvisatypeLink UAT Master'!B587</f>
        <v>43032</v>
      </c>
      <c r="D587" t="s">
        <v>1872</v>
      </c>
      <c r="E587" s="16" t="s">
        <v>1873</v>
      </c>
      <c r="F587">
        <f>F585</f>
        <v>81363</v>
      </c>
      <c r="G587" t="s">
        <v>1874</v>
      </c>
      <c r="H587" s="73" t="e">
        <f>IF('CountryvisatypeLink UAT Master'!D587="Yes", "Y", IF('CountryvisatypeLink UAT Master'!D587="No", "N", ""))</f>
        <v>#N/A</v>
      </c>
      <c r="I587" s="16" t="s">
        <v>1875</v>
      </c>
      <c r="J587" s="73" t="e">
        <f>IF('CountryvisatypeLink UAT Master'!E587="Yes", "Y", IF('CountryvisatypeLink UAT Master'!E587="No", "N", ""))</f>
        <v>#N/A</v>
      </c>
      <c r="K587" s="16" t="s">
        <v>1876</v>
      </c>
      <c r="P587" t="e">
        <f>CONCATENATE(A587,B587,C587,D587,E587,F587,G587,H587,I587,J587,K587)</f>
        <v>#N/A</v>
      </c>
    </row>
    <row r="588" spans="1:16">
      <c r="A588" t="s">
        <v>1871</v>
      </c>
      <c r="B588" t="str">
        <f>B586</f>
        <v>63502,</v>
      </c>
      <c r="C588" s="73">
        <f>'CountryvisatypeLink UAT Master'!B588</f>
        <v>41625</v>
      </c>
      <c r="D588" t="s">
        <v>1872</v>
      </c>
      <c r="E588" s="16" t="s">
        <v>1873</v>
      </c>
      <c r="F588">
        <f>F586</f>
        <v>81363</v>
      </c>
      <c r="G588" t="s">
        <v>1874</v>
      </c>
      <c r="H588" s="73" t="str">
        <f>IF('CountryvisatypeLink UAT Master'!D588="Yes", "Y", IF('CountryvisatypeLink UAT Master'!D588="No", "N", ""))</f>
        <v>Y</v>
      </c>
      <c r="I588" s="16" t="s">
        <v>1875</v>
      </c>
      <c r="J588" s="73" t="str">
        <f>IF('CountryvisatypeLink UAT Master'!E588="Yes", "Y", IF('CountryvisatypeLink UAT Master'!E588="No", "N", ""))</f>
        <v>Y</v>
      </c>
      <c r="K588" s="16" t="s">
        <v>1876</v>
      </c>
      <c r="P588" t="str">
        <f>CONCATENATE(A588,B588,C588,D588,E588,F588,G588,H588,I588,J588,K588)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VALUES(nextval('t_country_visa_type_link_seq'),63502,41625,'Full', 'support', current_timestamp, 'support', current_timestamp,81363, current_date, current_date, '2099-01-01 00:00:00.000','Y', 'Y', 'Y', 'Y', 'Y', 'Y', 'Y', 'N', 'N', 'N', NULL, NULL, NULL);</v>
      </c>
    </row>
    <row r="589" spans="1:16">
      <c r="A589" t="s">
        <v>1871</v>
      </c>
      <c r="B589" t="str">
        <f>B587</f>
        <v>63502,</v>
      </c>
      <c r="C589" s="73">
        <f>'CountryvisatypeLink UAT Master'!B589</f>
        <v>42284</v>
      </c>
      <c r="D589" t="s">
        <v>1872</v>
      </c>
      <c r="E589" s="16" t="s">
        <v>1873</v>
      </c>
      <c r="F589">
        <f>F587</f>
        <v>81363</v>
      </c>
      <c r="G589" t="s">
        <v>1874</v>
      </c>
      <c r="H589" s="73" t="str">
        <f>IF('CountryvisatypeLink UAT Master'!D589="Yes", "Y", IF('CountryvisatypeLink UAT Master'!D589="No", "N", ""))</f>
        <v>Y</v>
      </c>
      <c r="I589" s="16" t="s">
        <v>1875</v>
      </c>
      <c r="J589" s="73" t="str">
        <f>IF('CountryvisatypeLink UAT Master'!E589="Yes", "Y", IF('CountryvisatypeLink UAT Master'!E589="No", "N", ""))</f>
        <v>Y</v>
      </c>
      <c r="K589" s="16" t="s">
        <v>1876</v>
      </c>
      <c r="P589" t="str">
        <f>CONCATENATE(A589,B589,C589,D589,E589,F589,G589,H589,I589,J589,K589)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VALUES(nextval('t_country_visa_type_link_seq'),63502,42284,'Full', 'support', current_timestamp, 'support', current_timestamp,81363, current_date, current_date, '2099-01-01 00:00:00.000','Y', 'Y', 'Y', 'Y', 'Y', 'Y', 'Y', 'N', 'N', 'N', NULL, NULL, NULL);</v>
      </c>
    </row>
    <row r="590" spans="1:16">
      <c r="A590" t="s">
        <v>1871</v>
      </c>
      <c r="B590" t="str">
        <f>B588</f>
        <v>63502,</v>
      </c>
      <c r="C590" s="73">
        <f>'CountryvisatypeLink UAT Master'!B590</f>
        <v>41624</v>
      </c>
      <c r="D590" t="s">
        <v>1872</v>
      </c>
      <c r="E590" s="16" t="s">
        <v>1873</v>
      </c>
      <c r="F590">
        <f>F588</f>
        <v>81363</v>
      </c>
      <c r="G590" t="s">
        <v>1874</v>
      </c>
      <c r="H590" s="73" t="str">
        <f>IF('CountryvisatypeLink UAT Master'!D590="Yes", "Y", IF('CountryvisatypeLink UAT Master'!D590="No", "N", ""))</f>
        <v>Y</v>
      </c>
      <c r="I590" s="16" t="s">
        <v>1875</v>
      </c>
      <c r="J590" s="73" t="str">
        <f>IF('CountryvisatypeLink UAT Master'!E590="Yes", "Y", IF('CountryvisatypeLink UAT Master'!E590="No", "N", ""))</f>
        <v>Y</v>
      </c>
      <c r="K590" s="16" t="s">
        <v>1876</v>
      </c>
      <c r="P590" t="str">
        <f>CONCATENATE(A590,B590,C590,D590,E590,F590,G590,H590,I590,J590,K590)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VALUES(nextval('t_country_visa_type_link_seq'),63502,41624,'Full', 'support', current_timestamp, 'support', current_timestamp,81363, current_date, current_date, '2099-01-01 00:00:00.000','Y', 'Y', 'Y', 'Y', 'Y', 'Y', 'Y', 'N', 'N', 'N', NULL, NULL, NULL);</v>
      </c>
    </row>
    <row r="591" spans="1:16">
      <c r="A591" t="s">
        <v>1871</v>
      </c>
      <c r="B591" t="str">
        <f>B589</f>
        <v>63502,</v>
      </c>
      <c r="C591" s="73">
        <f>'CountryvisatypeLink UAT Master'!B591</f>
        <v>41623</v>
      </c>
      <c r="D591" t="s">
        <v>1872</v>
      </c>
      <c r="E591" s="16" t="s">
        <v>1873</v>
      </c>
      <c r="F591">
        <f>F589</f>
        <v>81363</v>
      </c>
      <c r="G591" t="s">
        <v>1874</v>
      </c>
      <c r="H591" s="73" t="str">
        <f>IF('CountryvisatypeLink UAT Master'!D591="Yes", "Y", IF('CountryvisatypeLink UAT Master'!D591="No", "N", ""))</f>
        <v>Y</v>
      </c>
      <c r="I591" s="16" t="s">
        <v>1875</v>
      </c>
      <c r="J591" s="73" t="str">
        <f>IF('CountryvisatypeLink UAT Master'!E591="Yes", "Y", IF('CountryvisatypeLink UAT Master'!E591="No", "N", ""))</f>
        <v>Y</v>
      </c>
      <c r="K591" s="16" t="s">
        <v>1876</v>
      </c>
      <c r="P591" t="str">
        <f>CONCATENATE(A591,B591,C591,D591,E591,F591,G591,H591,I591,J591,K591)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VALUES(nextval('t_country_visa_type_link_seq'),63502,41623,'Full', 'support', current_timestamp, 'support', current_timestamp,81363, current_date, current_date, '2099-01-01 00:00:00.000','Y', 'Y', 'Y', 'Y', 'Y', 'Y', 'Y', 'N', 'N', 'N', NULL, NULL, NULL);</v>
      </c>
    </row>
    <row r="592" spans="1:16">
      <c r="A592" t="s">
        <v>1871</v>
      </c>
      <c r="B592" t="str">
        <f>B590</f>
        <v>63502,</v>
      </c>
      <c r="C592" s="73">
        <f>'CountryvisatypeLink UAT Master'!B592</f>
        <v>41622</v>
      </c>
      <c r="D592" t="s">
        <v>1872</v>
      </c>
      <c r="E592" s="16" t="s">
        <v>1873</v>
      </c>
      <c r="F592">
        <f>F590</f>
        <v>81363</v>
      </c>
      <c r="G592" t="s">
        <v>1874</v>
      </c>
      <c r="H592" s="73" t="str">
        <f>IF('CountryvisatypeLink UAT Master'!D592="Yes", "Y", IF('CountryvisatypeLink UAT Master'!D592="No", "N", ""))</f>
        <v>Y</v>
      </c>
      <c r="I592" s="16" t="s">
        <v>1875</v>
      </c>
      <c r="J592" s="73" t="str">
        <f>IF('CountryvisatypeLink UAT Master'!E592="Yes", "Y", IF('CountryvisatypeLink UAT Master'!E592="No", "N", ""))</f>
        <v>Y</v>
      </c>
      <c r="K592" s="16" t="s">
        <v>1876</v>
      </c>
      <c r="P592" t="str">
        <f>CONCATENATE(A592,B592,C592,D592,E592,F592,G592,H592,I592,J592,K592)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VALUES(nextval('t_country_visa_type_link_seq'),63502,41622,'Full', 'support', current_timestamp, 'support', current_timestamp,81363, current_date, current_date, '2099-01-01 00:00:00.000','Y', 'Y', 'Y', 'Y', 'Y', 'Y', 'Y', 'N', 'N', 'N', NULL, NULL, NULL);</v>
      </c>
    </row>
    <row r="593" spans="1:16">
      <c r="A593" t="s">
        <v>1871</v>
      </c>
      <c r="B593" t="str">
        <f>B591</f>
        <v>63502,</v>
      </c>
      <c r="C593" s="73">
        <f>'CountryvisatypeLink UAT Master'!B593</f>
        <v>24051</v>
      </c>
      <c r="D593" t="s">
        <v>1872</v>
      </c>
      <c r="E593" s="16" t="s">
        <v>1873</v>
      </c>
      <c r="F593">
        <f>F591</f>
        <v>81363</v>
      </c>
      <c r="G593" t="s">
        <v>1874</v>
      </c>
      <c r="H593" s="73" t="str">
        <f>IF('CountryvisatypeLink UAT Master'!D593="Yes", "Y", IF('CountryvisatypeLink UAT Master'!D593="No", "N", ""))</f>
        <v>Y</v>
      </c>
      <c r="I593" s="16" t="s">
        <v>1875</v>
      </c>
      <c r="J593" s="73" t="str">
        <f>IF('CountryvisatypeLink UAT Master'!E593="Yes", "Y", IF('CountryvisatypeLink UAT Master'!E593="No", "N", ""))</f>
        <v>Y</v>
      </c>
      <c r="K593" s="16" t="s">
        <v>1876</v>
      </c>
      <c r="P593" t="str">
        <f>CONCATENATE(A593,B593,C593,D593,E593,F593,G593,H593,I593,J593,K593)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VALUES(nextval('t_country_visa_type_link_seq'),63502,24051,'Full', 'support', current_timestamp, 'support', current_timestamp,81363, current_date, current_date, '2099-01-01 00:00:00.000','Y', 'Y', 'Y', 'Y', 'Y', 'Y', 'Y', 'N', 'N', 'N', NULL, NULL, NULL);</v>
      </c>
    </row>
    <row r="594" spans="1:16">
      <c r="A594" t="s">
        <v>1871</v>
      </c>
      <c r="B594" t="str">
        <f>B592</f>
        <v>63502,</v>
      </c>
      <c r="C594" s="73">
        <f>'CountryvisatypeLink UAT Master'!B594</f>
        <v>610</v>
      </c>
      <c r="D594" t="s">
        <v>1872</v>
      </c>
      <c r="E594" s="16" t="s">
        <v>1873</v>
      </c>
      <c r="F594">
        <f>F592</f>
        <v>81363</v>
      </c>
      <c r="G594" t="s">
        <v>1874</v>
      </c>
      <c r="H594" s="73" t="str">
        <f>IF('CountryvisatypeLink UAT Master'!D594="Yes", "Y", IF('CountryvisatypeLink UAT Master'!D594="No", "N", ""))</f>
        <v>Y</v>
      </c>
      <c r="I594" s="16" t="s">
        <v>1875</v>
      </c>
      <c r="J594" s="73" t="str">
        <f>IF('CountryvisatypeLink UAT Master'!E594="Yes", "Y", IF('CountryvisatypeLink UAT Master'!E594="No", "N", ""))</f>
        <v>Y</v>
      </c>
      <c r="K594" s="16" t="s">
        <v>1876</v>
      </c>
      <c r="P594" t="str">
        <f>CONCATENATE(A594,B594,C594,D594,E594,F594,G594,H594,I594,J594,K594)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VALUES(nextval('t_country_visa_type_link_seq'),63502,610,'Full', 'support', current_timestamp, 'support', current_timestamp,81363, current_date, current_date, '2099-01-01 00:00:00.000','Y', 'Y', 'Y', 'Y', 'Y', 'Y', 'Y', 'N', 'N', 'N', NULL, NULL, NULL);</v>
      </c>
    </row>
    <row r="595" spans="1:16">
      <c r="A595" t="s">
        <v>1871</v>
      </c>
      <c r="B595" t="str">
        <f>B593</f>
        <v>63502,</v>
      </c>
      <c r="C595" s="73">
        <f>'CountryvisatypeLink UAT Master'!B595</f>
        <v>609</v>
      </c>
      <c r="D595" t="s">
        <v>1872</v>
      </c>
      <c r="E595" s="16" t="s">
        <v>1873</v>
      </c>
      <c r="F595">
        <f>F593</f>
        <v>81363</v>
      </c>
      <c r="G595" t="s">
        <v>1874</v>
      </c>
      <c r="H595" s="73" t="str">
        <f>IF('CountryvisatypeLink UAT Master'!D595="Yes", "Y", IF('CountryvisatypeLink UAT Master'!D595="No", "N", ""))</f>
        <v>Y</v>
      </c>
      <c r="I595" s="16" t="s">
        <v>1875</v>
      </c>
      <c r="J595" s="73" t="str">
        <f>IF('CountryvisatypeLink UAT Master'!E595="Yes", "Y", IF('CountryvisatypeLink UAT Master'!E595="No", "N", ""))</f>
        <v>Y</v>
      </c>
      <c r="K595" s="16" t="s">
        <v>1876</v>
      </c>
      <c r="P595" t="str">
        <f>CONCATENATE(A595,B595,C595,D595,E595,F595,G595,H595,I595,J595,K595)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VALUES(nextval('t_country_visa_type_link_seq'),63502,609,'Full', 'support', current_timestamp, 'support', current_timestamp,81363, current_date, current_date, '2099-01-01 00:00:00.000','Y', 'Y', 'Y', 'Y', 'Y', 'Y', 'Y', 'N', 'N', 'N', NULL, NULL, NULL);</v>
      </c>
    </row>
    <row r="596" spans="1:16">
      <c r="A596" t="s">
        <v>1871</v>
      </c>
      <c r="B596" t="str">
        <f>B594</f>
        <v>63502,</v>
      </c>
      <c r="C596" s="73">
        <f>'CountryvisatypeLink UAT Master'!B596</f>
        <v>611</v>
      </c>
      <c r="D596" t="s">
        <v>1872</v>
      </c>
      <c r="E596" s="16" t="s">
        <v>1873</v>
      </c>
      <c r="F596">
        <f>F594</f>
        <v>81363</v>
      </c>
      <c r="G596" t="s">
        <v>1874</v>
      </c>
      <c r="H596" s="73" t="str">
        <f>IF('CountryvisatypeLink UAT Master'!D596="Yes", "Y", IF('CountryvisatypeLink UAT Master'!D596="No", "N", ""))</f>
        <v>Y</v>
      </c>
      <c r="I596" s="16" t="s">
        <v>1875</v>
      </c>
      <c r="J596" s="73" t="str">
        <f>IF('CountryvisatypeLink UAT Master'!E596="Yes", "Y", IF('CountryvisatypeLink UAT Master'!E596="No", "N", ""))</f>
        <v>Y</v>
      </c>
      <c r="K596" s="16" t="s">
        <v>1876</v>
      </c>
      <c r="P596" t="str">
        <f>CONCATENATE(A596,B596,C596,D596,E596,F596,G596,H596,I596,J596,K596)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VALUES(nextval('t_country_visa_type_link_seq'),63502,611,'Full', 'support', current_timestamp, 'support', current_timestamp,81363, current_date, current_date, '2099-01-01 00:00:00.000','Y', 'Y', 'Y', 'Y', 'Y', 'Y', 'Y', 'N', 'N', 'N', NULL, NULL, NULL);</v>
      </c>
    </row>
    <row r="597" spans="1:16">
      <c r="A597" t="s">
        <v>1871</v>
      </c>
      <c r="B597" t="str">
        <f>B595</f>
        <v>63502,</v>
      </c>
      <c r="C597" s="73">
        <f>'CountryvisatypeLink UAT Master'!B597</f>
        <v>42396</v>
      </c>
      <c r="D597" t="s">
        <v>1872</v>
      </c>
      <c r="E597" s="16" t="s">
        <v>1873</v>
      </c>
      <c r="F597">
        <f>F595</f>
        <v>81363</v>
      </c>
      <c r="G597" t="s">
        <v>1874</v>
      </c>
      <c r="H597" s="73" t="e">
        <f>IF('CountryvisatypeLink UAT Master'!D597="Yes", "Y", IF('CountryvisatypeLink UAT Master'!D597="No", "N", ""))</f>
        <v>#N/A</v>
      </c>
      <c r="I597" s="16" t="s">
        <v>1875</v>
      </c>
      <c r="J597" s="73" t="e">
        <f>IF('CountryvisatypeLink UAT Master'!E597="Yes", "Y", IF('CountryvisatypeLink UAT Master'!E597="No", "N", ""))</f>
        <v>#N/A</v>
      </c>
      <c r="K597" s="16" t="s">
        <v>1876</v>
      </c>
      <c r="P597" t="e">
        <f>CONCATENATE(A597,B597,C597,D597,E597,F597,G597,H597,I597,J597,K597)</f>
        <v>#N/A</v>
      </c>
    </row>
    <row r="598" spans="1:16">
      <c r="A598" t="s">
        <v>1871</v>
      </c>
      <c r="B598" t="str">
        <f>B596</f>
        <v>63502,</v>
      </c>
      <c r="C598" s="73">
        <f>'CountryvisatypeLink UAT Master'!B598</f>
        <v>24052</v>
      </c>
      <c r="D598" t="s">
        <v>1872</v>
      </c>
      <c r="E598" s="16" t="s">
        <v>1873</v>
      </c>
      <c r="F598">
        <f>F596</f>
        <v>81363</v>
      </c>
      <c r="G598" t="s">
        <v>1874</v>
      </c>
      <c r="H598" s="73" t="str">
        <f>IF('CountryvisatypeLink UAT Master'!D598="Yes", "Y", IF('CountryvisatypeLink UAT Master'!D598="No", "N", ""))</f>
        <v>Y</v>
      </c>
      <c r="I598" s="16" t="s">
        <v>1875</v>
      </c>
      <c r="J598" s="73" t="str">
        <f>IF('CountryvisatypeLink UAT Master'!E598="Yes", "Y", IF('CountryvisatypeLink UAT Master'!E598="No", "N", ""))</f>
        <v>Y</v>
      </c>
      <c r="K598" s="16" t="s">
        <v>1876</v>
      </c>
      <c r="P598" t="str">
        <f>CONCATENATE(A598,B598,C598,D598,E598,F598,G598,H598,I598,J598,K598)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VALUES(nextval('t_country_visa_type_link_seq'),63502,24052,'Full', 'support', current_timestamp, 'support', current_timestamp,81363, current_date, current_date, '2099-01-01 00:00:00.000','Y', 'Y', 'Y', 'Y', 'Y', 'Y', 'Y', 'N', 'N', 'N', NULL, NULL, NULL);</v>
      </c>
    </row>
    <row r="599" spans="1:16">
      <c r="A599" t="s">
        <v>1871</v>
      </c>
      <c r="B599" t="str">
        <f>B597</f>
        <v>63502,</v>
      </c>
      <c r="C599" s="73">
        <f>'CountryvisatypeLink UAT Master'!B599</f>
        <v>44612</v>
      </c>
      <c r="D599" t="s">
        <v>1872</v>
      </c>
      <c r="E599" s="16" t="s">
        <v>1873</v>
      </c>
      <c r="F599">
        <f>F597</f>
        <v>81363</v>
      </c>
      <c r="G599" t="s">
        <v>1874</v>
      </c>
      <c r="H599" s="73" t="str">
        <f>IF('CountryvisatypeLink UAT Master'!D599="Yes", "Y", IF('CountryvisatypeLink UAT Master'!D599="No", "N", ""))</f>
        <v>Y</v>
      </c>
      <c r="I599" s="16" t="s">
        <v>1875</v>
      </c>
      <c r="J599" s="73" t="str">
        <f>IF('CountryvisatypeLink UAT Master'!E599="Yes", "Y", IF('CountryvisatypeLink UAT Master'!E599="No", "N", ""))</f>
        <v>Y</v>
      </c>
      <c r="K599" s="16" t="s">
        <v>1876</v>
      </c>
      <c r="P599" t="str">
        <f>CONCATENATE(A599,B599,C599,D599,E599,F599,G599,H599,I599,J599,K599)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VALUES(nextval('t_country_visa_type_link_seq'),63502,44612,'Full', 'support', current_timestamp, 'support', current_timestamp,81363, current_date, current_date, '2099-01-01 00:00:00.000','Y', 'Y', 'Y', 'Y', 'Y', 'Y', 'Y', 'N', 'N', 'N', NULL, NULL, NULL);</v>
      </c>
    </row>
    <row r="600" spans="1:16">
      <c r="A600" t="s">
        <v>1871</v>
      </c>
      <c r="B600" t="str">
        <f>B598</f>
        <v>63502,</v>
      </c>
      <c r="C600" s="73">
        <f>'CountryvisatypeLink UAT Master'!B600</f>
        <v>22061</v>
      </c>
      <c r="D600" t="s">
        <v>1872</v>
      </c>
      <c r="E600" s="16" t="s">
        <v>1873</v>
      </c>
      <c r="F600">
        <f>F598</f>
        <v>81363</v>
      </c>
      <c r="G600" t="s">
        <v>1874</v>
      </c>
      <c r="H600" s="73" t="str">
        <f>IF('CountryvisatypeLink UAT Master'!D600="Yes", "Y", IF('CountryvisatypeLink UAT Master'!D600="No", "N", ""))</f>
        <v>Y</v>
      </c>
      <c r="I600" s="16" t="s">
        <v>1875</v>
      </c>
      <c r="J600" s="73" t="str">
        <f>IF('CountryvisatypeLink UAT Master'!E600="Yes", "Y", IF('CountryvisatypeLink UAT Master'!E600="No", "N", ""))</f>
        <v>Y</v>
      </c>
      <c r="K600" s="16" t="s">
        <v>1876</v>
      </c>
      <c r="P600" t="str">
        <f>CONCATENATE(A600,B600,C600,D600,E600,F600,G600,H600,I600,J600,K600)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VALUES(nextval('t_country_visa_type_link_seq'),63502,22061,'Full', 'support', current_timestamp, 'support', current_timestamp,81363, current_date, current_date, '2099-01-01 00:00:00.000','Y', 'Y', 'Y', 'Y', 'Y', 'Y', 'Y', 'N', 'N', 'N', NULL, NULL, NULL);</v>
      </c>
    </row>
    <row r="601" spans="1:16">
      <c r="A601" t="s">
        <v>1871</v>
      </c>
      <c r="B601" t="str">
        <f>B599</f>
        <v>63502,</v>
      </c>
      <c r="C601" s="73">
        <f>'CountryvisatypeLink UAT Master'!B601</f>
        <v>22066</v>
      </c>
      <c r="D601" t="s">
        <v>1872</v>
      </c>
      <c r="E601" s="16" t="s">
        <v>1873</v>
      </c>
      <c r="F601">
        <f>F599</f>
        <v>81363</v>
      </c>
      <c r="G601" t="s">
        <v>1874</v>
      </c>
      <c r="H601" s="73" t="str">
        <f>IF('CountryvisatypeLink UAT Master'!D601="Yes", "Y", IF('CountryvisatypeLink UAT Master'!D601="No", "N", ""))</f>
        <v>Y</v>
      </c>
      <c r="I601" s="16" t="s">
        <v>1875</v>
      </c>
      <c r="J601" s="73" t="str">
        <f>IF('CountryvisatypeLink UAT Master'!E601="Yes", "Y", IF('CountryvisatypeLink UAT Master'!E601="No", "N", ""))</f>
        <v>Y</v>
      </c>
      <c r="K601" s="16" t="s">
        <v>1876</v>
      </c>
      <c r="P601" t="str">
        <f>CONCATENATE(A601,B601,C601,D601,E601,F601,G601,H601,I601,J601,K601)</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VALUES(nextval('t_country_visa_type_link_seq'),63502,22066,'Full', 'support', current_timestamp, 'support', current_timestamp,81363, current_date, current_date, '2099-01-01 00:00:00.000','Y', 'Y', 'Y', 'Y', 'Y', 'Y', 'Y', 'N', 'N', 'N', NULL, NULL, NULL);</v>
      </c>
    </row>
    <row r="602" spans="1:16">
      <c r="A602" t="s">
        <v>1871</v>
      </c>
      <c r="B602" t="str">
        <f>B600</f>
        <v>63502,</v>
      </c>
      <c r="C602" s="73">
        <f>'CountryvisatypeLink UAT Master'!B602</f>
        <v>39154</v>
      </c>
      <c r="D602" t="s">
        <v>1872</v>
      </c>
      <c r="E602" s="16" t="s">
        <v>1873</v>
      </c>
      <c r="F602">
        <f>F600</f>
        <v>81363</v>
      </c>
      <c r="G602" t="s">
        <v>1874</v>
      </c>
      <c r="H602" s="73" t="str">
        <f>IF('CountryvisatypeLink UAT Master'!D602="Yes", "Y", IF('CountryvisatypeLink UAT Master'!D602="No", "N", ""))</f>
        <v>Y</v>
      </c>
      <c r="I602" s="16" t="s">
        <v>1875</v>
      </c>
      <c r="J602" s="73" t="str">
        <f>IF('CountryvisatypeLink UAT Master'!E602="Yes", "Y", IF('CountryvisatypeLink UAT Master'!E602="No", "N", ""))</f>
        <v>Y</v>
      </c>
      <c r="K602" s="16" t="s">
        <v>1876</v>
      </c>
      <c r="P602" t="str">
        <f>CONCATENATE(A602,B602,C602,D602,E602,F602,G602,H602,I602,J602,K602)</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VALUES(nextval('t_country_visa_type_link_seq'),63502,39154,'Full', 'support', current_timestamp, 'support', current_timestamp,81363, current_date, current_date, '2099-01-01 00:00:00.000','Y', 'Y', 'Y', 'Y', 'Y', 'Y', 'Y', 'N', 'N', 'N', NULL, NULL, NULL);</v>
      </c>
    </row>
    <row r="603" spans="1:16">
      <c r="A603" t="s">
        <v>1871</v>
      </c>
      <c r="B603" t="str">
        <f>B601</f>
        <v>63502,</v>
      </c>
      <c r="C603" s="73">
        <f>'CountryvisatypeLink UAT Master'!B603</f>
        <v>37150</v>
      </c>
      <c r="D603" t="s">
        <v>1872</v>
      </c>
      <c r="E603" s="16" t="s">
        <v>1873</v>
      </c>
      <c r="F603">
        <f>F601</f>
        <v>81363</v>
      </c>
      <c r="G603" t="s">
        <v>1874</v>
      </c>
      <c r="H603" s="73" t="str">
        <f>IF('CountryvisatypeLink UAT Master'!D603="Yes", "Y", IF('CountryvisatypeLink UAT Master'!D603="No", "N", ""))</f>
        <v>Y</v>
      </c>
      <c r="I603" s="16" t="s">
        <v>1875</v>
      </c>
      <c r="J603" s="73" t="str">
        <f>IF('CountryvisatypeLink UAT Master'!E603="Yes", "Y", IF('CountryvisatypeLink UAT Master'!E603="No", "N", ""))</f>
        <v>Y</v>
      </c>
      <c r="K603" s="16" t="s">
        <v>1876</v>
      </c>
      <c r="P603" t="str">
        <f>CONCATENATE(A603,B603,C603,D603,E603,F603,G603,H603,I603,J603,K603)</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VALUES(nextval('t_country_visa_type_link_seq'),63502,37150,'Full', 'support', current_timestamp, 'support', current_timestamp,81363, current_date, current_date, '2099-01-01 00:00:00.000','Y', 'Y', 'Y', 'Y', 'Y', 'Y', 'Y', 'N', 'N', 'N', NULL, NULL, NULL);</v>
      </c>
    </row>
    <row r="604" spans="1:16">
      <c r="A604" t="s">
        <v>1871</v>
      </c>
      <c r="B604" t="str">
        <f>B602</f>
        <v>63502,</v>
      </c>
      <c r="C604" s="73">
        <f>'CountryvisatypeLink UAT Master'!B604</f>
        <v>37156</v>
      </c>
      <c r="D604" t="s">
        <v>1872</v>
      </c>
      <c r="E604" s="16" t="s">
        <v>1873</v>
      </c>
      <c r="F604">
        <f>F602</f>
        <v>81363</v>
      </c>
      <c r="G604" t="s">
        <v>1874</v>
      </c>
      <c r="H604" s="73" t="str">
        <f>IF('CountryvisatypeLink UAT Master'!D604="Yes", "Y", IF('CountryvisatypeLink UAT Master'!D604="No", "N", ""))</f>
        <v>Y</v>
      </c>
      <c r="I604" s="16" t="s">
        <v>1875</v>
      </c>
      <c r="J604" s="73" t="str">
        <f>IF('CountryvisatypeLink UAT Master'!E604="Yes", "Y", IF('CountryvisatypeLink UAT Master'!E604="No", "N", ""))</f>
        <v>Y</v>
      </c>
      <c r="K604" s="16" t="s">
        <v>1876</v>
      </c>
      <c r="P604" t="str">
        <f>CONCATENATE(A604,B604,C604,D604,E604,F604,G604,H604,I604,J604,K604)</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VALUES(nextval('t_country_visa_type_link_seq'),63502,37156,'Full', 'support', current_timestamp, 'support', current_timestamp,81363, current_date, current_date, '2099-01-01 00:00:00.000','Y', 'Y', 'Y', 'Y', 'Y', 'Y', 'Y', 'N', 'N', 'N', NULL, NULL, NULL);</v>
      </c>
    </row>
    <row r="605" spans="1:16">
      <c r="A605" t="s">
        <v>1871</v>
      </c>
      <c r="B605" t="str">
        <f>B603</f>
        <v>63502,</v>
      </c>
      <c r="C605" s="73">
        <f>'CountryvisatypeLink UAT Master'!B605</f>
        <v>33159</v>
      </c>
      <c r="D605" t="s">
        <v>1872</v>
      </c>
      <c r="E605" s="16" t="s">
        <v>1873</v>
      </c>
      <c r="F605">
        <f>F603</f>
        <v>81363</v>
      </c>
      <c r="G605" t="s">
        <v>1874</v>
      </c>
      <c r="H605" s="73" t="str">
        <f>IF('CountryvisatypeLink UAT Master'!D605="Yes", "Y", IF('CountryvisatypeLink UAT Master'!D605="No", "N", ""))</f>
        <v>Y</v>
      </c>
      <c r="I605" s="16" t="s">
        <v>1875</v>
      </c>
      <c r="J605" s="73" t="str">
        <f>IF('CountryvisatypeLink UAT Master'!E605="Yes", "Y", IF('CountryvisatypeLink UAT Master'!E605="No", "N", ""))</f>
        <v>Y</v>
      </c>
      <c r="K605" s="16" t="s">
        <v>1876</v>
      </c>
      <c r="P605" t="str">
        <f>CONCATENATE(A605,B605,C605,D605,E605,F605,G605,H605,I605,J605,K605)</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VALUES(nextval('t_country_visa_type_link_seq'),63502,33159,'Full', 'support', current_timestamp, 'support', current_timestamp,81363, current_date, current_date, '2099-01-01 00:00:00.000','Y', 'Y', 'Y', 'Y', 'Y', 'Y', 'Y', 'N', 'N', 'N', NULL, NULL, NULL);</v>
      </c>
    </row>
    <row r="606" spans="1:16">
      <c r="A606" t="s">
        <v>1871</v>
      </c>
      <c r="B606" t="str">
        <f>B604</f>
        <v>63502,</v>
      </c>
      <c r="C606" s="73">
        <f>'CountryvisatypeLink UAT Master'!B606</f>
        <v>32251</v>
      </c>
      <c r="D606" t="s">
        <v>1872</v>
      </c>
      <c r="E606" s="16" t="s">
        <v>1873</v>
      </c>
      <c r="F606">
        <f>F604</f>
        <v>81363</v>
      </c>
      <c r="G606" t="s">
        <v>1874</v>
      </c>
      <c r="H606" s="73" t="str">
        <f>IF('CountryvisatypeLink UAT Master'!D606="Yes", "Y", IF('CountryvisatypeLink UAT Master'!D606="No", "N", ""))</f>
        <v>Y</v>
      </c>
      <c r="I606" s="16" t="s">
        <v>1875</v>
      </c>
      <c r="J606" s="73" t="str">
        <f>IF('CountryvisatypeLink UAT Master'!E606="Yes", "Y", IF('CountryvisatypeLink UAT Master'!E606="No", "N", ""))</f>
        <v>Y</v>
      </c>
      <c r="K606" s="16" t="s">
        <v>1876</v>
      </c>
      <c r="P606" t="str">
        <f>CONCATENATE(A606,B606,C606,D606,E606,F606,G606,H606,I606,J606,K606)</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VALUES(nextval('t_country_visa_type_link_seq'),63502,32251,'Full', 'support', current_timestamp, 'support', current_timestamp,81363, current_date, current_date, '2099-01-01 00:00:00.000','Y', 'Y', 'Y', 'Y', 'Y', 'Y', 'Y', 'N', 'N', 'N', NULL, NULL, NULL);</v>
      </c>
    </row>
    <row r="607" spans="1:16">
      <c r="A607" t="s">
        <v>1871</v>
      </c>
      <c r="B607" t="str">
        <f>B605</f>
        <v>63502,</v>
      </c>
      <c r="C607" s="73">
        <f>'CountryvisatypeLink UAT Master'!B607</f>
        <v>32252</v>
      </c>
      <c r="D607" t="s">
        <v>1872</v>
      </c>
      <c r="E607" s="16" t="s">
        <v>1873</v>
      </c>
      <c r="F607">
        <f>F605</f>
        <v>81363</v>
      </c>
      <c r="G607" t="s">
        <v>1874</v>
      </c>
      <c r="H607" s="73" t="str">
        <f>IF('CountryvisatypeLink UAT Master'!D607="Yes", "Y", IF('CountryvisatypeLink UAT Master'!D607="No", "N", ""))</f>
        <v>Y</v>
      </c>
      <c r="I607" s="16" t="s">
        <v>1875</v>
      </c>
      <c r="J607" s="73" t="str">
        <f>IF('CountryvisatypeLink UAT Master'!E607="Yes", "Y", IF('CountryvisatypeLink UAT Master'!E607="No", "N", ""))</f>
        <v>Y</v>
      </c>
      <c r="K607" s="16" t="s">
        <v>1876</v>
      </c>
      <c r="P607" t="str">
        <f>CONCATENATE(A607,B607,C607,D607,E607,F607,G607,H607,I607,J607,K607)</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VALUES(nextval('t_country_visa_type_link_seq'),63502,32252,'Full', 'support', current_timestamp, 'support', current_timestamp,81363, current_date, current_date, '2099-01-01 00:00:00.000','Y', 'Y', 'Y', 'Y', 'Y', 'Y', 'Y', 'N', 'N', 'N', NULL, NULL, NULL);</v>
      </c>
    </row>
    <row r="608" spans="1:16">
      <c r="A608" t="s">
        <v>1871</v>
      </c>
      <c r="B608" t="str">
        <f>B606</f>
        <v>63502,</v>
      </c>
      <c r="C608" s="73">
        <f>'CountryvisatypeLink UAT Master'!B608</f>
        <v>34150</v>
      </c>
      <c r="D608" t="s">
        <v>1872</v>
      </c>
      <c r="E608" s="16" t="s">
        <v>1873</v>
      </c>
      <c r="F608">
        <f>F606</f>
        <v>81363</v>
      </c>
      <c r="G608" t="s">
        <v>1874</v>
      </c>
      <c r="H608" s="73" t="str">
        <f>IF('CountryvisatypeLink UAT Master'!D608="Yes", "Y", IF('CountryvisatypeLink UAT Master'!D608="No", "N", ""))</f>
        <v>Y</v>
      </c>
      <c r="I608" s="16" t="s">
        <v>1875</v>
      </c>
      <c r="J608" s="73" t="str">
        <f>IF('CountryvisatypeLink UAT Master'!E608="Yes", "Y", IF('CountryvisatypeLink UAT Master'!E608="No", "N", ""))</f>
        <v>Y</v>
      </c>
      <c r="K608" s="16" t="s">
        <v>1876</v>
      </c>
      <c r="P608" t="str">
        <f>CONCATENATE(A608,B608,C608,D608,E608,F608,G608,H608,I608,J608,K608)</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VALUES(nextval('t_country_visa_type_link_seq'),63502,34150,'Full', 'support', current_timestamp, 'support', current_timestamp,81363, current_date, current_date, '2099-01-01 00:00:00.000','Y', 'Y', 'Y', 'Y', 'Y', 'Y', 'Y', 'N', 'N', 'N', NULL, NULL, NULL);</v>
      </c>
    </row>
    <row r="609" spans="1:16">
      <c r="A609" t="s">
        <v>1871</v>
      </c>
      <c r="B609" t="str">
        <f>B607</f>
        <v>63502,</v>
      </c>
      <c r="C609" s="73">
        <f>'CountryvisatypeLink UAT Master'!B609</f>
        <v>32250</v>
      </c>
      <c r="D609" t="s">
        <v>1872</v>
      </c>
      <c r="E609" s="16" t="s">
        <v>1873</v>
      </c>
      <c r="F609">
        <f>F607</f>
        <v>81363</v>
      </c>
      <c r="G609" t="s">
        <v>1874</v>
      </c>
      <c r="H609" s="73" t="str">
        <f>IF('CountryvisatypeLink UAT Master'!D609="Yes", "Y", IF('CountryvisatypeLink UAT Master'!D609="No", "N", ""))</f>
        <v>Y</v>
      </c>
      <c r="I609" s="16" t="s">
        <v>1875</v>
      </c>
      <c r="J609" s="73" t="str">
        <f>IF('CountryvisatypeLink UAT Master'!E609="Yes", "Y", IF('CountryvisatypeLink UAT Master'!E609="No", "N", ""))</f>
        <v>Y</v>
      </c>
      <c r="K609" s="16" t="s">
        <v>1876</v>
      </c>
      <c r="P609" t="str">
        <f>CONCATENATE(A609,B609,C609,D609,E609,F609,G609,H609,I609,J609,K609)</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VALUES(nextval('t_country_visa_type_link_seq'),63502,32250,'Full', 'support', current_timestamp, 'support', current_timestamp,81363, current_date, current_date, '2099-01-01 00:00:00.000','Y', 'Y', 'Y', 'Y', 'Y', 'Y', 'Y', 'N', 'N', 'N', NULL, NULL, NULL);</v>
      </c>
    </row>
    <row r="610" spans="1:16">
      <c r="A610" t="s">
        <v>1871</v>
      </c>
      <c r="B610" t="str">
        <f>B608</f>
        <v>63502,</v>
      </c>
      <c r="C610" s="73">
        <f>'CountryvisatypeLink UAT Master'!B610</f>
        <v>41920</v>
      </c>
      <c r="D610" t="s">
        <v>1872</v>
      </c>
      <c r="E610" s="16" t="s">
        <v>1873</v>
      </c>
      <c r="F610">
        <f>F608</f>
        <v>81363</v>
      </c>
      <c r="G610" t="s">
        <v>1874</v>
      </c>
      <c r="H610" s="73" t="str">
        <f>IF('CountryvisatypeLink UAT Master'!D610="Yes", "Y", IF('CountryvisatypeLink UAT Master'!D610="No", "N", ""))</f>
        <v>Y</v>
      </c>
      <c r="I610" s="16" t="s">
        <v>1875</v>
      </c>
      <c r="J610" s="73" t="str">
        <f>IF('CountryvisatypeLink UAT Master'!E610="Yes", "Y", IF('CountryvisatypeLink UAT Master'!E610="No", "N", ""))</f>
        <v>Y</v>
      </c>
      <c r="K610" s="16" t="s">
        <v>1876</v>
      </c>
      <c r="P610" t="str">
        <f>CONCATENATE(A610,B610,C610,D610,E610,F610,G610,H610,I610,J610,K610)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VALUES(nextval('t_country_visa_type_link_seq'),63502,41920,'Full', 'support', current_timestamp, 'support', current_timestamp,81363, current_date, current_date, '2099-01-01 00:00:00.000','Y', 'Y', 'Y', 'Y', 'Y', 'Y', 'Y', 'N', 'N', 'N', NULL, NULL, NULL);</v>
      </c>
    </row>
    <row r="611" spans="1:16">
      <c r="A611" t="s">
        <v>1871</v>
      </c>
      <c r="B611" t="str">
        <f>B609</f>
        <v>63502,</v>
      </c>
      <c r="C611" s="73">
        <f>'CountryvisatypeLink UAT Master'!B611</f>
        <v>44145</v>
      </c>
      <c r="D611" t="s">
        <v>1872</v>
      </c>
      <c r="E611" s="16" t="s">
        <v>1873</v>
      </c>
      <c r="F611">
        <f>F609</f>
        <v>81363</v>
      </c>
      <c r="G611" t="s">
        <v>1874</v>
      </c>
      <c r="H611" s="73" t="e">
        <f>IF('CountryvisatypeLink UAT Master'!D611="Yes", "Y", IF('CountryvisatypeLink UAT Master'!D611="No", "N", ""))</f>
        <v>#N/A</v>
      </c>
      <c r="I611" s="16" t="s">
        <v>1875</v>
      </c>
      <c r="J611" s="73" t="e">
        <f>IF('CountryvisatypeLink UAT Master'!E611="Yes", "Y", IF('CountryvisatypeLink UAT Master'!E611="No", "N", ""))</f>
        <v>#N/A</v>
      </c>
      <c r="K611" s="16" t="s">
        <v>1876</v>
      </c>
      <c r="P611" t="e">
        <f>CONCATENATE(A611,B611,C611,D611,E611,F611,G611,H611,I611,J611,K611)</f>
        <v>#N/A</v>
      </c>
    </row>
    <row r="612" spans="1:16">
      <c r="A612" t="s">
        <v>1871</v>
      </c>
      <c r="B612" t="str">
        <f>B610</f>
        <v>63502,</v>
      </c>
      <c r="C612" s="73">
        <f>'CountryvisatypeLink UAT Master'!B612</f>
        <v>42416</v>
      </c>
      <c r="D612" t="s">
        <v>1872</v>
      </c>
      <c r="E612" s="16" t="s">
        <v>1873</v>
      </c>
      <c r="F612">
        <f>F610</f>
        <v>81363</v>
      </c>
      <c r="G612" t="s">
        <v>1874</v>
      </c>
      <c r="H612" s="73" t="e">
        <f>IF('CountryvisatypeLink UAT Master'!D612="Yes", "Y", IF('CountryvisatypeLink UAT Master'!D612="No", "N", ""))</f>
        <v>#N/A</v>
      </c>
      <c r="I612" s="16" t="s">
        <v>1875</v>
      </c>
      <c r="J612" s="73" t="e">
        <f>IF('CountryvisatypeLink UAT Master'!E612="Yes", "Y", IF('CountryvisatypeLink UAT Master'!E612="No", "N", ""))</f>
        <v>#N/A</v>
      </c>
      <c r="K612" s="16" t="s">
        <v>1876</v>
      </c>
      <c r="P612" t="e">
        <f>CONCATENATE(A612,B612,C612,D612,E612,F612,G612,H612,I612,J612,K612)</f>
        <v>#N/A</v>
      </c>
    </row>
    <row r="613" spans="1:16">
      <c r="E613" s="16"/>
      <c r="I613" s="16"/>
      <c r="K613" s="16"/>
    </row>
    <row r="614" spans="1:16">
      <c r="E614" s="16"/>
      <c r="I614" s="16"/>
      <c r="K614" s="16"/>
    </row>
    <row r="615" spans="1:16">
      <c r="E615" s="16"/>
      <c r="I615" s="16"/>
      <c r="K615" s="16"/>
    </row>
    <row r="616" spans="1:16">
      <c r="E616" s="16"/>
      <c r="I616" s="16"/>
      <c r="K616" s="16"/>
    </row>
    <row r="617" spans="1:16">
      <c r="E617" s="16"/>
      <c r="I617" s="16"/>
      <c r="K617" s="16"/>
    </row>
    <row r="618" spans="1:16">
      <c r="E618" s="16"/>
      <c r="I618" s="16"/>
      <c r="K618" s="16"/>
    </row>
    <row r="619" spans="1:16">
      <c r="E619" s="16"/>
      <c r="I619" s="16"/>
      <c r="K619" s="16"/>
    </row>
    <row r="620" spans="1:16">
      <c r="E620" s="16"/>
      <c r="I620" s="16"/>
      <c r="K620" s="16"/>
    </row>
    <row r="621" spans="1:16">
      <c r="E621" s="16"/>
      <c r="I621" s="16"/>
      <c r="K621" s="16"/>
    </row>
    <row r="622" spans="1:16">
      <c r="E622" s="16"/>
      <c r="I622" s="16"/>
      <c r="K622" s="16"/>
    </row>
    <row r="623" spans="1:16">
      <c r="E623" s="16"/>
      <c r="I623" s="16"/>
      <c r="K623" s="16"/>
    </row>
    <row r="624" spans="1:16">
      <c r="E624" s="16"/>
      <c r="I624" s="16"/>
      <c r="K624" s="16"/>
    </row>
    <row r="625" spans="5:11">
      <c r="E625" s="16"/>
      <c r="I625" s="16"/>
      <c r="K625" s="16"/>
    </row>
  </sheetData>
  <mergeCells count="1">
    <mergeCell ref="A1:T3"/>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8CB86-AB20-4A6A-866C-8A68C3163709}">
  <dimension ref="A1:U630"/>
  <sheetViews>
    <sheetView topLeftCell="B1" workbookViewId="0">
      <selection activeCell="B5" sqref="B5"/>
    </sheetView>
  </sheetViews>
  <sheetFormatPr defaultRowHeight="15"/>
  <cols>
    <col min="1" max="1" width="18.5703125" hidden="1" customWidth="1"/>
    <col min="2" max="2" width="255.7109375" bestFit="1" customWidth="1"/>
  </cols>
  <sheetData>
    <row r="1" spans="1:21">
      <c r="B1" s="120" t="s">
        <v>1877</v>
      </c>
      <c r="C1" s="121"/>
      <c r="D1" s="121"/>
      <c r="E1" s="121"/>
      <c r="F1" s="121"/>
      <c r="G1" s="121"/>
      <c r="H1" s="121"/>
      <c r="I1" s="121"/>
      <c r="J1" s="121"/>
      <c r="K1" s="121"/>
      <c r="L1" s="121"/>
      <c r="M1" s="121"/>
      <c r="N1" s="121"/>
      <c r="O1" s="121"/>
      <c r="P1" s="121"/>
      <c r="Q1" s="121"/>
      <c r="R1" s="121"/>
      <c r="S1" s="121"/>
      <c r="T1" s="121"/>
      <c r="U1" s="121"/>
    </row>
    <row r="2" spans="1:21">
      <c r="B2" s="120"/>
      <c r="C2" s="121"/>
      <c r="D2" s="121"/>
      <c r="E2" s="121"/>
      <c r="F2" s="121"/>
      <c r="G2" s="121"/>
      <c r="H2" s="121"/>
      <c r="I2" s="121"/>
      <c r="J2" s="121"/>
      <c r="K2" s="121"/>
      <c r="L2" s="121"/>
      <c r="M2" s="121"/>
      <c r="N2" s="121"/>
      <c r="O2" s="121"/>
      <c r="P2" s="121"/>
      <c r="Q2" s="121"/>
      <c r="R2" s="121"/>
      <c r="S2" s="121"/>
      <c r="T2" s="121"/>
      <c r="U2" s="121"/>
    </row>
    <row r="3" spans="1:21">
      <c r="B3" s="120"/>
      <c r="C3" s="121"/>
      <c r="D3" s="121"/>
      <c r="E3" s="121"/>
      <c r="F3" s="121"/>
      <c r="G3" s="121"/>
      <c r="H3" s="121"/>
      <c r="I3" s="121"/>
      <c r="J3" s="121"/>
      <c r="K3" s="121"/>
      <c r="L3" s="121"/>
      <c r="M3" s="121"/>
      <c r="N3" s="121"/>
      <c r="O3" s="121"/>
      <c r="P3" s="121"/>
      <c r="Q3" s="121"/>
      <c r="R3" s="121"/>
      <c r="S3" s="121"/>
      <c r="T3" s="121"/>
      <c r="U3" s="121"/>
    </row>
    <row r="4" spans="1:21">
      <c r="A4" t="s">
        <v>1878</v>
      </c>
      <c r="B4" s="62" t="s">
        <v>444</v>
      </c>
      <c r="C4" s="62"/>
      <c r="D4" s="62"/>
      <c r="E4" s="62"/>
      <c r="F4" s="62"/>
    </row>
    <row r="5" spans="1:21">
      <c r="A5" t="str">
        <f>IFERROR(IF(OR('countryvisalink Imp UAT'!P5=0, 'countryvisalink Imp UAT'!P5=""), "", 'countryvisalink Imp UAT'!P5),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VALUES(nextval('t_country_visa_type_link_seq'),63502,44560,'Full', 'support', current_timestamp, 'support', current_timestamp,81363, current_date, current_date, '2099-01-01 00:00:00.000','N', 'Y', 'N', 'Y', 'Y', 'Y', 'Y', 'N', 'N', 'N', NULL, NULL, NULL);</v>
      </c>
      <c r="B5" t="str" cm="1">
        <f t="array" ref="B5:B312">_xlfn._xlws.FILTER(A5:A5000, (A5:A5000&lt;&gt;"") * (A5:A5000&lt;&gt;0))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VALUES(nextval('t_country_visa_type_link_seq'),63502,44560,'Full', 'support', current_timestamp, 'support', current_timestamp,81363, current_date, current_date, '2099-01-01 00:00:00.000','N', 'Y', 'N', 'Y', 'Y', 'Y', 'Y', 'N', 'N', 'N', NULL, NULL, NULL);</v>
      </c>
    </row>
    <row r="6" spans="1:21">
      <c r="A6" t="str">
        <f>IFERROR(IF(OR('countryvisalink Imp UAT'!P6=0, 'countryvisalink Imp UAT'!P6=""), "", 'countryvisalink Imp UAT'!P6),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VALUES(nextval('t_country_visa_type_link_seq'),63502,22060,'Full', 'support', current_timestamp, 'support', current_timestamp,81363, current_date, current_date, '2099-01-01 00:00:00.000','Y', 'Y', 'Y', 'Y', 'Y', 'Y', 'Y', 'N', 'N', 'N', NULL, NULL, NULL);</v>
      </c>
      <c r="B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VALUES(nextval('t_country_visa_type_link_seq'),63502,22060,'Full', 'support', current_timestamp, 'support', current_timestamp,81363, current_date, current_date, '2099-01-01 00:00:00.000','Y', 'Y', 'Y', 'Y', 'Y', 'Y', 'Y', 'N', 'N', 'N', NULL, NULL, NULL);</v>
      </c>
    </row>
    <row r="7" spans="1:21">
      <c r="A7" t="str">
        <f>IFERROR(IF(OR('countryvisalink Imp UAT'!P7=0, 'countryvisalink Imp UAT'!P7=""), "", 'countryvisalink Imp UAT'!P7),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VALUES(nextval('t_country_visa_type_link_seq'),63502,41223,'Full', 'support', current_timestamp, 'support', current_timestamp,81363, current_date, current_date, '2099-01-01 00:00:00.000','Y', 'Y', 'Y', 'Y', 'Y', 'Y', 'Y', 'N', 'N', 'N', NULL, NULL, NULL);</v>
      </c>
      <c r="B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VALUES(nextval('t_country_visa_type_link_seq'),63502,41223,'Full', 'support', current_timestamp, 'support', current_timestamp,81363, current_date, current_date, '2099-01-01 00:00:00.000','Y', 'Y', 'Y', 'Y', 'Y', 'Y', 'Y', 'N', 'N', 'N', NULL, NULL, NULL);</v>
      </c>
    </row>
    <row r="8" spans="1:21">
      <c r="A8" t="str">
        <f>IFERROR(IF(OR('countryvisalink Imp UAT'!P8=0, 'countryvisalink Imp UAT'!P8=""), "", 'countryvisalink Imp UAT'!P8),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VALUES(nextval('t_country_visa_type_link_seq'),63502,33151,'Full', 'support', current_timestamp, 'support', current_timestamp,81363, current_date, current_date, '2099-01-01 00:00:00.000','Y', 'Y', 'Y', 'Y', 'Y', 'Y', 'Y', 'N', 'N', 'N', NULL, NULL, NULL);</v>
      </c>
      <c r="B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VALUES(nextval('t_country_visa_type_link_seq'),63502,33151,'Full', 'support', current_timestamp, 'support', current_timestamp,81363, current_date, current_date, '2099-01-01 00:00:00.000','Y', 'Y', 'Y', 'Y', 'Y', 'Y', 'Y', 'N', 'N', 'N', NULL, NULL, NULL);</v>
      </c>
    </row>
    <row r="9" spans="1:21">
      <c r="A9" t="str">
        <f>IFERROR(IF(OR('countryvisalink Imp UAT'!P9=0, 'countryvisalink Imp UAT'!P9=""), "", 'countryvisalink Imp UAT'!P9),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VALUES(nextval('t_country_visa_type_link_seq'),63502,640,'Full', 'support', current_timestamp, 'support', current_timestamp,81363, current_date, current_date, '2099-01-01 00:00:00.000','Y', 'Y', 'Y', 'Y', 'Y', 'Y', 'Y', 'N', 'N', 'N', NULL, NULL, NULL);</v>
      </c>
      <c r="B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VALUES(nextval('t_country_visa_type_link_seq'),63502,640,'Full', 'support', current_timestamp, 'support', current_timestamp,81363, current_date, current_date, '2099-01-01 00:00:00.000','Y', 'Y', 'Y', 'Y', 'Y', 'Y', 'Y', 'N', 'N', 'N', NULL, NULL, NULL);</v>
      </c>
    </row>
    <row r="10" spans="1:21">
      <c r="A10" t="str">
        <f>IFERROR(IF(OR('countryvisalink Imp UAT'!P10=0, 'countryvisalink Imp UAT'!P10=""), "", 'countryvisalink Imp UAT'!P10),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VALUES(nextval('t_country_visa_type_link_seq'),63502,701,'Full', 'support', current_timestamp, 'support', current_timestamp,81363, current_date, current_date, '2099-01-01 00:00:00.000','Y', 'Y', 'Y', 'Y', 'Y', 'Y', 'Y', 'N', 'N', 'N', NULL, NULL, NULL);</v>
      </c>
      <c r="B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VALUES(nextval('t_country_visa_type_link_seq'),63502,701,'Full', 'support', current_timestamp, 'support', current_timestamp,81363, current_date, current_date, '2099-01-01 00:00:00.000','Y', 'Y', 'Y', 'Y', 'Y', 'Y', 'Y', 'N', 'N', 'N', NULL, NULL, NULL);</v>
      </c>
    </row>
    <row r="11" spans="1:21">
      <c r="A11" t="str">
        <f>IFERROR(IF(OR('countryvisalink Imp UAT'!P11=0, 'countryvisalink Imp UAT'!P11=""), "", 'countryvisalink Imp UAT'!P11),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VALUES(nextval('t_country_visa_type_link_seq'),63502,34161,'Full', 'support', current_timestamp, 'support', current_timestamp,81363, current_date, current_date, '2099-01-01 00:00:00.000','Y', 'Y', 'Y', 'Y', 'Y', 'Y', 'Y', 'N', 'N', 'N', NULL, NULL, NULL);</v>
      </c>
      <c r="B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VALUES(nextval('t_country_visa_type_link_seq'),63502,34161,'Full', 'support', current_timestamp, 'support', current_timestamp,81363, current_date, current_date, '2099-01-01 00:00:00.000','Y', 'Y', 'Y', 'Y', 'Y', 'Y', 'Y', 'N', 'N', 'N', NULL, NULL, NULL);</v>
      </c>
    </row>
    <row r="12" spans="1:21">
      <c r="A12" t="str">
        <f>IFERROR(IF(OR('countryvisalink Imp UAT'!P12=0, 'countryvisalink Imp UAT'!P12=""), "", 'countryvisalink Imp UAT'!P12),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VALUES(nextval('t_country_visa_type_link_seq'),63502,641,'Full', 'support', current_timestamp, 'support', current_timestamp,81363, current_date, current_date, '2099-01-01 00:00:00.000','Y', 'Y', 'Y', 'Y', 'Y', 'Y', 'Y', 'N', 'N', 'N', NULL, NULL, NULL);</v>
      </c>
      <c r="B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VALUES(nextval('t_country_visa_type_link_seq'),63502,641,'Full', 'support', current_timestamp, 'support', current_timestamp,81363, current_date, current_date, '2099-01-01 00:00:00.000','Y', 'Y', 'Y', 'Y', 'Y', 'Y', 'Y', 'N', 'N', 'N', NULL, NULL, NULL);</v>
      </c>
    </row>
    <row r="13" spans="1:21">
      <c r="A13" t="str">
        <f>IFERROR(IF(OR('countryvisalink Imp UAT'!P13=0, 'countryvisalink Imp UAT'!P13=""), "", 'countryvisalink Imp UAT'!P13),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VALUES(nextval('t_country_visa_type_link_seq'),63502,24150,'Full', 'support', current_timestamp, 'support', current_timestamp,81363, current_date, current_date, '2099-01-01 00:00:00.000','Y', 'Y', 'Y', 'Y', 'Y', 'Y', 'Y', 'N', 'N', 'N', NULL, NULL, NULL);</v>
      </c>
      <c r="B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VALUES(nextval('t_country_visa_type_link_seq'),63502,24150,'Full', 'support', current_timestamp, 'support', current_timestamp,81363, current_date, current_date, '2099-01-01 00:00:00.000','Y', 'Y', 'Y', 'Y', 'Y', 'Y', 'Y', 'N', 'N', 'N', NULL, NULL, NULL);</v>
      </c>
    </row>
    <row r="14" spans="1:21">
      <c r="A14" t="str">
        <f>IFERROR(IF(OR('countryvisalink Imp UAT'!P14=0, 'countryvisalink Imp UAT'!P14=""), "", 'countryvisalink Imp UAT'!P14), "")</f>
        <v/>
      </c>
      <c r="B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VALUES(nextval('t_country_visa_type_link_seq'),63502,24151,'Full', 'support', current_timestamp, 'support', current_timestamp,81363, current_date, current_date, '2099-01-01 00:00:00.000','Y', 'Y', 'Y', 'Y', 'Y', 'Y', 'Y', 'N', 'N', 'N', NULL, NULL, NULL);</v>
      </c>
    </row>
    <row r="15" spans="1:21">
      <c r="A15" t="str">
        <f>IFERROR(IF(OR('countryvisalink Imp UAT'!P15=0, 'countryvisalink Imp UAT'!P15=""), "", 'countryvisalink Imp UAT'!P15), "")</f>
        <v/>
      </c>
      <c r="B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VALUES(nextval('t_country_visa_type_link_seq'),63502,42508,'Full', 'support', current_timestamp, 'support', current_timestamp,81363, current_date, current_date, '2099-01-01 00:00:00.000','Y', 'Y', 'Y', 'Y', 'Y', 'Y', 'Y', 'N', 'N', 'N', NULL, NULL, NULL);</v>
      </c>
    </row>
    <row r="16" spans="1:21">
      <c r="A16" t="str">
        <f>IFERROR(IF(OR('countryvisalink Imp UAT'!P16=0, 'countryvisalink Imp UAT'!P16=""), "", 'countryvisalink Imp UAT'!P16), "")</f>
        <v/>
      </c>
      <c r="B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VALUES(nextval('t_country_visa_type_link_seq'),63502,44664,'Full', 'support', current_timestamp, 'support', current_timestamp,81363, current_date, current_date, '2099-01-01 00:00:00.000','Y', 'Y', 'Y', 'Y', 'Y', 'Y', 'Y', 'N', 'N', 'N', NULL, NULL, NULL);</v>
      </c>
    </row>
    <row r="17" spans="1:2">
      <c r="A17" t="str">
        <f>IFERROR(IF(OR('countryvisalink Imp UAT'!P17=0, 'countryvisalink Imp UAT'!P17=""), "", 'countryvisalink Imp UAT'!P17), "")</f>
        <v/>
      </c>
      <c r="B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VALUES(nextval('t_country_visa_type_link_seq'),63502,604,'Full', 'support', current_timestamp, 'support', current_timestamp,81363, current_date, current_date, '2099-01-01 00:00:00.000','Y', 'Y', 'Y', 'Y', 'Y', 'Y', 'Y', 'N', 'N', 'N', NULL, NULL, NULL);</v>
      </c>
    </row>
    <row r="18" spans="1:2">
      <c r="A18" t="str">
        <f>IFERROR(IF(OR('countryvisalink Imp UAT'!P18=0, 'countryvisalink Imp UAT'!P18=""), "", 'countryvisalink Imp UAT'!P18), "")</f>
        <v/>
      </c>
      <c r="B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VALUES(nextval('t_country_visa_type_link_seq'),63502,603,'Full', 'support', current_timestamp, 'support', current_timestamp,81363, current_date, current_date, '2099-01-01 00:00:00.000','Y', 'Y', 'Y', 'Y', 'Y', 'Y', 'Y', 'N', 'N', 'N', NULL, NULL, NULL);</v>
      </c>
    </row>
    <row r="19" spans="1:2">
      <c r="A19" t="str">
        <f>IFERROR(IF(OR('countryvisalink Imp UAT'!P19=0, 'countryvisalink Imp UAT'!P19=""), "", 'countryvisalink Imp UAT'!P19), "")</f>
        <v/>
      </c>
      <c r="B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VALUES(nextval('t_country_visa_type_link_seq'),63502,44684,'Full', 'support', current_timestamp, 'support', current_timestamp,81363, current_date, current_date, '2099-01-01 00:00:00.000','Y', 'Y', 'Y', 'Y', 'Y', 'Y', 'Y', 'N', 'N', 'N', NULL, NULL, NULL);</v>
      </c>
    </row>
    <row r="20" spans="1:2">
      <c r="A20" t="str">
        <f>IFERROR(IF(OR('countryvisalink Imp UAT'!P20=0, 'countryvisalink Imp UAT'!P20=""), "", 'countryvisalink Imp UAT'!P20), "")</f>
        <v/>
      </c>
      <c r="B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VALUES(nextval('t_country_visa_type_link_seq'),63502,42286,'Full', 'support', current_timestamp, 'support', current_timestamp,81363, current_date, current_date, '2099-01-01 00:00:00.000','Y', 'Y', 'Y', 'Y', 'Y', 'Y', 'Y', 'N', 'N', 'N', NULL, NULL, NULL);</v>
      </c>
    </row>
    <row r="21" spans="1:2">
      <c r="A21" t="str">
        <f>IFERROR(IF(OR('countryvisalink Imp UAT'!P21=0, 'countryvisalink Imp UAT'!P21=""), "", 'countryvisalink Imp UAT'!P21), "")</f>
        <v/>
      </c>
      <c r="B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VALUES(nextval('t_country_visa_type_link_seq'),63502,605,'Full', 'support', current_timestamp, 'support', current_timestamp,81363, current_date, current_date, '2099-01-01 00:00:00.000','Y', 'Y', 'Y', 'Y', 'Y', 'Y', 'Y', 'N', 'N', 'N', NULL, NULL, NULL);</v>
      </c>
    </row>
    <row r="22" spans="1:2">
      <c r="A22" t="str">
        <f>IFERROR(IF(OR('countryvisalink Imp UAT'!P22=0, 'countryvisalink Imp UAT'!P22=""), "", 'countryvisalink Imp UAT'!P22), "")</f>
        <v/>
      </c>
      <c r="B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VALUES(nextval('t_country_visa_type_link_seq'),63502,42664,'Full', 'support', current_timestamp, 'support', current_timestamp,81363, current_date, current_date, '2099-01-01 00:00:00.000','Y', 'Y', 'Y', 'Y', 'Y', 'Y', 'Y', 'N', 'N', 'N', NULL, NULL, NULL);</v>
      </c>
    </row>
    <row r="23" spans="1:2">
      <c r="A23" t="str">
        <f>IFERROR(IF(OR('countryvisalink Imp UAT'!P23=0, 'countryvisalink Imp UAT'!P23=""), "", 'countryvisalink Imp UAT'!P23), "")</f>
        <v/>
      </c>
      <c r="B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VALUES(nextval('t_country_visa_type_link_seq'),63502,22057,'Full', 'support', current_timestamp, 'support', current_timestamp,81363, current_date, current_date, '2099-01-01 00:00:00.000','Y', 'Y', 'Y', 'Y', 'Y', 'Y', 'Y', 'N', 'N', 'N', NULL, NULL, NULL);</v>
      </c>
    </row>
    <row r="24" spans="1:2">
      <c r="A24" t="str">
        <f>IFERROR(IF(OR('countryvisalink Imp UAT'!P24=0, 'countryvisalink Imp UAT'!P24=""), "", 'countryvisalink Imp UAT'!P24),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VALUES(nextval('t_country_visa_type_link_seq'),63502,24151,'Full', 'support', current_timestamp, 'support', current_timestamp,81363, current_date, current_date, '2099-01-01 00:00:00.000','Y', 'Y', 'Y', 'Y', 'Y', 'Y', 'Y', 'N', 'N', 'N', NULL, NULL, NULL);</v>
      </c>
      <c r="B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VALUES(nextval('t_country_visa_type_link_seq'),63502,22065,'Full', 'support', current_timestamp, 'support', current_timestamp,81363, current_date, current_date, '2099-01-01 00:00:00.000','Y', 'Y', 'Y', 'Y', 'Y', 'Y', 'Y', 'N', 'N', 'N', NULL, NULL, NULL);</v>
      </c>
    </row>
    <row r="25" spans="1:2">
      <c r="A25" t="str">
        <f>IFERROR(IF(OR('countryvisalink Imp UAT'!P25=0, 'countryvisalink Imp UAT'!P25=""), "", 'countryvisalink Imp UAT'!P25),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VALUES(nextval('t_country_visa_type_link_seq'),63502,42508,'Full', 'support', current_timestamp, 'support', current_timestamp,81363, current_date, current_date, '2099-01-01 00:00:00.000','Y', 'Y', 'Y', 'Y', 'Y', 'Y', 'Y', 'N', 'N', 'N', NULL, NULL, NULL);</v>
      </c>
      <c r="B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VALUES(nextval('t_country_visa_type_link_seq'),63502,39150,'Full', 'support', current_timestamp, 'support', current_timestamp,81363, current_date, current_date, '2099-01-01 00:00:00.000','Y', 'Y', 'Y', 'Y', 'Y', 'Y', 'Y', 'N', 'N', 'N', NULL, NULL, NULL);</v>
      </c>
    </row>
    <row r="26" spans="1:2">
      <c r="A26" t="str">
        <f>IFERROR(IF(OR('countryvisalink Imp UAT'!P26=0, 'countryvisalink Imp UAT'!P26=""), "", 'countryvisalink Imp UAT'!P26), "")</f>
        <v/>
      </c>
      <c r="B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VALUES(nextval('t_country_visa_type_link_seq'),63502,37152,'Full', 'support', current_timestamp, 'support', current_timestamp,81363, current_date, current_date, '2099-01-01 00:00:00.000','Y', 'Y', 'Y', 'Y', 'Y', 'Y', 'Y', 'N', 'N', 'N', NULL, NULL, NULL);</v>
      </c>
    </row>
    <row r="27" spans="1:2">
      <c r="A27" t="str">
        <f>IFERROR(IF(OR('countryvisalink Imp UAT'!P27=0, 'countryvisalink Imp UAT'!P27=""), "", 'countryvisalink Imp UAT'!P27),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VALUES(nextval('t_country_visa_type_link_seq'),63502,44664,'Full', 'support', current_timestamp, 'support', current_timestamp,81363, current_date, current_date, '2099-01-01 00:00:00.000','Y', 'Y', 'Y', 'Y', 'Y', 'Y', 'Y', 'N', 'N', 'N', NULL, NULL, NULL);</v>
      </c>
      <c r="B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VALUES(nextval('t_country_visa_type_link_seq'),63502,33152,'Full', 'support', current_timestamp, 'support', current_timestamp,81363, current_date, current_date, '2099-01-01 00:00:00.000','Y', 'Y', 'Y', 'Y', 'Y', 'Y', 'Y', 'N', 'N', 'N', NULL, NULL, NULL);</v>
      </c>
    </row>
    <row r="28" spans="1:2">
      <c r="A28" t="str">
        <f>IFERROR(IF(OR('countryvisalink Imp UAT'!P28=0, 'countryvisalink Imp UAT'!P28=""), "", 'countryvisalink Imp UAT'!P28), "")</f>
        <v/>
      </c>
      <c r="B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VALUES(nextval('t_country_visa_type_link_seq'),63502,613,'Full', 'support', current_timestamp, 'support', current_timestamp,81363, current_date, current_date, '2099-01-01 00:00:00.000','Y', 'Y', 'Y', 'Y', 'Y', 'Y', 'Y', 'N', 'N', 'N', NULL, NULL, NULL);</v>
      </c>
    </row>
    <row r="29" spans="1:2">
      <c r="A29" t="str">
        <f>IFERROR(IF(OR('countryvisalink Imp UAT'!P29=0, 'countryvisalink Imp UAT'!P29=""), "", 'countryvisalink Imp UAT'!P29),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VALUES(nextval('t_country_visa_type_link_seq'),63502,604,'Full', 'support', current_timestamp, 'support', current_timestamp,81363, current_date, current_date, '2099-01-01 00:00:00.000','Y', 'Y', 'Y', 'Y', 'Y', 'Y', 'Y', 'N', 'N', 'N', NULL, NULL, NULL);</v>
      </c>
      <c r="B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VALUES(nextval('t_country_visa_type_link_seq'),63502,612,'Full', 'support', current_timestamp, 'support', current_timestamp,81363, current_date, current_date, '2099-01-01 00:00:00.000','Y', 'Y', 'Y', 'Y', 'Y', 'Y', 'Y', 'N', 'N', 'N', NULL, NULL, NULL);</v>
      </c>
    </row>
    <row r="30" spans="1:2">
      <c r="A30" t="str">
        <f>IFERROR(IF(OR('countryvisalink Imp UAT'!P30=0, 'countryvisalink Imp UAT'!P30=""), "", 'countryvisalink Imp UAT'!P30),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VALUES(nextval('t_country_visa_type_link_seq'),63502,603,'Full', 'support', current_timestamp, 'support', current_timestamp,81363, current_date, current_date, '2099-01-01 00:00:00.000','Y', 'Y', 'Y', 'Y', 'Y', 'Y', 'Y', 'N', 'N', 'N', NULL, NULL, NULL);</v>
      </c>
      <c r="B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VALUES(nextval('t_country_visa_type_link_seq'),63502,34160,'Full', 'support', current_timestamp, 'support', current_timestamp,81363, current_date, current_date, '2099-01-01 00:00:00.000','Y', 'Y', 'Y', 'Y', 'Y', 'Y', 'Y', 'N', 'N', 'N', NULL, NULL, NULL);</v>
      </c>
    </row>
    <row r="31" spans="1:2">
      <c r="A31" t="str">
        <f>IFERROR(IF(OR('countryvisalink Imp UAT'!P31=0, 'countryvisalink Imp UAT'!P31=""), "", 'countryvisalink Imp UAT'!P31),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VALUES(nextval('t_country_visa_type_link_seq'),63502,44684,'Full', 'support', current_timestamp, 'support', current_timestamp,81363, current_date, current_date, '2099-01-01 00:00:00.000','Y', 'Y', 'Y', 'Y', 'Y', 'Y', 'Y', 'N', 'N', 'N', NULL, NULL, NULL);</v>
      </c>
      <c r="B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VALUES(nextval('t_country_visa_type_link_seq'),63502,614,'Full', 'support', current_timestamp, 'support', current_timestamp,81363, current_date, current_date, '2099-01-01 00:00:00.000','Y', 'Y', 'Y', 'Y', 'Y', 'Y', 'Y', 'N', 'N', 'N', NULL, NULL, NULL);</v>
      </c>
    </row>
    <row r="32" spans="1:2">
      <c r="A32" t="str">
        <f>IFERROR(IF(OR('countryvisalink Imp UAT'!P32=0, 'countryvisalink Imp UAT'!P32=""), "", 'countryvisalink Imp UAT'!P32),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VALUES(nextval('t_country_visa_type_link_seq'),63502,42286,'Full', 'support', current_timestamp, 'support', current_timestamp,81363, current_date, current_date, '2099-01-01 00:00:00.000','Y', 'Y', 'Y', 'Y', 'Y', 'Y', 'Y', 'N', 'N', 'N', NULL, NULL, NULL);</v>
      </c>
      <c r="B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VALUES(nextval('t_country_visa_type_link_seq'),63502,41756,'Full', 'support', current_timestamp, 'support', current_timestamp,81363, current_date, current_date, '2099-01-01 00:00:00.000','Y', 'Y', 'Y', 'Y', 'Y', 'Y', 'Y', 'N', 'N', 'N', NULL, NULL, NULL);</v>
      </c>
    </row>
    <row r="33" spans="1:2">
      <c r="A33" t="str">
        <f>IFERROR(IF(OR('countryvisalink Imp UAT'!P33=0, 'countryvisalink Imp UAT'!P33=""), "", 'countryvisalink Imp UAT'!P33),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VALUES(nextval('t_country_visa_type_link_seq'),63502,605,'Full', 'support', current_timestamp, 'support', current_timestamp,81363, current_date, current_date, '2099-01-01 00:00:00.000','Y', 'Y', 'Y', 'Y', 'Y', 'Y', 'Y', 'N', 'N', 'N', NULL, NULL, NULL);</v>
      </c>
      <c r="B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VALUES(nextval('t_country_visa_type_link_seq'),63502,26150,'Full', 'support', current_timestamp, 'support', current_timestamp,81363, current_date, current_date, '2099-01-01 00:00:00.000','Y', 'Y', 'Y', 'Y', 'Y', 'Y', 'Y', 'N', 'N', 'N', NULL, NULL, NULL);</v>
      </c>
    </row>
    <row r="34" spans="1:2">
      <c r="A34" t="str">
        <f>IFERROR(IF(OR('countryvisalink Imp UAT'!P34=0, 'countryvisalink Imp UAT'!P34=""), "", 'countryvisalink Imp UAT'!P34), "")</f>
        <v/>
      </c>
      <c r="B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VALUES(nextval('t_country_visa_type_link_seq'),63502,32350,'Full', 'support', current_timestamp, 'support', current_timestamp,81363, current_date, current_date, '2099-01-01 00:00:00.000','Y', 'Y', 'Y', 'Y', 'Y', 'Y', 'Y', 'N', 'N', 'N', NULL, NULL, NULL);</v>
      </c>
    </row>
    <row r="35" spans="1:2">
      <c r="A35" t="str">
        <f>IFERROR(IF(OR('countryvisalink Imp UAT'!P35=0, 'countryvisalink Imp UAT'!P35=""), "", 'countryvisalink Imp UAT'!P35), "")</f>
        <v/>
      </c>
      <c r="B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VALUES(nextval('t_country_visa_type_link_seq'),63502,43499,'Full', 'support', current_timestamp, 'support', current_timestamp,81363, current_date, current_date, '2099-01-01 00:00:00.000','Y', 'Y', 'Y', 'Y', 'Y', 'Y', 'Y', 'N', 'N', 'N', NULL, NULL, NULL);</v>
      </c>
    </row>
    <row r="36" spans="1:2">
      <c r="A36" t="str">
        <f>IFERROR(IF(OR('countryvisalink Imp UAT'!P36=0, 'countryvisalink Imp UAT'!P36=""), "", 'countryvisalink Imp UAT'!P36),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VALUES(nextval('t_country_visa_type_link_seq'),63502,42664,'Full', 'support', current_timestamp, 'support', current_timestamp,81363, current_date, current_date, '2099-01-01 00:00:00.000','Y', 'Y', 'Y', 'Y', 'Y', 'Y', 'Y', 'N', 'N', 'N', NULL, NULL, NULL);</v>
      </c>
      <c r="B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VALUES(nextval('t_country_visa_type_link_seq'),63502,43498,'Full', 'support', current_timestamp, 'support', current_timestamp,81363, current_date, current_date, '2099-01-01 00:00:00.000','Y', 'Y', 'Y', 'Y', 'Y', 'Y', 'Y', 'N', 'N', 'N', NULL, NULL, NULL);</v>
      </c>
    </row>
    <row r="37" spans="1:2">
      <c r="A37" t="str">
        <f>IFERROR(IF(OR('countryvisalink Imp UAT'!P37=0, 'countryvisalink Imp UAT'!P37=""), "", 'countryvisalink Imp UAT'!P37), "")</f>
        <v/>
      </c>
      <c r="B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VALUES(nextval('t_country_visa_type_link_seq'),63502,44704,'Full', 'support', current_timestamp, 'support', current_timestamp,81363, current_date, current_date, '2099-01-01 00:00:00.000','Y', 'Y', 'Y', 'Y', 'Y', 'Y', 'Y', 'N', 'N', 'N', NULL, NULL, NULL);</v>
      </c>
    </row>
    <row r="38" spans="1:2">
      <c r="A38" t="str">
        <f>IFERROR(IF(OR('countryvisalink Imp UAT'!P38=0, 'countryvisalink Imp UAT'!P38=""), "", 'countryvisalink Imp UAT'!P38), "")</f>
        <v/>
      </c>
      <c r="B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VALUES(nextval('t_country_visa_type_link_seq'),63502,44724,'Full', 'support', current_timestamp, 'support', current_timestamp,81363, current_date, current_date, '2099-01-01 00:00:00.000','Y', 'Y', 'Y', 'Y', 'Y', 'Y', 'Y', 'N', 'N', 'N', NULL, NULL, NULL);</v>
      </c>
    </row>
    <row r="39" spans="1:2">
      <c r="A39" t="str">
        <f>IFERROR(IF(OR('countryvisalink Imp UAT'!P39=0, 'countryvisalink Imp UAT'!P39=""), "", 'countryvisalink Imp UAT'!P39),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VALUES(nextval('t_country_visa_type_link_seq'),63502,22057,'Full', 'support', current_timestamp, 'support', current_timestamp,81363, current_date, current_date, '2099-01-01 00:00:00.000','Y', 'Y', 'Y', 'Y', 'Y', 'Y', 'Y', 'N', 'N', 'N', NULL, NULL, NULL);</v>
      </c>
      <c r="B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VALUES(nextval('t_country_visa_type_link_seq'),63502,44705,'Full', 'support', current_timestamp, 'support', current_timestamp,81363, current_date, current_date, '2099-01-01 00:00:00.000','Y', 'Y', 'Y', 'Y', 'Y', 'Y', 'Y', 'N', 'N', 'N', NULL, NULL, NULL);</v>
      </c>
    </row>
    <row r="40" spans="1:2">
      <c r="A40" t="str">
        <f>IFERROR(IF(OR('countryvisalink Imp UAT'!P40=0, 'countryvisalink Imp UAT'!P40=""), "", 'countryvisalink Imp UAT'!P40),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VALUES(nextval('t_country_visa_type_link_seq'),63502,22065,'Full', 'support', current_timestamp, 'support', current_timestamp,81363, current_date, current_date, '2099-01-01 00:00:00.000','Y', 'Y', 'Y', 'Y', 'Y', 'Y', 'Y', 'N', 'N', 'N', NULL, NULL, NULL);</v>
      </c>
      <c r="B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VALUES(nextval('t_country_visa_type_link_seq'),63502,43497,'Full', 'support', current_timestamp, 'support', current_timestamp,81363, current_date, current_date, '2099-01-01 00:00:00.000','Y', 'Y', 'Y', 'Y', 'Y', 'Y', 'Y', 'N', 'N', 'N', NULL, NULL, NULL);</v>
      </c>
    </row>
    <row r="41" spans="1:2">
      <c r="A41" t="str">
        <f>IFERROR(IF(OR('countryvisalink Imp UAT'!P41=0, 'countryvisalink Imp UAT'!P41=""), "", 'countryvisalink Imp UAT'!P41),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VALUES(nextval('t_country_visa_type_link_seq'),63502,39150,'Full', 'support', current_timestamp, 'support', current_timestamp,81363, current_date, current_date, '2099-01-01 00:00:00.000','Y', 'Y', 'Y', 'Y', 'Y', 'Y', 'Y', 'N', 'N', 'N', NULL, NULL, NULL);</v>
      </c>
      <c r="B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VALUES(nextval('t_country_visa_type_link_seq'),63502,44706,'Full', 'support', current_timestamp, 'support', current_timestamp,81363, current_date, current_date, '2099-01-01 00:00:00.000','Y', 'Y', 'Y', 'Y', 'Y', 'Y', 'Y', 'N', 'N', 'N', NULL, NULL, NULL);</v>
      </c>
    </row>
    <row r="42" spans="1:2">
      <c r="A42" t="str">
        <f>IFERROR(IF(OR('countryvisalink Imp UAT'!P42=0, 'countryvisalink Imp UAT'!P42=""), "", 'countryvisalink Imp UAT'!P42),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VALUES(nextval('t_country_visa_type_link_seq'),63502,37152,'Full', 'support', current_timestamp, 'support', current_timestamp,81363, current_date, current_date, '2099-01-01 00:00:00.000','Y', 'Y', 'Y', 'Y', 'Y', 'Y', 'Y', 'N', 'N', 'N', NULL, NULL, NULL);</v>
      </c>
      <c r="B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VALUES(nextval('t_country_visa_type_link_seq'),63502,41572,'Full', 'support', current_timestamp, 'support', current_timestamp,81363, current_date, current_date, '2099-01-01 00:00:00.000','Y', 'Y', 'Y', 'Y', 'Y', 'Y', 'Y', 'N', 'N', 'N', NULL, NULL, NULL);</v>
      </c>
    </row>
    <row r="43" spans="1:2">
      <c r="A43" t="str">
        <f>IFERROR(IF(OR('countryvisalink Imp UAT'!P43=0, 'countryvisalink Imp UAT'!P43=""), "", 'countryvisalink Imp UAT'!P43),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VALUES(nextval('t_country_visa_type_link_seq'),63502,33152,'Full', 'support', current_timestamp, 'support', current_timestamp,81363, current_date, current_date, '2099-01-01 00:00:00.000','Y', 'Y', 'Y', 'Y', 'Y', 'Y', 'Y', 'N', 'N', 'N', NULL, NULL, NULL);</v>
      </c>
      <c r="B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VALUES(nextval('t_country_visa_type_link_seq'),63502,22054,'Full', 'support', current_timestamp, 'support', current_timestamp,81363, current_date, current_date, '2099-01-01 00:00:00.000','Y', 'Y', 'Y', 'Y', 'Y', 'Y', 'Y', 'N', 'N', 'N', NULL, NULL, NULL);</v>
      </c>
    </row>
    <row r="44" spans="1:2">
      <c r="A44" t="str">
        <f>IFERROR(IF(OR('countryvisalink Imp UAT'!P44=0, 'countryvisalink Imp UAT'!P44=""), "", 'countryvisalink Imp UAT'!P44),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VALUES(nextval('t_country_visa_type_link_seq'),63502,613,'Full', 'support', current_timestamp, 'support', current_timestamp,81363, current_date, current_date, '2099-01-01 00:00:00.000','Y', 'Y', 'Y', 'Y', 'Y', 'Y', 'Y', 'N', 'N', 'N', NULL, NULL, NULL);</v>
      </c>
      <c r="B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VALUES(nextval('t_country_visa_type_link_seq'),63502,32401,'Full', 'support', current_timestamp, 'support', current_timestamp,81363, current_date, current_date, '2099-01-01 00:00:00.000','Y', 'Y', 'Y', 'Y', 'Y', 'Y', 'Y', 'N', 'N', 'N', NULL, NULL, NULL);</v>
      </c>
    </row>
    <row r="45" spans="1:2">
      <c r="A45" t="str">
        <f>IFERROR(IF(OR('countryvisalink Imp UAT'!P45=0, 'countryvisalink Imp UAT'!P45=""), "", 'countryvisalink Imp UAT'!P45),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VALUES(nextval('t_country_visa_type_link_seq'),63502,612,'Full', 'support', current_timestamp, 'support', current_timestamp,81363, current_date, current_date, '2099-01-01 00:00:00.000','Y', 'Y', 'Y', 'Y', 'Y', 'Y', 'Y', 'N', 'N', 'N', NULL, NULL, NULL);</v>
      </c>
      <c r="B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VALUES(nextval('t_country_visa_type_link_seq'),63502,33161,'Full', 'support', current_timestamp, 'support', current_timestamp,81363, current_date, current_date, '2099-01-01 00:00:00.000','Y', 'Y', 'Y', 'Y', 'Y', 'Y', 'Y', 'N', 'N', 'N', NULL, NULL, NULL);</v>
      </c>
    </row>
    <row r="46" spans="1:2">
      <c r="A46" t="str">
        <f>IFERROR(IF(OR('countryvisalink Imp UAT'!P46=0, 'countryvisalink Imp UAT'!P46=""), "", 'countryvisalink Imp UAT'!P46),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VALUES(nextval('t_country_visa_type_link_seq'),63502,34160,'Full', 'support', current_timestamp, 'support', current_timestamp,81363, current_date, current_date, '2099-01-01 00:00:00.000','Y', 'Y', 'Y', 'Y', 'Y', 'Y', 'Y', 'N', 'N', 'N', NULL, NULL, NULL);</v>
      </c>
      <c r="B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VALUES(nextval('t_country_visa_type_link_seq'),63502,34159,'Full', 'support', current_timestamp, 'support', current_timestamp,81363, current_date, current_date, '2099-01-01 00:00:00.000','Y', 'Y', 'Y', 'Y', 'Y', 'Y', 'Y', 'N', 'N', 'N', NULL, NULL, NULL);</v>
      </c>
    </row>
    <row r="47" spans="1:2">
      <c r="A47" t="str">
        <f>IFERROR(IF(OR('countryvisalink Imp UAT'!P47=0, 'countryvisalink Imp UAT'!P47=""), "", 'countryvisalink Imp UAT'!P47),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VALUES(nextval('t_country_visa_type_link_seq'),63502,614,'Full', 'support', current_timestamp, 'support', current_timestamp,81363, current_date, current_date, '2099-01-01 00:00:00.000','Y', 'Y', 'Y', 'Y', 'Y', 'Y', 'Y', 'N', 'N', 'N', NULL, NULL, NULL);</v>
      </c>
      <c r="B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VALUES(nextval('t_country_visa_type_link_seq'),63502,32400,'Full', 'support', current_timestamp, 'support', current_timestamp,81363, current_date, current_date, '2099-01-01 00:00:00.000','Y', 'Y', 'Y', 'Y', 'Y', 'Y', 'Y', 'N', 'N', 'N', NULL, NULL, NULL);</v>
      </c>
    </row>
    <row r="48" spans="1:2">
      <c r="A48" t="str">
        <f>IFERROR(IF(OR('countryvisalink Imp UAT'!P48=0, 'countryvisalink Imp UAT'!P48=""), "", 'countryvisalink Imp UAT'!P48),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VALUES(nextval('t_country_visa_type_link_seq'),63502,41756,'Full', 'support', current_timestamp, 'support', current_timestamp,81363, current_date, current_date, '2099-01-01 00:00:00.000','Y', 'Y', 'Y', 'Y', 'Y', 'Y', 'Y', 'N', 'N', 'N', NULL, NULL, NULL);</v>
      </c>
      <c r="B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VALUES(nextval('t_country_visa_type_link_seq'),63502,41574,'Full', 'support', current_timestamp, 'support', current_timestamp,81363, current_date, current_date, '2099-01-01 00:00:00.000','Y', 'Y', 'Y', 'Y', 'Y', 'Y', 'Y', 'N', 'N', 'N', NULL, NULL, NULL);</v>
      </c>
    </row>
    <row r="49" spans="1:2">
      <c r="A49" t="str">
        <f>IFERROR(IF(OR('countryvisalink Imp UAT'!P49=0, 'countryvisalink Imp UAT'!P49=""), "", 'countryvisalink Imp UAT'!P49),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VALUES(nextval('t_country_visa_type_link_seq'),63502,26150,'Full', 'support', current_timestamp, 'support', current_timestamp,81363, current_date, current_date, '2099-01-01 00:00:00.000','Y', 'Y', 'Y', 'Y', 'Y', 'Y', 'Y', 'N', 'N', 'N', NULL, NULL, NULL);</v>
      </c>
      <c r="B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VALUES(nextval('t_country_visa_type_link_seq'),63502,33160,'Full', 'support', current_timestamp, 'support', current_timestamp,81363, current_date, current_date, '2099-01-01 00:00:00.000','Y', 'Y', 'Y', 'Y', 'Y', 'Y', 'Y', 'N', 'N', 'N', NULL, NULL, NULL);</v>
      </c>
    </row>
    <row r="50" spans="1:2">
      <c r="A50" t="str">
        <f>IFERROR(IF(OR('countryvisalink Imp UAT'!P50=0, 'countryvisalink Imp UAT'!P50=""), "", 'countryvisalink Imp UAT'!P50),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VALUES(nextval('t_country_visa_type_link_seq'),63502,32350,'Full', 'support', current_timestamp, 'support', current_timestamp,81363, current_date, current_date, '2099-01-01 00:00:00.000','Y', 'Y', 'Y', 'Y', 'Y', 'Y', 'Y', 'N', 'N', 'N', NULL, NULL, NULL);</v>
      </c>
      <c r="B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VALUES(nextval('t_country_visa_type_link_seq'),63502,34158,'Full', 'support', current_timestamp, 'support', current_timestamp,81363, current_date, current_date, '2099-01-01 00:00:00.000','Y', 'Y', 'Y', 'Y', 'Y', 'Y', 'Y', 'N', 'N', 'N', NULL, NULL, NULL);</v>
      </c>
    </row>
    <row r="51" spans="1:2">
      <c r="A51" t="str">
        <f>IFERROR(IF(OR('countryvisalink Imp UAT'!P51=0, 'countryvisalink Imp UAT'!P51=""), "", 'countryvisalink Imp UAT'!P51), "")</f>
        <v/>
      </c>
      <c r="B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VALUES(nextval('t_country_visa_type_link_seq'),63502,42614,'Full', 'support', current_timestamp, 'support', current_timestamp,81363, current_date, current_date, '2099-01-01 00:00:00.000','Y', 'Y', 'Y', 'Y', 'Y', 'Y', 'Y', 'N', 'N', 'N', NULL, NULL, NULL);</v>
      </c>
    </row>
    <row r="52" spans="1:2">
      <c r="A52" t="str">
        <f>IFERROR(IF(OR('countryvisalink Imp UAT'!P52=0, 'countryvisalink Imp UAT'!P52=""), "", 'countryvisalink Imp UAT'!P52), "")</f>
        <v/>
      </c>
      <c r="B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VALUES(nextval('t_country_visa_type_link_seq'),63502,42613,'Full', 'support', current_timestamp, 'support', current_timestamp,81363, current_date, current_date, '2099-01-01 00:00:00.000','Y', 'Y', 'Y', 'Y', 'Y', 'Y', 'Y', 'N', 'N', 'N', NULL, NULL, NULL);</v>
      </c>
    </row>
    <row r="53" spans="1:2">
      <c r="A53" t="str">
        <f>IFERROR(IF(OR('countryvisalink Imp UAT'!P53=0, 'countryvisalink Imp UAT'!P53=""), "", 'countryvisalink Imp UAT'!P53), "")</f>
        <v/>
      </c>
      <c r="B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VALUES(nextval('t_country_visa_type_link_seq'),63502,22063,'Full', 'support', current_timestamp, 'support', current_timestamp,81363, current_date, current_date, '2099-01-01 00:00:00.000','Y', 'Y', 'Y', 'Y', 'Y', 'Y', 'Y', 'N', 'N', 'N', NULL, NULL, NULL);</v>
      </c>
    </row>
    <row r="54" spans="1:2">
      <c r="A54" t="str">
        <f>IFERROR(IF(OR('countryvisalink Imp UAT'!P54=0, 'countryvisalink Imp UAT'!P54=""), "", 'countryvisalink Imp UAT'!P54), "")</f>
        <v/>
      </c>
      <c r="B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VALUES(nextval('t_country_visa_type_link_seq'),63502,22068,'Full', 'support', current_timestamp, 'support', current_timestamp,81363, current_date, current_date, '2099-01-01 00:00:00.000','Y', 'Y', 'Y', 'Y', 'Y', 'Y', 'Y', 'N', 'N', 'N', NULL, NULL, NULL);</v>
      </c>
    </row>
    <row r="55" spans="1:2">
      <c r="A55" t="str">
        <f>IFERROR(IF(OR('countryvisalink Imp UAT'!P55=0, 'countryvisalink Imp UAT'!P55=""), "", 'countryvisalink Imp UAT'!P55), "")</f>
        <v/>
      </c>
      <c r="B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VALUES(nextval('t_country_visa_type_link_seq'),63502,622,'Full', 'support', current_timestamp, 'support', current_timestamp,81363, current_date, current_date, '2099-01-01 00:00:00.000','Y', 'Y', 'Y', 'Y', 'Y', 'Y', 'Y', 'N', 'N', 'N', NULL, NULL, NULL);</v>
      </c>
    </row>
    <row r="56" spans="1:2">
      <c r="A56" t="str">
        <f>IFERROR(IF(OR('countryvisalink Imp UAT'!P56=0, 'countryvisalink Imp UAT'!P56=""), "", 'countryvisalink Imp UAT'!P56), "")</f>
        <v/>
      </c>
      <c r="B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VALUES(nextval('t_country_visa_type_link_seq'),63502,621,'Full', 'support', current_timestamp, 'support', current_timestamp,81363, current_date, current_date, '2099-01-01 00:00:00.000','Y', 'Y', 'Y', 'Y', 'Y', 'Y', 'Y', 'N', 'N', 'N', NULL, NULL, NULL);</v>
      </c>
    </row>
    <row r="57" spans="1:2">
      <c r="A57" t="str">
        <f>IFERROR(IF(OR('countryvisalink Imp UAT'!P57=0, 'countryvisalink Imp UAT'!P57=""), "", 'countryvisalink Imp UAT'!P57), "")</f>
        <v/>
      </c>
      <c r="B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VALUES(nextval('t_country_visa_type_link_seq'),63502,623,'Full', 'support', current_timestamp, 'support', current_timestamp,81363, current_date, current_date, '2099-01-01 00:00:00.000','Y', 'Y', 'Y', 'Y', 'Y', 'Y', 'Y', 'N', 'N', 'N', NULL, NULL, NULL);</v>
      </c>
    </row>
    <row r="58" spans="1:2">
      <c r="A58" t="str">
        <f>IFERROR(IF(OR('countryvisalink Imp UAT'!P58=0, 'countryvisalink Imp UAT'!P58=""), "", 'countryvisalink Imp UAT'!P58),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VALUES(nextval('t_country_visa_type_link_seq'),63502,43499,'Full', 'support', current_timestamp, 'support', current_timestamp,81363, current_date, current_date, '2099-01-01 00:00:00.000','Y', 'Y', 'Y', 'Y', 'Y', 'Y', 'Y', 'N', 'N', 'N', NULL, NULL, NULL);</v>
      </c>
      <c r="B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VALUES(nextval('t_country_visa_type_link_seq'),63502,37155,'Full', 'support', current_timestamp, 'support', current_timestamp,81363, current_date, current_date, '2099-01-01 00:00:00.000','Y', 'Y', 'Y', 'Y', 'Y', 'Y', 'Y', 'N', 'N', 'N', NULL, NULL, NULL);</v>
      </c>
    </row>
    <row r="59" spans="1:2">
      <c r="A59" t="str">
        <f>IFERROR(IF(OR('countryvisalink Imp UAT'!P59=0, 'countryvisalink Imp UAT'!P59=""), "", 'countryvisalink Imp UAT'!P59),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VALUES(nextval('t_country_visa_type_link_seq'),63502,43498,'Full', 'support', current_timestamp, 'support', current_timestamp,81363, current_date, current_date, '2099-01-01 00:00:00.000','Y', 'Y', 'Y', 'Y', 'Y', 'Y', 'Y', 'N', 'N', 'N', NULL, NULL, NULL);</v>
      </c>
      <c r="B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VALUES(nextval('t_country_visa_type_link_seq'),63502,33155,'Full', 'support', current_timestamp, 'support', current_timestamp,81363, current_date, current_date, '2099-01-01 00:00:00.000','Y', 'Y', 'Y', 'Y', 'Y', 'Y', 'Y', 'N', 'N', 'N', NULL, NULL, NULL);</v>
      </c>
    </row>
    <row r="60" spans="1:2">
      <c r="A60" t="str">
        <f>IFERROR(IF(OR('countryvisalink Imp UAT'!P60=0, 'countryvisalink Imp UAT'!P60=""), "", 'countryvisalink Imp UAT'!P60),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VALUES(nextval('t_country_visa_type_link_seq'),63502,44704,'Full', 'support', current_timestamp, 'support', current_timestamp,81363, current_date, current_date, '2099-01-01 00:00:00.000','Y', 'Y', 'Y', 'Y', 'Y', 'Y', 'Y', 'N', 'N', 'N', NULL, NULL, NULL);</v>
      </c>
      <c r="B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VALUES(nextval('t_country_visa_type_link_seq'),63502,44744,'Full', 'support', current_timestamp, 'support', current_timestamp,81363, current_date, current_date, '2099-01-01 00:00:00.000','Y', 'Y', 'Y', 'Y', 'Y', 'Y', 'Y', 'N', 'N', 'N', NULL, NULL, NULL);</v>
      </c>
    </row>
    <row r="61" spans="1:2">
      <c r="A61" t="str">
        <f>IFERROR(IF(OR('countryvisalink Imp UAT'!P61=0, 'countryvisalink Imp UAT'!P61=""), "", 'countryvisalink Imp UAT'!P61),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VALUES(nextval('t_country_visa_type_link_seq'),63502,44724,'Full', 'support', current_timestamp, 'support', current_timestamp,81363, current_date, current_date, '2099-01-01 00:00:00.000','Y', 'Y', 'Y', 'Y', 'Y', 'Y', 'Y', 'N', 'N', 'N', NULL, NULL, NULL);</v>
      </c>
      <c r="B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VALUES(nextval('t_country_visa_type_link_seq'),63502,34157,'Full', 'support', current_timestamp, 'support', current_timestamp,81363, current_date, current_date, '2099-01-01 00:00:00.000','Y', 'Y', 'Y', 'Y', 'Y', 'Y', 'Y', 'N', 'N', 'N', NULL, NULL, NULL);</v>
      </c>
    </row>
    <row r="62" spans="1:2">
      <c r="A62" t="str">
        <f>IFERROR(IF(OR('countryvisalink Imp UAT'!P62=0, 'countryvisalink Imp UAT'!P62=""), "", 'countryvisalink Imp UAT'!P62),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VALUES(nextval('t_country_visa_type_link_seq'),63502,44705,'Full', 'support', current_timestamp, 'support', current_timestamp,81363, current_date, current_date, '2099-01-01 00:00:00.000','Y', 'Y', 'Y', 'Y', 'Y', 'Y', 'Y', 'N', 'N', 'N', NULL, NULL, NULL);</v>
      </c>
      <c r="B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VALUES(nextval('t_country_visa_type_link_seq'),63502,40150,'Full', 'support', current_timestamp, 'support', current_timestamp,81363, current_date, current_date, '2099-01-01 00:00:00.000','Y', 'Y', 'Y', 'Y', 'Y', 'Y', 'Y', 'N', 'N', 'N', NULL, NULL, NULL);</v>
      </c>
    </row>
    <row r="63" spans="1:2">
      <c r="A63" t="str">
        <f>IFERROR(IF(OR('countryvisalink Imp UAT'!P63=0, 'countryvisalink Imp UAT'!P63=""), "", 'countryvisalink Imp UAT'!P63),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VALUES(nextval('t_country_visa_type_link_seq'),63502,43497,'Full', 'support', current_timestamp, 'support', current_timestamp,81363, current_date, current_date, '2099-01-01 00:00:00.000','Y', 'Y', 'Y', 'Y', 'Y', 'Y', 'Y', 'N', 'N', 'N', NULL, NULL, NULL);</v>
      </c>
      <c r="B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VALUES(nextval('t_country_visa_type_link_seq'),63502,41150,'Full', 'support', current_timestamp, 'support', current_timestamp,81363, current_date, current_date, '2099-01-01 00:00:00.000','Y', 'Y', 'Y', 'Y', 'Y', 'Y', 'Y', 'N', 'N', 'N', NULL, NULL, NULL);</v>
      </c>
    </row>
    <row r="64" spans="1:2">
      <c r="A64" t="str">
        <f>IFERROR(IF(OR('countryvisalink Imp UAT'!P64=0, 'countryvisalink Imp UAT'!P64=""), "", 'countryvisalink Imp UAT'!P64),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VALUES(nextval('t_country_visa_type_link_seq'),63502,44706,'Full', 'support', current_timestamp, 'support', current_timestamp,81363, current_date, current_date, '2099-01-01 00:00:00.000','Y', 'Y', 'Y', 'Y', 'Y', 'Y', 'Y', 'N', 'N', 'N', NULL, NULL, NULL);</v>
      </c>
      <c r="B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VALUES(nextval('t_country_visa_type_link_seq'),63502,41284,'Full', 'support', current_timestamp, 'support', current_timestamp,81363, current_date, current_date, '2099-01-01 00:00:00.000','Y', 'Y', 'Y', 'Y', 'Y', 'Y', 'Y', 'N', 'N', 'N', NULL, NULL, NULL);</v>
      </c>
    </row>
    <row r="65" spans="1:2">
      <c r="A65" t="str">
        <f>IFERROR(IF(OR('countryvisalink Imp UAT'!P65=0, 'countryvisalink Imp UAT'!P65=""), "", 'countryvisalink Imp UAT'!P65), "")</f>
        <v/>
      </c>
      <c r="B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VALUES(nextval('t_country_visa_type_link_seq'),63502,41283,'Full', 'support', current_timestamp, 'support', current_timestamp,81363, current_date, current_date, '2099-01-01 00:00:00.000','Y', 'Y', 'Y', 'Y', 'Y', 'Y', 'Y', 'N', 'N', 'N', NULL, NULL, NULL);</v>
      </c>
    </row>
    <row r="66" spans="1:2">
      <c r="A66" t="str">
        <f>IFERROR(IF(OR('countryvisalink Imp UAT'!P66=0, 'countryvisalink Imp UAT'!P66=""), "", 'countryvisalink Imp UAT'!P66), "")</f>
        <v/>
      </c>
      <c r="B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VALUES(nextval('t_country_visa_type_link_seq'),63502,41152,'Full', 'support', current_timestamp, 'support', current_timestamp,81363, current_date, current_date, '2099-01-01 00:00:00.000','Y', 'Y', 'Y', 'Y', 'Y', 'Y', 'Y', 'N', 'N', 'N', NULL, NULL, NULL);</v>
      </c>
    </row>
    <row r="67" spans="1:2">
      <c r="A67" t="str">
        <f>IFERROR(IF(OR('countryvisalink Imp UAT'!P67=0, 'countryvisalink Imp UAT'!P67=""), "", 'countryvisalink Imp UAT'!P67), "")</f>
        <v/>
      </c>
      <c r="B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VALUES(nextval('t_country_visa_type_link_seq'),63502,41151,'Full', 'support', current_timestamp, 'support', current_timestamp,81363, current_date, current_date, '2099-01-01 00:00:00.000','Y', 'Y', 'Y', 'Y', 'Y', 'Y', 'Y', 'N', 'N', 'N', NULL, NULL, NULL);</v>
      </c>
    </row>
    <row r="68" spans="1:2">
      <c r="A68" t="str">
        <f>IFERROR(IF(OR('countryvisalink Imp UAT'!P68=0, 'countryvisalink Imp UAT'!P68=""), "", 'countryvisalink Imp UAT'!P68), "")</f>
        <v/>
      </c>
      <c r="B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VALUES(nextval('t_country_visa_type_link_seq'),63502,44745,'Full', 'support', current_timestamp, 'support', current_timestamp,81363, current_date, current_date, '2099-01-01 00:00:00.000','Y', 'Y', 'Y', 'Y', 'Y', 'Y', 'Y', 'N', 'N', 'N', NULL, NULL, NULL);</v>
      </c>
    </row>
    <row r="69" spans="1:2">
      <c r="A69" t="str">
        <f>IFERROR(IF(OR('countryvisalink Imp UAT'!P69=0, 'countryvisalink Imp UAT'!P69=""), "", 'countryvisalink Imp UAT'!P69),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VALUES(nextval('t_country_visa_type_link_seq'),63502,41572,'Full', 'support', current_timestamp, 'support', current_timestamp,81363, current_date, current_date, '2099-01-01 00:00:00.000','Y', 'Y', 'Y', 'Y', 'Y', 'Y', 'Y', 'N', 'N', 'N', NULL, NULL, NULL);</v>
      </c>
      <c r="B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VALUES(nextval('t_country_visa_type_link_seq'),63502,41263,'Full', 'support', current_timestamp, 'support', current_timestamp,81363, current_date, current_date, '2099-01-01 00:00:00.000','Y', 'Y', 'Y', 'Y', 'Y', 'Y', 'Y', 'N', 'N', 'N', NULL, NULL, NULL);</v>
      </c>
    </row>
    <row r="70" spans="1:2">
      <c r="A70" t="str">
        <f>IFERROR(IF(OR('countryvisalink Imp UAT'!P70=0, 'countryvisalink Imp UAT'!P70=""), "", 'countryvisalink Imp UAT'!P70), "")</f>
        <v/>
      </c>
      <c r="B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VALUES(nextval('t_country_visa_type_link_seq'),63502,41153,'Full', 'support', current_timestamp, 'support', current_timestamp,81363, current_date, current_date, '2099-01-01 00:00:00.000','Y', 'Y', 'Y', 'Y', 'Y', 'Y', 'Y', 'N', 'N', 'N', NULL, NULL, NULL);</v>
      </c>
    </row>
    <row r="71" spans="1:2">
      <c r="A71" t="str">
        <f>IFERROR(IF(OR('countryvisalink Imp UAT'!P71=0, 'countryvisalink Imp UAT'!P71=""), "", 'countryvisalink Imp UAT'!P71), "")</f>
        <v/>
      </c>
      <c r="B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VALUES(nextval('t_country_visa_type_link_seq'),63502,42436,'Full', 'support', current_timestamp, 'support', current_timestamp,81363, current_date, current_date, '2099-01-01 00:00:00.000','Y', 'Y', 'Y', 'Y', 'Y', 'Y', 'Y', 'N', 'N', 'N', NULL, NULL, NULL);</v>
      </c>
    </row>
    <row r="72" spans="1:2">
      <c r="A72" t="str">
        <f>IFERROR(IF(OR('countryvisalink Imp UAT'!P72=0, 'countryvisalink Imp UAT'!P72=""), "", 'countryvisalink Imp UAT'!P72), "")</f>
        <v/>
      </c>
      <c r="B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VALUES(nextval('t_country_visa_type_link_seq'),63502,41592,'Full', 'support', current_timestamp, 'support', current_timestamp,81363, current_date, current_date, '2099-01-01 00:00:00.000','Y', 'Y', 'Y', 'Y', 'Y', 'Y', 'Y', 'N', 'N', 'N', NULL, NULL, NULL);</v>
      </c>
    </row>
    <row r="73" spans="1:2">
      <c r="A73" t="str">
        <f>IFERROR(IF(OR('countryvisalink Imp UAT'!P73=0, 'countryvisalink Imp UAT'!P73=""), "", 'countryvisalink Imp UAT'!P73), "")</f>
        <v/>
      </c>
      <c r="B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VALUES(nextval('t_country_visa_type_link_seq'),63502,22056,'Full', 'support', current_timestamp, 'support', current_timestamp,81363, current_date, current_date, '2099-01-01 00:00:00.000','Y', 'Y', 'Y', 'Y', 'Y', 'Y', 'Y', 'N', 'N', 'N', NULL, NULL, NULL);</v>
      </c>
    </row>
    <row r="74" spans="1:2">
      <c r="A74" t="str">
        <f>IFERROR(IF(OR('countryvisalink Imp UAT'!P74=0, 'countryvisalink Imp UAT'!P74=""), "", 'countryvisalink Imp UAT'!P74), "")</f>
        <v/>
      </c>
      <c r="B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VALUES(nextval('t_country_visa_type_link_seq'),63502,38150,'Full', 'support', current_timestamp, 'support', current_timestamp,81363, current_date, current_date, '2099-01-01 00:00:00.000','Y', 'Y', 'Y', 'Y', 'Y', 'Y', 'Y', 'N', 'N', 'N', NULL, NULL, NULL);</v>
      </c>
    </row>
    <row r="75" spans="1:2">
      <c r="A75" t="str">
        <f>IFERROR(IF(OR('countryvisalink Imp UAT'!P75=0, 'countryvisalink Imp UAT'!P75=""), "", 'countryvisalink Imp UAT'!P75), "")</f>
        <v/>
      </c>
      <c r="B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VALUES(nextval('t_country_visa_type_link_seq'),63502,38151,'Full', 'support', current_timestamp, 'support', current_timestamp,81363, current_date, current_date, '2099-01-01 00:00:00.000','Y', 'Y', 'Y', 'Y', 'Y', 'Y', 'Y', 'N', 'N', 'N', NULL, NULL, NULL);</v>
      </c>
    </row>
    <row r="76" spans="1:2">
      <c r="A76" t="str">
        <f>IFERROR(IF(OR('countryvisalink Imp UAT'!P76=0, 'countryvisalink Imp UAT'!P76=""), "", 'countryvisalink Imp UAT'!P76), "")</f>
        <v/>
      </c>
      <c r="B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VALUES(nextval('t_country_visa_type_link_seq'),63502,38152,'Full', 'support', current_timestamp, 'support', current_timestamp,81363, current_date, current_date, '2099-01-01 00:00:00.000','Y', 'Y', 'Y', 'Y', 'Y', 'Y', 'Y', 'N', 'N', 'N', NULL, NULL, NULL);</v>
      </c>
    </row>
    <row r="77" spans="1:2">
      <c r="A77" t="str">
        <f>IFERROR(IF(OR('countryvisalink Imp UAT'!P77=0, 'countryvisalink Imp UAT'!P77=""), "", 'countryvisalink Imp UAT'!P77), "")</f>
        <v/>
      </c>
      <c r="B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VALUES(nextval('t_country_visa_type_link_seq'),63502,38153,'Full', 'support', current_timestamp, 'support', current_timestamp,81363, current_date, current_date, '2099-01-01 00:00:00.000','Y', 'Y', 'Y', 'Y', 'Y', 'Y', 'Y', 'N', 'N', 'N', NULL, NULL, NULL);</v>
      </c>
    </row>
    <row r="78" spans="1:2">
      <c r="A78" t="str">
        <f>IFERROR(IF(OR('countryvisalink Imp UAT'!P78=0, 'countryvisalink Imp UAT'!P78=""), "", 'countryvisalink Imp UAT'!P78), "")</f>
        <v/>
      </c>
      <c r="B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VALUES(nextval('t_country_visa_type_link_seq'),63502,38154,'Full', 'support', current_timestamp, 'support', current_timestamp,81363, current_date, current_date, '2099-01-01 00:00:00.000','Y', 'Y', 'Y', 'Y', 'Y', 'Y', 'Y', 'N', 'N', 'N', NULL, NULL, NULL);</v>
      </c>
    </row>
    <row r="79" spans="1:2">
      <c r="A79" t="str">
        <f>IFERROR(IF(OR('countryvisalink Imp UAT'!P79=0, 'countryvisalink Imp UAT'!P79=""), "", 'countryvisalink Imp UAT'!P79), "")</f>
        <v/>
      </c>
      <c r="B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VALUES(nextval('t_country_visa_type_link_seq'),63502,38155,'Full', 'support', current_timestamp, 'support', current_timestamp,81363, current_date, current_date, '2099-01-01 00:00:00.000','Y', 'Y', 'Y', 'Y', 'Y', 'Y', 'Y', 'N', 'N', 'N', NULL, NULL, NULL);</v>
      </c>
    </row>
    <row r="80" spans="1:2">
      <c r="A80" t="str">
        <f>IFERROR(IF(OR('countryvisalink Imp UAT'!P80=0, 'countryvisalink Imp UAT'!P80=""), "", 'countryvisalink Imp UAT'!P80), "")</f>
        <v/>
      </c>
      <c r="B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VALUES(nextval('t_country_visa_type_link_seq'),63502,38156,'Full', 'support', current_timestamp, 'support', current_timestamp,81363, current_date, current_date, '2099-01-01 00:00:00.000','Y', 'Y', 'Y', 'Y', 'Y', 'Y', 'Y', 'N', 'N', 'N', NULL, NULL, NULL);</v>
      </c>
    </row>
    <row r="81" spans="1:2">
      <c r="A81" t="str">
        <f>IFERROR(IF(OR('countryvisalink Imp UAT'!P81=0, 'countryvisalink Imp UAT'!P81=""), "", 'countryvisalink Imp UAT'!P81), "")</f>
        <v/>
      </c>
      <c r="B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VALUES(nextval('t_country_visa_type_link_seq'),63502,38157,'Full', 'support', current_timestamp, 'support', current_timestamp,81363, current_date, current_date, '2099-01-01 00:00:00.000','Y', 'Y', 'Y', 'Y', 'Y', 'Y', 'Y', 'N', 'N', 'N', NULL, NULL, NULL);</v>
      </c>
    </row>
    <row r="82" spans="1:2">
      <c r="A82" t="str">
        <f>IFERROR(IF(OR('countryvisalink Imp UAT'!P82=0, 'countryvisalink Imp UAT'!P82=""), "", 'countryvisalink Imp UAT'!P82), "")</f>
        <v/>
      </c>
      <c r="B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VALUES(nextval('t_country_visa_type_link_seq'),63502,38158,'Full', 'support', current_timestamp, 'support', current_timestamp,81363, current_date, current_date, '2099-01-01 00:00:00.000','Y', 'Y', 'Y', 'Y', 'Y', 'Y', 'Y', 'N', 'N', 'N', NULL, NULL, NULL);</v>
      </c>
    </row>
    <row r="83" spans="1:2">
      <c r="A83" t="str">
        <f>IFERROR(IF(OR('countryvisalink Imp UAT'!P83=0, 'countryvisalink Imp UAT'!P83=""), "", 'countryvisalink Imp UAT'!P83), "")</f>
        <v/>
      </c>
      <c r="B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VALUES(nextval('t_country_visa_type_link_seq'),63502,38159,'Full', 'support', current_timestamp, 'support', current_timestamp,81363, current_date, current_date, '2099-01-01 00:00:00.000','Y', 'Y', 'Y', 'Y', 'Y', 'Y', 'Y', 'N', 'N', 'N', NULL, NULL, NULL);</v>
      </c>
    </row>
    <row r="84" spans="1:2">
      <c r="A84" t="str">
        <f>IFERROR(IF(OR('countryvisalink Imp UAT'!P84=0, 'countryvisalink Imp UAT'!P84=""), "", 'countryvisalink Imp UAT'!P84), "")</f>
        <v/>
      </c>
      <c r="B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VALUES(nextval('t_country_visa_type_link_seq'),63502,38160,'Full', 'support', current_timestamp, 'support', current_timestamp,81363, current_date, current_date, '2099-01-01 00:00:00.000','Y', 'Y', 'Y', 'Y', 'Y', 'Y', 'Y', 'N', 'N', 'N', NULL, NULL, NULL);</v>
      </c>
    </row>
    <row r="85" spans="1:2">
      <c r="A85" t="str">
        <f>IFERROR(IF(OR('countryvisalink Imp UAT'!P85=0, 'countryvisalink Imp UAT'!P85=""), "", 'countryvisalink Imp UAT'!P85), "")</f>
        <v/>
      </c>
      <c r="B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VALUES(nextval('t_country_visa_type_link_seq'),63502,38161,'Full', 'support', current_timestamp, 'support', current_timestamp,81363, current_date, current_date, '2099-01-01 00:00:00.000','Y', 'Y', 'Y', 'Y', 'Y', 'Y', 'Y', 'N', 'N', 'N', NULL, NULL, NULL);</v>
      </c>
    </row>
    <row r="86" spans="1:2">
      <c r="A86" t="str">
        <f>IFERROR(IF(OR('countryvisalink Imp UAT'!P86=0, 'countryvisalink Imp UAT'!P86=""), "", 'countryvisalink Imp UAT'!P86), "")</f>
        <v/>
      </c>
      <c r="B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VALUES(nextval('t_country_visa_type_link_seq'),63502,44746,'Full', 'support', current_timestamp, 'support', current_timestamp,81363, current_date, current_date, '2099-01-01 00:00:00.000','Y', 'Y', 'Y', 'Y', 'Y', 'Y', 'Y', 'N', 'N', 'N', NULL, NULL, NULL);</v>
      </c>
    </row>
    <row r="87" spans="1:2">
      <c r="A87" t="str">
        <f>IFERROR(IF(OR('countryvisalink Imp UAT'!P87=0, 'countryvisalink Imp UAT'!P87=""), "", 'countryvisalink Imp UAT'!P87), "")</f>
        <v/>
      </c>
      <c r="B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VALUES(nextval('t_country_visa_type_link_seq'),63502,41344,'Full', 'support', current_timestamp, 'support', current_timestamp,81363, current_date, current_date, '2099-01-01 00:00:00.000','Y', 'Y', 'Y', 'Y', 'Y', 'Y', 'Y', 'N', 'N', 'N', NULL, NULL, NULL);</v>
      </c>
    </row>
    <row r="88" spans="1:2">
      <c r="A88" t="str">
        <f>IFERROR(IF(OR('countryvisalink Imp UAT'!P88=0, 'countryvisalink Imp UAT'!P88=""), "", 'countryvisalink Imp UAT'!P88), "")</f>
        <v/>
      </c>
      <c r="B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VALUES(nextval('t_country_visa_type_link_seq'),63502,44747,'Full', 'support', current_timestamp, 'support', current_timestamp,81363, current_date, current_date, '2099-01-01 00:00:00.000','Y', 'Y', 'Y', 'Y', 'Y', 'Y', 'Y', 'N', 'N', 'N', NULL, NULL, NULL);</v>
      </c>
    </row>
    <row r="89" spans="1:2">
      <c r="A89" t="str">
        <f>IFERROR(IF(OR('countryvisalink Imp UAT'!P89=0, 'countryvisalink Imp UAT'!P89=""), "", 'countryvisalink Imp UAT'!P89), "")</f>
        <v/>
      </c>
      <c r="B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VALUES(nextval('t_country_visa_type_link_seq'),63502,44748,'Full', 'support', current_timestamp, 'support', current_timestamp,81363, current_date, current_date, '2099-01-01 00:00:00.000','Y', 'Y', 'Y', 'Y', 'Y', 'Y', 'Y', 'N', 'N', 'N', NULL, NULL, NULL);</v>
      </c>
    </row>
    <row r="90" spans="1:2">
      <c r="A90" t="str">
        <f>IFERROR(IF(OR('countryvisalink Imp UAT'!P90=0, 'countryvisalink Imp UAT'!P90=""), "", 'countryvisalink Imp UAT'!P90), "")</f>
        <v/>
      </c>
      <c r="B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VALUES(nextval('t_country_visa_type_link_seq'),63502,44764,'Full', 'support', current_timestamp, 'support', current_timestamp,81363, current_date, current_date, '2099-01-01 00:00:00.000','Y', 'Y', 'Y', 'Y', 'Y', 'Y', 'Y', 'N', 'N', 'N', NULL, NULL, NULL);</v>
      </c>
    </row>
    <row r="91" spans="1:2">
      <c r="A91" t="str">
        <f>IFERROR(IF(OR('countryvisalink Imp UAT'!P91=0, 'countryvisalink Imp UAT'!P91=""), "", 'countryvisalink Imp UAT'!P91), "")</f>
        <v/>
      </c>
      <c r="B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VALUES(nextval('t_country_visa_type_link_seq'),63502,44765,'Full', 'support', current_timestamp, 'support', current_timestamp,81363, current_date, current_date, '2099-01-01 00:00:00.000','Y', 'Y', 'Y', 'Y', 'Y', 'Y', 'Y', 'N', 'N', 'N', NULL, NULL, NULL);</v>
      </c>
    </row>
    <row r="92" spans="1:2">
      <c r="A92" t="str">
        <f>IFERROR(IF(OR('countryvisalink Imp UAT'!P92=0, 'countryvisalink Imp UAT'!P92=""), "", 'countryvisalink Imp UAT'!P92), "")</f>
        <v/>
      </c>
      <c r="B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VALUES(nextval('t_country_visa_type_link_seq'),63502,44766,'Full', 'support', current_timestamp, 'support', current_timestamp,81363, current_date, current_date, '2099-01-01 00:00:00.000','Y', 'Y', 'Y', 'Y', 'Y', 'Y', 'Y', 'N', 'N', 'N', NULL, NULL, NULL);</v>
      </c>
    </row>
    <row r="93" spans="1:2">
      <c r="A93" t="str">
        <f>IFERROR(IF(OR('countryvisalink Imp UAT'!P93=0, 'countryvisalink Imp UAT'!P93=""), "", 'countryvisalink Imp UAT'!P93), "")</f>
        <v/>
      </c>
      <c r="B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VALUES(nextval('t_country_visa_type_link_seq'),63502,44767,'Full', 'support', current_timestamp, 'support', current_timestamp,81363, current_date, current_date, '2099-01-01 00:00:00.000','Y', 'Y', 'Y', 'Y', 'Y', 'Y', 'Y', 'N', 'N', 'N', NULL, NULL, NULL);</v>
      </c>
    </row>
    <row r="94" spans="1:2">
      <c r="A94" t="str">
        <f>IFERROR(IF(OR('countryvisalink Imp UAT'!P94=0, 'countryvisalink Imp UAT'!P94=""), "", 'countryvisalink Imp UAT'!P94), "")</f>
        <v/>
      </c>
      <c r="B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VALUES(nextval('t_country_visa_type_link_seq'),63502,44768,'Full', 'support', current_timestamp, 'support', current_timestamp,81363, current_date, current_date, '2099-01-01 00:00:00.000','Y', 'Y', 'Y', 'Y', 'Y', 'Y', 'Y', 'N', 'N', 'N', NULL, NULL, NULL);</v>
      </c>
    </row>
    <row r="95" spans="1:2">
      <c r="A95" t="str">
        <f>IFERROR(IF(OR('countryvisalink Imp UAT'!P95=0, 'countryvisalink Imp UAT'!P95=""), "", 'countryvisalink Imp UAT'!P95), "")</f>
        <v/>
      </c>
      <c r="B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VALUES(nextval('t_country_visa_type_link_seq'),63502,44769,'Full', 'support', current_timestamp, 'support', current_timestamp,81363, current_date, current_date, '2099-01-01 00:00:00.000','Y', 'Y', 'Y', 'Y', 'Y', 'Y', 'Y', 'N', 'N', 'N', NULL, NULL, NULL);</v>
      </c>
    </row>
    <row r="96" spans="1:2">
      <c r="A96" t="str">
        <f>IFERROR(IF(OR('countryvisalink Imp UAT'!P96=0, 'countryvisalink Imp UAT'!P96=""), "", 'countryvisalink Imp UAT'!P96), "")</f>
        <v/>
      </c>
      <c r="B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VALUES(nextval('t_country_visa_type_link_seq'),63502,41405,'Full', 'support', current_timestamp, 'support', current_timestamp,81363, current_date, current_date, '2099-01-01 00:00:00.000','Y', 'Y', 'Y', 'Y', 'Y', 'Y', 'Y', 'N', 'N', 'N', NULL, NULL, NULL);</v>
      </c>
    </row>
    <row r="97" spans="1:2">
      <c r="A97" t="str">
        <f>IFERROR(IF(OR('countryvisalink Imp UAT'!P97=0, 'countryvisalink Imp UAT'!P97=""), "", 'countryvisalink Imp UAT'!P97), "")</f>
        <v/>
      </c>
      <c r="B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VALUES(nextval('t_country_visa_type_link_seq'),63502,41515,'Full', 'support', current_timestamp, 'support', current_timestamp,81363, current_date, current_date, '2099-01-01 00:00:00.000','Y', 'Y', 'Y', 'Y', 'Y', 'Y', 'Y', 'N', 'N', 'N', NULL, NULL, NULL);</v>
      </c>
    </row>
    <row r="98" spans="1:2">
      <c r="A98" t="str">
        <f>IFERROR(IF(OR('countryvisalink Imp UAT'!P98=0, 'countryvisalink Imp UAT'!P98=""), "", 'countryvisalink Imp UAT'!P98), "")</f>
        <v/>
      </c>
      <c r="B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VALUES(nextval('t_country_visa_type_link_seq'),63502,41535,'Full', 'support', current_timestamp, 'support', current_timestamp,81363, current_date, current_date, '2099-01-01 00:00:00.000','Y', 'Y', 'Y', 'Y', 'Y', 'Y', 'Y', 'N', 'N', 'N', NULL, NULL, NULL);</v>
      </c>
    </row>
    <row r="99" spans="1:2">
      <c r="A99" t="str">
        <f>IFERROR(IF(OR('countryvisalink Imp UAT'!P99=0, 'countryvisalink Imp UAT'!P99=""), "", 'countryvisalink Imp UAT'!P99), "")</f>
        <v/>
      </c>
      <c r="B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VALUES(nextval('t_country_visa_type_link_seq'),63502,41555,'Full', 'support', current_timestamp, 'support', current_timestamp,81363, current_date, current_date, '2099-01-01 00:00:00.000','Y', 'Y', 'Y', 'Y', 'Y', 'Y', 'Y', 'N', 'N', 'N', NULL, NULL, NULL);</v>
      </c>
    </row>
    <row r="100" spans="1:2">
      <c r="A100" t="str">
        <f>IFERROR(IF(OR('countryvisalink Imp UAT'!P100=0, 'countryvisalink Imp UAT'!P100=""), "", 'countryvisalink Imp UAT'!P100), "")</f>
        <v/>
      </c>
      <c r="B1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VALUES(nextval('t_country_visa_type_link_seq'),63502,41575,'Full', 'support', current_timestamp, 'support', current_timestamp,81363, current_date, current_date, '2099-01-01 00:00:00.000','Y', 'Y', 'Y', 'Y', 'Y', 'Y', 'Y', 'N', 'N', 'N', NULL, NULL, NULL);</v>
      </c>
    </row>
    <row r="101" spans="1:2">
      <c r="A101" t="str">
        <f>IFERROR(IF(OR('countryvisalink Imp UAT'!P101=0, 'countryvisalink Imp UAT'!P101=""), "", 'countryvisalink Imp UAT'!P101), "")</f>
        <v/>
      </c>
      <c r="B1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VALUES(nextval('t_country_visa_type_link_seq'),63502,41576,'Full', 'support', current_timestamp, 'support', current_timestamp,81363, current_date, current_date, '2099-01-01 00:00:00.000','Y', 'Y', 'Y', 'Y', 'Y', 'Y', 'Y', 'N', 'N', 'N', NULL, NULL, NULL);</v>
      </c>
    </row>
    <row r="102" spans="1:2">
      <c r="A102" t="str">
        <f>IFERROR(IF(OR('countryvisalink Imp UAT'!P102=0, 'countryvisalink Imp UAT'!P102=""), "", 'countryvisalink Imp UAT'!P102), "")</f>
        <v/>
      </c>
      <c r="B1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VALUES(nextval('t_country_visa_type_link_seq'),63502,44770,'Full', 'support', current_timestamp, 'support', current_timestamp,81363, current_date, current_date, '2099-01-01 00:00:00.000','Y', 'Y', 'Y', 'Y', 'Y', 'Y', 'Y', 'N', 'N', 'N', NULL, NULL, NULL);</v>
      </c>
    </row>
    <row r="103" spans="1:2">
      <c r="A103" t="str">
        <f>IFERROR(IF(OR('countryvisalink Imp UAT'!P103=0, 'countryvisalink Imp UAT'!P103=""), "", 'countryvisalink Imp UAT'!P103), "")</f>
        <v/>
      </c>
      <c r="B1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VALUES(nextval('t_country_visa_type_link_seq'),63502,44771,'Full', 'support', current_timestamp, 'support', current_timestamp,81363, current_date, current_date, '2099-01-01 00:00:00.000','Y', 'Y', 'Y', 'Y', 'Y', 'Y', 'Y', 'N', 'N', 'N', NULL, NULL, NULL);</v>
      </c>
    </row>
    <row r="104" spans="1:2">
      <c r="A104" t="str">
        <f>IFERROR(IF(OR('countryvisalink Imp UAT'!P104=0, 'countryvisalink Imp UAT'!P104=""), "", 'countryvisalink Imp UAT'!P104), "")</f>
        <v/>
      </c>
      <c r="B1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VALUES(nextval('t_country_visa_type_link_seq'),63502,44772,'Full', 'support', current_timestamp, 'support', current_timestamp,81363, current_date, current_date, '2099-01-01 00:00:00.000','Y', 'Y', 'Y', 'Y', 'Y', 'Y', 'Y', 'N', 'N', 'N', NULL, NULL, NULL);</v>
      </c>
    </row>
    <row r="105" spans="1:2">
      <c r="A105" t="str">
        <f>IFERROR(IF(OR('countryvisalink Imp UAT'!P105=0, 'countryvisalink Imp UAT'!P105=""), "", 'countryvisalink Imp UAT'!P105), "")</f>
        <v/>
      </c>
      <c r="B1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VALUES(nextval('t_country_visa_type_link_seq'),63502,44773,'Full', 'support', current_timestamp, 'support', current_timestamp,81363, current_date, current_date, '2099-01-01 00:00:00.000','Y', 'Y', 'Y', 'Y', 'Y', 'Y', 'Y', 'N', 'N', 'N', NULL, NULL, NULL);</v>
      </c>
    </row>
    <row r="106" spans="1:2">
      <c r="A106" t="str">
        <f>IFERROR(IF(OR('countryvisalink Imp UAT'!P106=0, 'countryvisalink Imp UAT'!P106=""), "", 'countryvisalink Imp UAT'!P106), "")</f>
        <v/>
      </c>
      <c r="B1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VALUES(nextval('t_country_visa_type_link_seq'),63502,44774,'Full', 'support', current_timestamp, 'support', current_timestamp,81363, current_date, current_date, '2099-01-01 00:00:00.000','Y', 'Y', 'Y', 'Y', 'Y', 'Y', 'Y', 'N', 'N', 'N', NULL, NULL, NULL);</v>
      </c>
    </row>
    <row r="107" spans="1:2">
      <c r="A107" t="str">
        <f>IFERROR(IF(OR('countryvisalink Imp UAT'!P107=0, 'countryvisalink Imp UAT'!P107=""), "", 'countryvisalink Imp UAT'!P107),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VALUES(nextval('t_country_visa_type_link_seq'),63502,22054,'Full', 'support', current_timestamp, 'support', current_timestamp,81363, current_date, current_date, '2099-01-01 00:00:00.000','Y', 'Y', 'Y', 'Y', 'Y', 'Y', 'Y', 'N', 'N', 'N', NULL, NULL, NULL);</v>
      </c>
      <c r="B1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VALUES(nextval('t_country_visa_type_link_seq'),63502,44775,'Full', 'support', current_timestamp, 'support', current_timestamp,81363, current_date, current_date, '2099-01-01 00:00:00.000','Y', 'Y', 'Y', 'Y', 'Y', 'Y', 'Y', 'N', 'N', 'N', NULL, NULL, NULL);</v>
      </c>
    </row>
    <row r="108" spans="1:2">
      <c r="A108" t="str">
        <f>IFERROR(IF(OR('countryvisalink Imp UAT'!P108=0, 'countryvisalink Imp UAT'!P108=""), "", 'countryvisalink Imp UAT'!P108),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VALUES(nextval('t_country_visa_type_link_seq'),63502,32401,'Full', 'support', current_timestamp, 'support', current_timestamp,81363, current_date, current_date, '2099-01-01 00:00:00.000','Y', 'Y', 'Y', 'Y', 'Y', 'Y', 'Y', 'N', 'N', 'N', NULL, NULL, NULL);</v>
      </c>
      <c r="B1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VALUES(nextval('t_country_visa_type_link_seq'),63502,44776,'Full', 'support', current_timestamp, 'support', current_timestamp,81363, current_date, current_date, '2099-01-01 00:00:00.000','Y', 'Y', 'Y', 'Y', 'Y', 'Y', 'Y', 'N', 'N', 'N', NULL, NULL, NULL);</v>
      </c>
    </row>
    <row r="109" spans="1:2">
      <c r="A109" t="str">
        <f>IFERROR(IF(OR('countryvisalink Imp UAT'!P109=0, 'countryvisalink Imp UAT'!P109=""), "", 'countryvisalink Imp UAT'!P109), "")</f>
        <v/>
      </c>
      <c r="B1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VALUES(nextval('t_country_visa_type_link_seq'),63502,44777,'Full', 'support', current_timestamp, 'support', current_timestamp,81363, current_date, current_date, '2099-01-01 00:00:00.000','Y', 'Y', 'Y', 'Y', 'Y', 'Y', 'Y', 'N', 'N', 'N', NULL, NULL, NULL);</v>
      </c>
    </row>
    <row r="110" spans="1:2">
      <c r="A110" t="str">
        <f>IFERROR(IF(OR('countryvisalink Imp UAT'!P110=0, 'countryvisalink Imp UAT'!P110=""), "", 'countryvisalink Imp UAT'!P110),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VALUES(nextval('t_country_visa_type_link_seq'),63502,33161,'Full', 'support', current_timestamp, 'support', current_timestamp,81363, current_date, current_date, '2099-01-01 00:00:00.000','Y', 'Y', 'Y', 'Y', 'Y', 'Y', 'Y', 'N', 'N', 'N', NULL, NULL, NULL);</v>
      </c>
      <c r="B1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VALUES(nextval('t_country_visa_type_link_seq'),63502,44778,'Full', 'support', current_timestamp, 'support', current_timestamp,81363, current_date, current_date, '2099-01-01 00:00:00.000','Y', 'Y', 'Y', 'Y', 'Y', 'Y', 'Y', 'N', 'N', 'N', NULL, NULL, NULL);</v>
      </c>
    </row>
    <row r="111" spans="1:2">
      <c r="A111" t="str">
        <f>IFERROR(IF(OR('countryvisalink Imp UAT'!P111=0, 'countryvisalink Imp UAT'!P111=""), "", 'countryvisalink Imp UAT'!P111),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VALUES(nextval('t_country_visa_type_link_seq'),63502,34159,'Full', 'support', current_timestamp, 'support', current_timestamp,81363, current_date, current_date, '2099-01-01 00:00:00.000','Y', 'Y', 'Y', 'Y', 'Y', 'Y', 'Y', 'N', 'N', 'N', NULL, NULL, NULL);</v>
      </c>
      <c r="B1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VALUES(nextval('t_country_visa_type_link_seq'),63502,44779,'Full', 'support', current_timestamp, 'support', current_timestamp,81363, current_date, current_date, '2099-01-01 00:00:00.000','Y', 'Y', 'Y', 'Y', 'Y', 'Y', 'Y', 'N', 'N', 'N', NULL, NULL, NULL);</v>
      </c>
    </row>
    <row r="112" spans="1:2">
      <c r="A112" t="str">
        <f>IFERROR(IF(OR('countryvisalink Imp UAT'!P112=0, 'countryvisalink Imp UAT'!P112=""), "", 'countryvisalink Imp UAT'!P112), "")</f>
        <v/>
      </c>
      <c r="B1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VALUES(nextval('t_country_visa_type_link_seq'),63502,44780,'Full', 'support', current_timestamp, 'support', current_timestamp,81363, current_date, current_date, '2099-01-01 00:00:00.000','Y', 'Y', 'Y', 'Y', 'Y', 'Y', 'Y', 'N', 'N', 'N', NULL, NULL, NULL);</v>
      </c>
    </row>
    <row r="113" spans="1:2">
      <c r="A113" t="str">
        <f>IFERROR(IF(OR('countryvisalink Imp UAT'!P113=0, 'countryvisalink Imp UAT'!P113=""), "", 'countryvisalink Imp UAT'!P113),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VALUES(nextval('t_country_visa_type_link_seq'),63502,32400,'Full', 'support', current_timestamp, 'support', current_timestamp,81363, current_date, current_date, '2099-01-01 00:00:00.000','Y', 'Y', 'Y', 'Y', 'Y', 'Y', 'Y', 'N', 'N', 'N', NULL, NULL, NULL);</v>
      </c>
      <c r="B1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VALUES(nextval('t_country_visa_type_link_seq'),63502,44781,'Full', 'support', current_timestamp, 'support', current_timestamp,81363, current_date, current_date, '2099-01-01 00:00:00.000','Y', 'Y', 'Y', 'Y', 'Y', 'Y', 'Y', 'N', 'N', 'N', NULL, NULL, NULL);</v>
      </c>
    </row>
    <row r="114" spans="1:2">
      <c r="A114" t="str">
        <f>IFERROR(IF(OR('countryvisalink Imp UAT'!P114=0, 'countryvisalink Imp UAT'!P114=""), "", 'countryvisalink Imp UAT'!P114),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VALUES(nextval('t_country_visa_type_link_seq'),63502,41574,'Full', 'support', current_timestamp, 'support', current_timestamp,81363, current_date, current_date, '2099-01-01 00:00:00.000','Y', 'Y', 'Y', 'Y', 'Y', 'Y', 'Y', 'N', 'N', 'N', NULL, NULL, NULL);</v>
      </c>
      <c r="B1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VALUES(nextval('t_country_visa_type_link_seq'),63502,44782,'Full', 'support', current_timestamp, 'support', current_timestamp,81363, current_date, current_date, '2099-01-01 00:00:00.000','Y', 'Y', 'Y', 'Y', 'Y', 'Y', 'Y', 'N', 'N', 'N', NULL, NULL, NULL);</v>
      </c>
    </row>
    <row r="115" spans="1:2">
      <c r="A115" t="str">
        <f>IFERROR(IF(OR('countryvisalink Imp UAT'!P115=0, 'countryvisalink Imp UAT'!P115=""), "", 'countryvisalink Imp UAT'!P115),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VALUES(nextval('t_country_visa_type_link_seq'),63502,33160,'Full', 'support', current_timestamp, 'support', current_timestamp,81363, current_date, current_date, '2099-01-01 00:00:00.000','Y', 'Y', 'Y', 'Y', 'Y', 'Y', 'Y', 'N', 'N', 'N', NULL, NULL, NULL);</v>
      </c>
      <c r="B1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VALUES(nextval('t_country_visa_type_link_seq'),63502,44783,'Full', 'support', current_timestamp, 'support', current_timestamp,81363, current_date, current_date, '2099-01-01 00:00:00.000','Y', 'Y', 'Y', 'Y', 'Y', 'Y', 'Y', 'N', 'N', 'N', NULL, NULL, NULL);</v>
      </c>
    </row>
    <row r="116" spans="1:2">
      <c r="A116" t="str">
        <f>IFERROR(IF(OR('countryvisalink Imp UAT'!P116=0, 'countryvisalink Imp UAT'!P116=""), "", 'countryvisalink Imp UAT'!P116),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VALUES(nextval('t_country_visa_type_link_seq'),63502,34158,'Full', 'support', current_timestamp, 'support', current_timestamp,81363, current_date, current_date, '2099-01-01 00:00:00.000','Y', 'Y', 'Y', 'Y', 'Y', 'Y', 'Y', 'N', 'N', 'N', NULL, NULL, NULL);</v>
      </c>
      <c r="B1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VALUES(nextval('t_country_visa_type_link_seq'),63502,41363,'Full', 'support', current_timestamp, 'support', current_timestamp,81363, current_date, current_date, '2099-01-01 00:00:00.000','Y', 'Y', 'Y', 'Y', 'Y', 'Y', 'Y', 'N', 'N', 'N', NULL, NULL, NULL);</v>
      </c>
    </row>
    <row r="117" spans="1:2">
      <c r="A117" t="str">
        <f>IFERROR(IF(OR('countryvisalink Imp UAT'!P117=0, 'countryvisalink Imp UAT'!P117=""), "", 'countryvisalink Imp UAT'!P117), "")</f>
        <v/>
      </c>
      <c r="B1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VALUES(nextval('t_country_visa_type_link_seq'),63502,41828,'Full', 'support', current_timestamp, 'support', current_timestamp,81363, current_date, current_date, '2099-01-01 00:00:00.000','Y', 'Y', 'Y', 'Y', 'Y', 'Y', 'Y', 'N', 'N', 'N', NULL, NULL, NULL);</v>
      </c>
    </row>
    <row r="118" spans="1:2">
      <c r="A118" t="str">
        <f>IFERROR(IF(OR('countryvisalink Imp UAT'!P118=0, 'countryvisalink Imp UAT'!P118=""), "", 'countryvisalink Imp UAT'!P118),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VALUES(nextval('t_country_visa_type_link_seq'),63502,42614,'Full', 'support', current_timestamp, 'support', current_timestamp,81363, current_date, current_date, '2099-01-01 00:00:00.000','Y', 'Y', 'Y', 'Y', 'Y', 'Y', 'Y', 'N', 'N', 'N', NULL, NULL, NULL);</v>
      </c>
      <c r="B1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VALUES(nextval('t_country_visa_type_link_seq'),63502,36161,'Full', 'support', current_timestamp, 'support', current_timestamp,81363, current_date, current_date, '2099-01-01 00:00:00.000','Y', 'Y', 'Y', 'Y', 'Y', 'Y', 'Y', 'N', 'N', 'N', NULL, NULL, NULL);</v>
      </c>
    </row>
    <row r="119" spans="1:2">
      <c r="A119" t="str">
        <f>IFERROR(IF(OR('countryvisalink Imp UAT'!P119=0, 'countryvisalink Imp UAT'!P119=""), "", 'countryvisalink Imp UAT'!P119),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VALUES(nextval('t_country_visa_type_link_seq'),63502,42613,'Full', 'support', current_timestamp, 'support', current_timestamp,81363, current_date, current_date, '2099-01-01 00:00:00.000','Y', 'Y', 'Y', 'Y', 'Y', 'Y', 'Y', 'N', 'N', 'N', NULL, NULL, NULL);</v>
      </c>
      <c r="B1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VALUES(nextval('t_country_visa_type_link_seq'),63502,36164,'Full', 'support', current_timestamp, 'support', current_timestamp,81363, current_date, current_date, '2099-01-01 00:00:00.000','Y', 'Y', 'Y', 'Y', 'Y', 'Y', 'Y', 'N', 'N', 'N', NULL, NULL, NULL);</v>
      </c>
    </row>
    <row r="120" spans="1:2">
      <c r="A120" t="str">
        <f>IFERROR(IF(OR('countryvisalink Imp UAT'!P120=0, 'countryvisalink Imp UAT'!P120=""), "", 'countryvisalink Imp UAT'!P120),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VALUES(nextval('t_country_visa_type_link_seq'),63502,22063,'Full', 'support', current_timestamp, 'support', current_timestamp,81363, current_date, current_date, '2099-01-01 00:00:00.000','Y', 'Y', 'Y', 'Y', 'Y', 'Y', 'Y', 'N', 'N', 'N', NULL, NULL, NULL);</v>
      </c>
      <c r="B1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VALUES(nextval('t_country_visa_type_link_seq'),63502,36158,'Full', 'support', current_timestamp, 'support', current_timestamp,81363, current_date, current_date, '2099-01-01 00:00:00.000','Y', 'Y', 'Y', 'Y', 'Y', 'Y', 'Y', 'N', 'N', 'N', NULL, NULL, NULL);</v>
      </c>
    </row>
    <row r="121" spans="1:2">
      <c r="A121" t="str">
        <f>IFERROR(IF(OR('countryvisalink Imp UAT'!P121=0, 'countryvisalink Imp UAT'!P121=""), "", 'countryvisalink Imp UAT'!P121), "")</f>
        <v/>
      </c>
      <c r="B1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VALUES(nextval('t_country_visa_type_link_seq'),63502,36157,'Full', 'support', current_timestamp, 'support', current_timestamp,81363, current_date, current_date, '2099-01-01 00:00:00.000','Y', 'Y', 'Y', 'Y', 'Y', 'Y', 'Y', 'N', 'N', 'N', NULL, NULL, NULL);</v>
      </c>
    </row>
    <row r="122" spans="1:2">
      <c r="A122" t="str">
        <f>IFERROR(IF(OR('countryvisalink Imp UAT'!P122=0, 'countryvisalink Imp UAT'!P122=""), "", 'countryvisalink Imp UAT'!P122),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VALUES(nextval('t_country_visa_type_link_seq'),63502,22068,'Full', 'support', current_timestamp, 'support', current_timestamp,81363, current_date, current_date, '2099-01-01 00:00:00.000','Y', 'Y', 'Y', 'Y', 'Y', 'Y', 'Y', 'N', 'N', 'N', NULL, NULL, NULL);</v>
      </c>
      <c r="B1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VALUES(nextval('t_country_visa_type_link_seq'),63502,36166,'Full', 'support', current_timestamp, 'support', current_timestamp,81363, current_date, current_date, '2099-01-01 00:00:00.000','Y', 'Y', 'Y', 'Y', 'Y', 'Y', 'Y', 'N', 'N', 'N', NULL, NULL, NULL);</v>
      </c>
    </row>
    <row r="123" spans="1:2">
      <c r="A123" t="str">
        <f>IFERROR(IF(OR('countryvisalink Imp UAT'!P123=0, 'countryvisalink Imp UAT'!P123=""), "", 'countryvisalink Imp UAT'!P123),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VALUES(nextval('t_country_visa_type_link_seq'),63502,622,'Full', 'support', current_timestamp, 'support', current_timestamp,81363, current_date, current_date, '2099-01-01 00:00:00.000','Y', 'Y', 'Y', 'Y', 'Y', 'Y', 'Y', 'N', 'N', 'N', NULL, NULL, NULL);</v>
      </c>
      <c r="B1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VALUES(nextval('t_country_visa_type_link_seq'),63502,38162,'Full', 'support', current_timestamp, 'support', current_timestamp,81363, current_date, current_date, '2099-01-01 00:00:00.000','Y', 'Y', 'Y', 'Y', 'Y', 'Y', 'Y', 'N', 'N', 'N', NULL, NULL, NULL);</v>
      </c>
    </row>
    <row r="124" spans="1:2">
      <c r="A124" t="str">
        <f>IFERROR(IF(OR('countryvisalink Imp UAT'!P124=0, 'countryvisalink Imp UAT'!P124=""), "", 'countryvisalink Imp UAT'!P124),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VALUES(nextval('t_country_visa_type_link_seq'),63502,621,'Full', 'support', current_timestamp, 'support', current_timestamp,81363, current_date, current_date, '2099-01-01 00:00:00.000','Y', 'Y', 'Y', 'Y', 'Y', 'Y', 'Y', 'N', 'N', 'N', NULL, NULL, NULL);</v>
      </c>
      <c r="B1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VALUES(nextval('t_country_visa_type_link_seq'),63502,38163,'Full', 'support', current_timestamp, 'support', current_timestamp,81363, current_date, current_date, '2099-01-01 00:00:00.000','Y', 'Y', 'Y', 'Y', 'Y', 'Y', 'Y', 'N', 'N', 'N', NULL, NULL, NULL);</v>
      </c>
    </row>
    <row r="125" spans="1:2">
      <c r="A125" t="str">
        <f>IFERROR(IF(OR('countryvisalink Imp UAT'!P125=0, 'countryvisalink Imp UAT'!P125=""), "", 'countryvisalink Imp UAT'!P125),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VALUES(nextval('t_country_visa_type_link_seq'),63502,623,'Full', 'support', current_timestamp, 'support', current_timestamp,81363, current_date, current_date, '2099-01-01 00:00:00.000','Y', 'Y', 'Y', 'Y', 'Y', 'Y', 'Y', 'N', 'N', 'N', NULL, NULL, NULL);</v>
      </c>
      <c r="B1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VALUES(nextval('t_country_visa_type_link_seq'),63502,38164,'Full', 'support', current_timestamp, 'support', current_timestamp,81363, current_date, current_date, '2099-01-01 00:00:00.000','Y', 'Y', 'Y', 'Y', 'Y', 'Y', 'Y', 'N', 'N', 'N', NULL, NULL, NULL);</v>
      </c>
    </row>
    <row r="126" spans="1:2">
      <c r="A126" t="str">
        <f>IFERROR(IF(OR('countryvisalink Imp UAT'!P126=0, 'countryvisalink Imp UAT'!P126=""), "", 'countryvisalink Imp UAT'!P126), "")</f>
        <v/>
      </c>
      <c r="B1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VALUES(nextval('t_country_visa_type_link_seq'),63502,38165,'Full', 'support', current_timestamp, 'support', current_timestamp,81363, current_date, current_date, '2099-01-01 00:00:00.000','Y', 'Y', 'Y', 'Y', 'Y', 'Y', 'Y', 'N', 'N', 'N', NULL, NULL, NULL);</v>
      </c>
    </row>
    <row r="127" spans="1:2">
      <c r="A127" t="str">
        <f>IFERROR(IF(OR('countryvisalink Imp UAT'!P127=0, 'countryvisalink Imp UAT'!P127=""), "", 'countryvisalink Imp UAT'!P127), "")</f>
        <v/>
      </c>
      <c r="B1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VALUES(nextval('t_country_visa_type_link_seq'),63502,38166,'Full', 'support', current_timestamp, 'support', current_timestamp,81363, current_date, current_date, '2099-01-01 00:00:00.000','Y', 'Y', 'Y', 'Y', 'Y', 'Y', 'Y', 'N', 'N', 'N', NULL, NULL, NULL);</v>
      </c>
    </row>
    <row r="128" spans="1:2">
      <c r="A128" t="str">
        <f>IFERROR(IF(OR('countryvisalink Imp UAT'!P128=0, 'countryvisalink Imp UAT'!P128=""), "", 'countryvisalink Imp UAT'!P128),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VALUES(nextval('t_country_visa_type_link_seq'),63502,37155,'Full', 'support', current_timestamp, 'support', current_timestamp,81363, current_date, current_date, '2099-01-01 00:00:00.000','Y', 'Y', 'Y', 'Y', 'Y', 'Y', 'Y', 'N', 'N', 'N', NULL, NULL, NULL);</v>
      </c>
      <c r="B1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VALUES(nextval('t_country_visa_type_link_seq'),63502,38167,'Full', 'support', current_timestamp, 'support', current_timestamp,81363, current_date, current_date, '2099-01-01 00:00:00.000','Y', 'Y', 'Y', 'Y', 'Y', 'Y', 'Y', 'N', 'N', 'N', NULL, NULL, NULL);</v>
      </c>
    </row>
    <row r="129" spans="1:2">
      <c r="A129" t="str">
        <f>IFERROR(IF(OR('countryvisalink Imp UAT'!P129=0, 'countryvisalink Imp UAT'!P129=""), "", 'countryvisalink Imp UAT'!P129),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VALUES(nextval('t_country_visa_type_link_seq'),63502,33155,'Full', 'support', current_timestamp, 'support', current_timestamp,81363, current_date, current_date, '2099-01-01 00:00:00.000','Y', 'Y', 'Y', 'Y', 'Y', 'Y', 'Y', 'N', 'N', 'N', NULL, NULL, NULL);</v>
      </c>
      <c r="B1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VALUES(nextval('t_country_visa_type_link_seq'),63502,38168,'Full', 'support', current_timestamp, 'support', current_timestamp,81363, current_date, current_date, '2099-01-01 00:00:00.000','Y', 'Y', 'Y', 'Y', 'Y', 'Y', 'Y', 'N', 'N', 'N', NULL, NULL, NULL);</v>
      </c>
    </row>
    <row r="130" spans="1:2">
      <c r="A130" t="str">
        <f>IFERROR(IF(OR('countryvisalink Imp UAT'!P130=0, 'countryvisalink Imp UAT'!P130=""), "", 'countryvisalink Imp UAT'!P130),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VALUES(nextval('t_country_visa_type_link_seq'),63502,44744,'Full', 'support', current_timestamp, 'support', current_timestamp,81363, current_date, current_date, '2099-01-01 00:00:00.000','Y', 'Y', 'Y', 'Y', 'Y', 'Y', 'Y', 'N', 'N', 'N', NULL, NULL, NULL);</v>
      </c>
      <c r="B1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VALUES(nextval('t_country_visa_type_link_seq'),63502,38169,'Full', 'support', current_timestamp, 'support', current_timestamp,81363, current_date, current_date, '2099-01-01 00:00:00.000','Y', 'Y', 'Y', 'Y', 'Y', 'Y', 'Y', 'N', 'N', 'N', NULL, NULL, NULL);</v>
      </c>
    </row>
    <row r="131" spans="1:2">
      <c r="A131" t="str">
        <f>IFERROR(IF(OR('countryvisalink Imp UAT'!P131=0, 'countryvisalink Imp UAT'!P131=""), "", 'countryvisalink Imp UAT'!P131),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VALUES(nextval('t_country_visa_type_link_seq'),63502,34157,'Full', 'support', current_timestamp, 'support', current_timestamp,81363, current_date, current_date, '2099-01-01 00:00:00.000','Y', 'Y', 'Y', 'Y', 'Y', 'Y', 'Y', 'N', 'N', 'N', NULL, NULL, NULL);</v>
      </c>
      <c r="B1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VALUES(nextval('t_country_visa_type_link_seq'),63502,38170,'Full', 'support', current_timestamp, 'support', current_timestamp,81363, current_date, current_date, '2099-01-01 00:00:00.000','Y', 'Y', 'Y', 'Y', 'Y', 'Y', 'Y', 'N', 'N', 'N', NULL, NULL, NULL);</v>
      </c>
    </row>
    <row r="132" spans="1:2">
      <c r="A132" t="str">
        <f>IFERROR(IF(OR('countryvisalink Imp UAT'!P132=0, 'countryvisalink Imp UAT'!P132=""), "", 'countryvisalink Imp UAT'!P132),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VALUES(nextval('t_country_visa_type_link_seq'),63502,40150,'Full', 'support', current_timestamp, 'support', current_timestamp,81363, current_date, current_date, '2099-01-01 00:00:00.000','Y', 'Y', 'Y', 'Y', 'Y', 'Y', 'Y', 'N', 'N', 'N', NULL, NULL, NULL);</v>
      </c>
      <c r="B1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VALUES(nextval('t_country_visa_type_link_seq'),63502,38171,'Full', 'support', current_timestamp, 'support', current_timestamp,81363, current_date, current_date, '2099-01-01 00:00:00.000','Y', 'Y', 'Y', 'Y', 'Y', 'Y', 'Y', 'N', 'N', 'N', NULL, NULL, NULL);</v>
      </c>
    </row>
    <row r="133" spans="1:2">
      <c r="A133" t="str">
        <f>IFERROR(IF(OR('countryvisalink Imp UAT'!P133=0, 'countryvisalink Imp UAT'!P133=""), "", 'countryvisalink Imp UAT'!P133),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VALUES(nextval('t_country_visa_type_link_seq'),63502,41150,'Full', 'support', current_timestamp, 'support', current_timestamp,81363, current_date, current_date, '2099-01-01 00:00:00.000','Y', 'Y', 'Y', 'Y', 'Y', 'Y', 'Y', 'N', 'N', 'N', NULL, NULL, NULL);</v>
      </c>
      <c r="B1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VALUES(nextval('t_country_visa_type_link_seq'),63502,38172,'Full', 'support', current_timestamp, 'support', current_timestamp,81363, current_date, current_date, '2099-01-01 00:00:00.000','Y', 'Y', 'Y', 'Y', 'Y', 'Y', 'Y', 'N', 'N', 'N', NULL, NULL, NULL);</v>
      </c>
    </row>
    <row r="134" spans="1:2">
      <c r="A134" t="str">
        <f>IFERROR(IF(OR('countryvisalink Imp UAT'!P134=0, 'countryvisalink Imp UAT'!P134=""), "", 'countryvisalink Imp UAT'!P134), "")</f>
        <v/>
      </c>
      <c r="B1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VALUES(nextval('t_country_visa_type_link_seq'),63502,38173,'Full', 'support', current_timestamp, 'support', current_timestamp,81363, current_date, current_date, '2099-01-01 00:00:00.000','Y', 'Y', 'Y', 'Y', 'Y', 'Y', 'Y', 'N', 'N', 'N', NULL, NULL, NULL);</v>
      </c>
    </row>
    <row r="135" spans="1:2">
      <c r="A135" t="str">
        <f>IFERROR(IF(OR('countryvisalink Imp UAT'!P135=0, 'countryvisalink Imp UAT'!P135=""), "", 'countryvisalink Imp UAT'!P135), "")</f>
        <v/>
      </c>
      <c r="B1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VALUES(nextval('t_country_visa_type_link_seq'),63502,44784,'Full', 'support', current_timestamp, 'support', current_timestamp,81363, current_date, current_date, '2099-01-01 00:00:00.000','Y', 'Y', 'Y', 'Y', 'Y', 'Y', 'Y', 'N', 'N', 'N', NULL, NULL, NULL);</v>
      </c>
    </row>
    <row r="136" spans="1:2">
      <c r="A136" t="str">
        <f>IFERROR(IF(OR('countryvisalink Imp UAT'!P136=0, 'countryvisalink Imp UAT'!P136=""), "", 'countryvisalink Imp UAT'!P136), "")</f>
        <v/>
      </c>
      <c r="B1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VALUES(nextval('t_country_visa_type_link_seq'),63502,44785,'Full', 'support', current_timestamp, 'support', current_timestamp,81363, current_date, current_date, '2099-01-01 00:00:00.000','Y', 'Y', 'Y', 'Y', 'Y', 'Y', 'Y', 'N', 'N', 'N', NULL, NULL, NULL);</v>
      </c>
    </row>
    <row r="137" spans="1:2">
      <c r="A137" t="str">
        <f>IFERROR(IF(OR('countryvisalink Imp UAT'!P137=0, 'countryvisalink Imp UAT'!P137=""), "", 'countryvisalink Imp UAT'!P137), "")</f>
        <v/>
      </c>
      <c r="B1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VALUES(nextval('t_country_visa_type_link_seq'),63502,44804,'Full', 'support', current_timestamp, 'support', current_timestamp,81363, current_date, current_date, '2099-01-01 00:00:00.000','Y', 'Y', 'Y', 'Y', 'Y', 'Y', 'Y', 'N', 'N', 'N', NULL, NULL, NULL);</v>
      </c>
    </row>
    <row r="138" spans="1:2">
      <c r="A138" t="str">
        <f>IFERROR(IF(OR('countryvisalink Imp UAT'!P138=0, 'countryvisalink Imp UAT'!P138=""), "", 'countryvisalink Imp UAT'!P138), "")</f>
        <v/>
      </c>
      <c r="B1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VALUES(nextval('t_country_visa_type_link_seq'),63502,44805,'Full', 'support', current_timestamp, 'support', current_timestamp,81363, current_date, current_date, '2099-01-01 00:00:00.000','Y', 'Y', 'Y', 'Y', 'Y', 'Y', 'Y', 'N', 'N', 'N', NULL, NULL, NULL);</v>
      </c>
    </row>
    <row r="139" spans="1:2">
      <c r="A139" t="str">
        <f>IFERROR(IF(OR('countryvisalink Imp UAT'!P139=0, 'countryvisalink Imp UAT'!P139=""), "", 'countryvisalink Imp UAT'!P139),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VALUES(nextval('t_country_visa_type_link_seq'),63502,41284,'Full', 'support', current_timestamp, 'support', current_timestamp,81363, current_date, current_date, '2099-01-01 00:00:00.000','Y', 'Y', 'Y', 'Y', 'Y', 'Y', 'Y', 'N', 'N', 'N', NULL, NULL, NULL);</v>
      </c>
      <c r="B1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VALUES(nextval('t_country_visa_type_link_seq'),63502,44806,'Full', 'support', current_timestamp, 'support', current_timestamp,81363, current_date, current_date, '2099-01-01 00:00:00.000','Y', 'Y', 'Y', 'Y', 'Y', 'Y', 'Y', 'N', 'N', 'N', NULL, NULL, NULL);</v>
      </c>
    </row>
    <row r="140" spans="1:2">
      <c r="A140" t="str">
        <f>IFERROR(IF(OR('countryvisalink Imp UAT'!P140=0, 'countryvisalink Imp UAT'!P140=""), "", 'countryvisalink Imp UAT'!P140),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VALUES(nextval('t_country_visa_type_link_seq'),63502,41283,'Full', 'support', current_timestamp, 'support', current_timestamp,81363, current_date, current_date, '2099-01-01 00:00:00.000','Y', 'Y', 'Y', 'Y', 'Y', 'Y', 'Y', 'N', 'N', 'N', NULL, NULL, NULL);</v>
      </c>
      <c r="B1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VALUES(nextval('t_country_visa_type_link_seq'),63502,41354,'Full', 'support', current_timestamp, 'support', current_timestamp,81363, current_date, current_date, '2099-01-01 00:00:00.000','Y', 'Y', 'Y', 'Y', 'Y', 'Y', 'Y', 'N', 'N', 'N', NULL, NULL, NULL);</v>
      </c>
    </row>
    <row r="141" spans="1:2">
      <c r="A141" t="str">
        <f>IFERROR(IF(OR('countryvisalink Imp UAT'!P141=0, 'countryvisalink Imp UAT'!P141=""), "", 'countryvisalink Imp UAT'!P141),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VALUES(nextval('t_country_visa_type_link_seq'),63502,41152,'Full', 'support', current_timestamp, 'support', current_timestamp,81363, current_date, current_date, '2099-01-01 00:00:00.000','Y', 'Y', 'Y', 'Y', 'Y', 'Y', 'Y', 'N', 'N', 'N', NULL, NULL, NULL);</v>
      </c>
      <c r="B1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VALUES(nextval('t_country_visa_type_link_seq'),63502,44807,'Full', 'support', current_timestamp, 'support', current_timestamp,81363, current_date, current_date, '2099-01-01 00:00:00.000','Y', 'Y', 'Y', 'Y', 'Y', 'Y', 'Y', 'N', 'N', 'N', NULL, NULL, NULL);</v>
      </c>
    </row>
    <row r="142" spans="1:2">
      <c r="A142" t="str">
        <f>IFERROR(IF(OR('countryvisalink Imp UAT'!P142=0, 'countryvisalink Imp UAT'!P142=""), "", 'countryvisalink Imp UAT'!P142),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VALUES(nextval('t_country_visa_type_link_seq'),63502,41151,'Full', 'support', current_timestamp, 'support', current_timestamp,81363, current_date, current_date, '2099-01-01 00:00:00.000','Y', 'Y', 'Y', 'Y', 'Y', 'Y', 'Y', 'N', 'N', 'N', NULL, NULL, NULL);</v>
      </c>
      <c r="B1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VALUES(nextval('t_country_visa_type_link_seq'),63502,44808,'Full', 'support', current_timestamp, 'support', current_timestamp,81363, current_date, current_date, '2099-01-01 00:00:00.000','Y', 'Y', 'Y', 'Y', 'Y', 'Y', 'Y', 'N', 'N', 'N', NULL, NULL, NULL);</v>
      </c>
    </row>
    <row r="143" spans="1:2">
      <c r="A143" t="str">
        <f>IFERROR(IF(OR('countryvisalink Imp UAT'!P143=0, 'countryvisalink Imp UAT'!P143=""), "", 'countryvisalink Imp UAT'!P143),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VALUES(nextval('t_country_visa_type_link_seq'),63502,44745,'Full', 'support', current_timestamp, 'support', current_timestamp,81363, current_date, current_date, '2099-01-01 00:00:00.000','Y', 'Y', 'Y', 'Y', 'Y', 'Y', 'Y', 'N', 'N', 'N', NULL, NULL, NULL);</v>
      </c>
      <c r="B1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VALUES(nextval('t_country_visa_type_link_seq'),63502,44809,'Full', 'support', current_timestamp, 'support', current_timestamp,81363, current_date, current_date, '2099-01-01 00:00:00.000','Y', 'Y', 'Y', 'Y', 'Y', 'Y', 'Y', 'N', 'N', 'N', NULL, NULL, NULL);</v>
      </c>
    </row>
    <row r="144" spans="1:2">
      <c r="A144" t="str">
        <f>IFERROR(IF(OR('countryvisalink Imp UAT'!P144=0, 'countryvisalink Imp UAT'!P144=""), "", 'countryvisalink Imp UAT'!P144),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VALUES(nextval('t_country_visa_type_link_seq'),63502,41263,'Full', 'support', current_timestamp, 'support', current_timestamp,81363, current_date, current_date, '2099-01-01 00:00:00.000','Y', 'Y', 'Y', 'Y', 'Y', 'Y', 'Y', 'N', 'N', 'N', NULL, NULL, NULL);</v>
      </c>
      <c r="B1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VALUES(nextval('t_country_visa_type_link_seq'),63502,44810,'Full', 'support', current_timestamp, 'support', current_timestamp,81363, current_date, current_date, '2099-01-01 00:00:00.000','Y', 'Y', 'Y', 'Y', 'Y', 'Y', 'Y', 'N', 'N', 'N', NULL, NULL, NULL);</v>
      </c>
    </row>
    <row r="145" spans="1:2">
      <c r="A145" t="str">
        <f>IFERROR(IF(OR('countryvisalink Imp UAT'!P145=0, 'countryvisalink Imp UAT'!P145=""), "", 'countryvisalink Imp UAT'!P145),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VALUES(nextval('t_country_visa_type_link_seq'),63502,41153,'Full', 'support', current_timestamp, 'support', current_timestamp,81363, current_date, current_date, '2099-01-01 00:00:00.000','Y', 'Y', 'Y', 'Y', 'Y', 'Y', 'Y', 'N', 'N', 'N', NULL, NULL, NULL);</v>
      </c>
      <c r="B1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VALUES(nextval('t_country_visa_type_link_seq'),63502,41463,'Full', 'support', current_timestamp, 'support', current_timestamp,81363, current_date, current_date, '2099-01-01 00:00:00.000','Y', 'Y', 'Y', 'Y', 'Y', 'Y', 'Y', 'N', 'N', 'N', NULL, NULL, NULL);</v>
      </c>
    </row>
    <row r="146" spans="1:2">
      <c r="A146" t="str">
        <f>IFERROR(IF(OR('countryvisalink Imp UAT'!P146=0, 'countryvisalink Imp UAT'!P146=""), "", 'countryvisalink Imp UAT'!P146), "")</f>
        <v/>
      </c>
      <c r="B1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VALUES(nextval('t_country_visa_type_link_seq'),63502,41595,'Full', 'support', current_timestamp, 'support', current_timestamp,81363, current_date, current_date, '2099-01-01 00:00:00.000','Y', 'Y', 'Y', 'Y', 'Y', 'Y', 'Y', 'N', 'N', 'N', NULL, NULL, NULL);</v>
      </c>
    </row>
    <row r="147" spans="1:2">
      <c r="A147" t="str">
        <f>IFERROR(IF(OR('countryvisalink Imp UAT'!P147=0, 'countryvisalink Imp UAT'!P147=""), "", 'countryvisalink Imp UAT'!P147),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VALUES(nextval('t_country_visa_type_link_seq'),63502,42436,'Full', 'support', current_timestamp, 'support', current_timestamp,81363, current_date, current_date, '2099-01-01 00:00:00.000','Y', 'Y', 'Y', 'Y', 'Y', 'Y', 'Y', 'N', 'N', 'N', NULL, NULL, NULL);</v>
      </c>
      <c r="B1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VALUES(nextval('t_country_visa_type_link_seq'),63502,41516,'Full', 'support', current_timestamp, 'support', current_timestamp,81363, current_date, current_date, '2099-01-01 00:00:00.000','Y', 'Y', 'Y', 'Y', 'Y', 'Y', 'Y', 'N', 'N', 'N', NULL, NULL, NULL);</v>
      </c>
    </row>
    <row r="148" spans="1:2">
      <c r="A148" t="str">
        <f>IFERROR(IF(OR('countryvisalink Imp UAT'!P148=0, 'countryvisalink Imp UAT'!P148=""), "", 'countryvisalink Imp UAT'!P148), "")</f>
        <v/>
      </c>
      <c r="B1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VALUES(nextval('t_country_visa_type_link_seq'),63502,41615,'Full', 'support', current_timestamp, 'support', current_timestamp,81363, current_date, current_date, '2099-01-01 00:00:00.000','Y', 'Y', 'Y', 'Y', 'Y', 'Y', 'Y', 'N', 'N', 'N', NULL, NULL, NULL);</v>
      </c>
    </row>
    <row r="149" spans="1:2">
      <c r="A149" t="str">
        <f>IFERROR(IF(OR('countryvisalink Imp UAT'!P149=0, 'countryvisalink Imp UAT'!P149=""), "", 'countryvisalink Imp UAT'!P149),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VALUES(nextval('t_country_visa_type_link_seq'),63502,41592,'Full', 'support', current_timestamp, 'support', current_timestamp,81363, current_date, current_date, '2099-01-01 00:00:00.000','Y', 'Y', 'Y', 'Y', 'Y', 'Y', 'Y', 'N', 'N', 'N', NULL, NULL, NULL);</v>
      </c>
      <c r="B1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VALUES(nextval('t_country_visa_type_link_seq'),63502,41616,'Full', 'support', current_timestamp, 'support', current_timestamp,81363, current_date, current_date, '2099-01-01 00:00:00.000','Y', 'Y', 'Y', 'Y', 'Y', 'Y', 'Y', 'N', 'N', 'N', NULL, NULL, NULL);</v>
      </c>
    </row>
    <row r="150" spans="1:2">
      <c r="A150" t="str">
        <f>IFERROR(IF(OR('countryvisalink Imp UAT'!P150=0, 'countryvisalink Imp UAT'!P150=""), "", 'countryvisalink Imp UAT'!P150), "")</f>
        <v/>
      </c>
      <c r="B1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VALUES(nextval('t_country_visa_type_link_seq'),63502,41517,'Full', 'support', current_timestamp, 'support', current_timestamp,81363, current_date, current_date, '2099-01-01 00:00:00.000','Y', 'Y', 'Y', 'Y', 'Y', 'Y', 'Y', 'N', 'N', 'N', NULL, NULL, NULL);</v>
      </c>
    </row>
    <row r="151" spans="1:2">
      <c r="A151" t="str">
        <f>IFERROR(IF(OR('countryvisalink Imp UAT'!P151=0, 'countryvisalink Imp UAT'!P151=""), "", 'countryvisalink Imp UAT'!P151), "")</f>
        <v/>
      </c>
      <c r="B1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VALUES(nextval('t_country_visa_type_link_seq'),63502,41396,'Full', 'support', current_timestamp, 'support', current_timestamp,81363, current_date, current_date, '2099-01-01 00:00:00.000','Y', 'Y', 'Y', 'Y', 'Y', 'Y', 'Y', 'N', 'N', 'N', NULL, NULL, NULL);</v>
      </c>
    </row>
    <row r="152" spans="1:2">
      <c r="A152" t="str">
        <f>IFERROR(IF(OR('countryvisalink Imp UAT'!P152=0, 'countryvisalink Imp UAT'!P152=""), "", 'countryvisalink Imp UAT'!P152), "")</f>
        <v/>
      </c>
      <c r="B1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VALUES(nextval('t_country_visa_type_link_seq'),63502,42076,'Full', 'support', current_timestamp, 'support', current_timestamp,81363, current_date, current_date, '2099-01-01 00:00:00.000','Y', 'Y', 'Y', 'Y', 'Y', 'Y', 'Y', 'N', 'N', 'N', NULL, NULL, NULL);</v>
      </c>
    </row>
    <row r="153" spans="1:2">
      <c r="A153" t="str">
        <f>IFERROR(IF(OR('countryvisalink Imp UAT'!P153=0, 'countryvisalink Imp UAT'!P153=""), "", 'countryvisalink Imp UAT'!P153), "")</f>
        <v/>
      </c>
      <c r="B1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VALUES(nextval('t_country_visa_type_link_seq'),63502,44824,'Full', 'support', current_timestamp, 'support', current_timestamp,81363, current_date, current_date, '2099-01-01 00:00:00.000','Y', 'Y', 'Y', 'Y', 'Y', 'Y', 'Y', 'N', 'N', 'N', NULL, NULL, NULL);</v>
      </c>
    </row>
    <row r="154" spans="1:2">
      <c r="A154" t="str">
        <f>IFERROR(IF(OR('countryvisalink Imp UAT'!P154=0, 'countryvisalink Imp UAT'!P154=""), "", 'countryvisalink Imp UAT'!P154),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VALUES(nextval('t_country_visa_type_link_seq'),63502,22056,'Full', 'support', current_timestamp, 'support', current_timestamp,81363, current_date, current_date, '2099-01-01 00:00:00.000','Y', 'Y', 'Y', 'Y', 'Y', 'Y', 'Y', 'N', 'N', 'N', NULL, NULL, NULL);</v>
      </c>
      <c r="B1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VALUES(nextval('t_country_visa_type_link_seq'),63502,44825,'Full', 'support', current_timestamp, 'support', current_timestamp,81363, current_date, current_date, '2099-01-01 00:00:00.000','Y', 'Y', 'Y', 'Y', 'Y', 'Y', 'Y', 'N', 'N', 'N', NULL, NULL, NULL);</v>
      </c>
    </row>
    <row r="155" spans="1:2">
      <c r="A155" t="str">
        <f>IFERROR(IF(OR('countryvisalink Imp UAT'!P155=0, 'countryvisalink Imp UAT'!P155=""), "", 'countryvisalink Imp UAT'!P155), "")</f>
        <v/>
      </c>
      <c r="B1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VALUES(nextval('t_country_visa_type_link_seq'),63502,44826,'Full', 'support', current_timestamp, 'support', current_timestamp,81363, current_date, current_date, '2099-01-01 00:00:00.000','Y', 'Y', 'Y', 'Y', 'Y', 'Y', 'Y', 'N', 'N', 'N', NULL, NULL, NULL);</v>
      </c>
    </row>
    <row r="156" spans="1:2">
      <c r="A156" t="str">
        <f>IFERROR(IF(OR('countryvisalink Imp UAT'!P156=0, 'countryvisalink Imp UAT'!P156=""), "", 'countryvisalink Imp UAT'!P156), "")</f>
        <v/>
      </c>
      <c r="B1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VALUES(nextval('t_country_visa_type_link_seq'),63502,44827,'Full', 'support', current_timestamp, 'support', current_timestamp,81363, current_date, current_date, '2099-01-01 00:00:00.000','Y', 'Y', 'Y', 'Y', 'Y', 'Y', 'Y', 'N', 'N', 'N', NULL, NULL, NULL);</v>
      </c>
    </row>
    <row r="157" spans="1:2">
      <c r="A157" t="str">
        <f>IFERROR(IF(OR('countryvisalink Imp UAT'!P157=0, 'countryvisalink Imp UAT'!P157=""), "", 'countryvisalink Imp UAT'!P157), "")</f>
        <v/>
      </c>
      <c r="B1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VALUES(nextval('t_country_visa_type_link_seq'),63502,44828,'Full', 'support', current_timestamp, 'support', current_timestamp,81363, current_date, current_date, '2099-01-01 00:00:00.000','Y', 'Y', 'Y', 'Y', 'Y', 'Y', 'Y', 'N', 'N', 'N', NULL, NULL, NULL);</v>
      </c>
    </row>
    <row r="158" spans="1:2">
      <c r="A158" t="str">
        <f>IFERROR(IF(OR('countryvisalink Imp UAT'!P158=0, 'countryvisalink Imp UAT'!P158=""), "", 'countryvisalink Imp UAT'!P158), "")</f>
        <v/>
      </c>
      <c r="B1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VALUES(nextval('t_country_visa_type_link_seq'),63502,44829,'Full', 'support', current_timestamp, 'support', current_timestamp,81363, current_date, current_date, '2099-01-01 00:00:00.000','Y', 'Y', 'Y', 'Y', 'Y', 'Y', 'Y', 'N', 'N', 'N', NULL, NULL, NULL);</v>
      </c>
    </row>
    <row r="159" spans="1:2">
      <c r="A159" t="str">
        <f>IFERROR(IF(OR('countryvisalink Imp UAT'!P159=0, 'countryvisalink Imp UAT'!P159=""), "", 'countryvisalink Imp UAT'!P159), "")</f>
        <v/>
      </c>
      <c r="B1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VALUES(nextval('t_country_visa_type_link_seq'),63502,44844,'Full', 'support', current_timestamp, 'support', current_timestamp,81363, current_date, current_date, '2099-01-01 00:00:00.000','Y', 'Y', 'Y', 'Y', 'Y', 'Y', 'Y', 'N', 'N', 'N', NULL, NULL, NULL);</v>
      </c>
    </row>
    <row r="160" spans="1:2">
      <c r="A160" t="str">
        <f>IFERROR(IF(OR('countryvisalink Imp UAT'!P160=0, 'countryvisalink Imp UAT'!P160=""), "", 'countryvisalink Imp UAT'!P160),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VALUES(nextval('t_country_visa_type_link_seq'),63502,38150,'Full', 'support', current_timestamp, 'support', current_timestamp,81363, current_date, current_date, '2099-01-01 00:00:00.000','Y', 'Y', 'Y', 'Y', 'Y', 'Y', 'Y', 'N', 'N', 'N', NULL, NULL, NULL);</v>
      </c>
      <c r="B1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VALUES(nextval('t_country_visa_type_link_seq'),63502,44845,'Full', 'support', current_timestamp, 'support', current_timestamp,81363, current_date, current_date, '2099-01-01 00:00:00.000','Y', 'Y', 'Y', 'Y', 'Y', 'Y', 'Y', 'N', 'N', 'N', NULL, NULL, NULL);</v>
      </c>
    </row>
    <row r="161" spans="1:2">
      <c r="A161" t="str">
        <f>IFERROR(IF(OR('countryvisalink Imp UAT'!P161=0, 'countryvisalink Imp UAT'!P161=""), "", 'countryvisalink Imp UAT'!P161), "")</f>
        <v/>
      </c>
      <c r="B1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VALUES(nextval('t_country_visa_type_link_seq'),63502,44846,'Full', 'support', current_timestamp, 'support', current_timestamp,81363, current_date, current_date, '2099-01-01 00:00:00.000','Y', 'Y', 'Y', 'Y', 'Y', 'Y', 'Y', 'N', 'N', 'N', NULL, NULL, NULL);</v>
      </c>
    </row>
    <row r="162" spans="1:2">
      <c r="A162" t="str">
        <f>IFERROR(IF(OR('countryvisalink Imp UAT'!P162=0, 'countryvisalink Imp UAT'!P162=""), "", 'countryvisalink Imp UAT'!P162), "")</f>
        <v/>
      </c>
      <c r="B1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VALUES(nextval('t_country_visa_type_link_seq'),63502,44864,'Full', 'support', current_timestamp, 'support', current_timestamp,81363, current_date, current_date, '2099-01-01 00:00:00.000','Y', 'Y', 'Y', 'Y', 'Y', 'Y', 'Y', 'N', 'N', 'N', NULL, NULL, NULL);</v>
      </c>
    </row>
    <row r="163" spans="1:2">
      <c r="A163" t="str">
        <f>IFERROR(IF(OR('countryvisalink Imp UAT'!P163=0, 'countryvisalink Imp UAT'!P163=""), "", 'countryvisalink Imp UAT'!P163), "")</f>
        <v/>
      </c>
      <c r="B1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VALUES(nextval('t_country_visa_type_link_seq'),63502,44865,'Full', 'support', current_timestamp, 'support', current_timestamp,81363, current_date, current_date, '2099-01-01 00:00:00.000','Y', 'Y', 'Y', 'Y', 'Y', 'Y', 'Y', 'N', 'N', 'N', NULL, NULL, NULL);</v>
      </c>
    </row>
    <row r="164" spans="1:2">
      <c r="A164" t="str">
        <f>IFERROR(IF(OR('countryvisalink Imp UAT'!P164=0, 'countryvisalink Imp UAT'!P164=""), "", 'countryvisalink Imp UAT'!P164),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VALUES(nextval('t_country_visa_type_link_seq'),63502,38151,'Full', 'support', current_timestamp, 'support', current_timestamp,81363, current_date, current_date, '2099-01-01 00:00:00.000','Y', 'Y', 'Y', 'Y', 'Y', 'Y', 'Y', 'N', 'N', 'N', NULL, NULL, NULL);</v>
      </c>
      <c r="B1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VALUES(nextval('t_country_visa_type_link_seq'),63502,44866,'Full', 'support', current_timestamp, 'support', current_timestamp,81363, current_date, current_date, '2099-01-01 00:00:00.000','Y', 'Y', 'Y', 'Y', 'Y', 'Y', 'Y', 'N', 'N', 'N', NULL, NULL, NULL);</v>
      </c>
    </row>
    <row r="165" spans="1:2">
      <c r="A165" t="str">
        <f>IFERROR(IF(OR('countryvisalink Imp UAT'!P165=0, 'countryvisalink Imp UAT'!P165=""), "", 'countryvisalink Imp UAT'!P165),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VALUES(nextval('t_country_visa_type_link_seq'),63502,38152,'Full', 'support', current_timestamp, 'support', current_timestamp,81363, current_date, current_date, '2099-01-01 00:00:00.000','Y', 'Y', 'Y', 'Y', 'Y', 'Y', 'Y', 'N', 'N', 'N', NULL, NULL, NULL);</v>
      </c>
      <c r="B1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VALUES(nextval('t_country_visa_type_link_seq'),63502,44867,'Full', 'support', current_timestamp, 'support', current_timestamp,81363, current_date, current_date, '2099-01-01 00:00:00.000','Y', 'Y', 'Y', 'Y', 'Y', 'Y', 'Y', 'N', 'N', 'N', NULL, NULL, NULL);</v>
      </c>
    </row>
    <row r="166" spans="1:2">
      <c r="A166" t="str">
        <f>IFERROR(IF(OR('countryvisalink Imp UAT'!P166=0, 'countryvisalink Imp UAT'!P166=""), "", 'countryvisalink Imp UAT'!P166),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VALUES(nextval('t_country_visa_type_link_seq'),63502,38153,'Full', 'support', current_timestamp, 'support', current_timestamp,81363, current_date, current_date, '2099-01-01 00:00:00.000','Y', 'Y', 'Y', 'Y', 'Y', 'Y', 'Y', 'N', 'N', 'N', NULL, NULL, NULL);</v>
      </c>
      <c r="B1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VALUES(nextval('t_country_visa_type_link_seq'),63502,36173,'Full', 'support', current_timestamp, 'support', current_timestamp,81363, current_date, current_date, '2099-01-01 00:00:00.000','Y', 'Y', 'Y', 'Y', 'Y', 'Y', 'Y', 'N', 'N', 'N', NULL, NULL, NULL);</v>
      </c>
    </row>
    <row r="167" spans="1:2">
      <c r="A167" t="str">
        <f>IFERROR(IF(OR('countryvisalink Imp UAT'!P167=0, 'countryvisalink Imp UAT'!P167=""), "", 'countryvisalink Imp UAT'!P167),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VALUES(nextval('t_country_visa_type_link_seq'),63502,38154,'Full', 'support', current_timestamp, 'support', current_timestamp,81363, current_date, current_date, '2099-01-01 00:00:00.000','Y', 'Y', 'Y', 'Y', 'Y', 'Y', 'Y', 'N', 'N', 'N', NULL, NULL, NULL);</v>
      </c>
      <c r="B1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VALUES(nextval('t_country_visa_type_link_seq'),63502,36176,'Full', 'support', current_timestamp, 'support', current_timestamp,81363, current_date, current_date, '2099-01-01 00:00:00.000','Y', 'Y', 'Y', 'Y', 'Y', 'Y', 'Y', 'N', 'N', 'N', NULL, NULL, NULL);</v>
      </c>
    </row>
    <row r="168" spans="1:2">
      <c r="A168" t="str">
        <f>IFERROR(IF(OR('countryvisalink Imp UAT'!P168=0, 'countryvisalink Imp UAT'!P168=""), "", 'countryvisalink Imp UAT'!P168),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VALUES(nextval('t_country_visa_type_link_seq'),63502,38155,'Full', 'support', current_timestamp, 'support', current_timestamp,81363, current_date, current_date, '2099-01-01 00:00:00.000','Y', 'Y', 'Y', 'Y', 'Y', 'Y', 'Y', 'N', 'N', 'N', NULL, NULL, NULL);</v>
      </c>
      <c r="B1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VALUES(nextval('t_country_visa_type_link_seq'),63502,36170,'Full', 'support', current_timestamp, 'support', current_timestamp,81363, current_date, current_date, '2099-01-01 00:00:00.000','Y', 'Y', 'Y', 'Y', 'Y', 'Y', 'Y', 'N', 'N', 'N', NULL, NULL, NULL);</v>
      </c>
    </row>
    <row r="169" spans="1:2">
      <c r="A169" t="str">
        <f>IFERROR(IF(OR('countryvisalink Imp UAT'!P169=0, 'countryvisalink Imp UAT'!P169=""), "", 'countryvisalink Imp UAT'!P169),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VALUES(nextval('t_country_visa_type_link_seq'),63502,38156,'Full', 'support', current_timestamp, 'support', current_timestamp,81363, current_date, current_date, '2099-01-01 00:00:00.000','Y', 'Y', 'Y', 'Y', 'Y', 'Y', 'Y', 'N', 'N', 'N', NULL, NULL, NULL);</v>
      </c>
      <c r="B1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VALUES(nextval('t_country_visa_type_link_seq'),63502,36169,'Full', 'support', current_timestamp, 'support', current_timestamp,81363, current_date, current_date, '2099-01-01 00:00:00.000','Y', 'Y', 'Y', 'Y', 'Y', 'Y', 'Y', 'N', 'N', 'N', NULL, NULL, NULL);</v>
      </c>
    </row>
    <row r="170" spans="1:2">
      <c r="A170" t="str">
        <f>IFERROR(IF(OR('countryvisalink Imp UAT'!P170=0, 'countryvisalink Imp UAT'!P170=""), "", 'countryvisalink Imp UAT'!P170),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VALUES(nextval('t_country_visa_type_link_seq'),63502,38157,'Full', 'support', current_timestamp, 'support', current_timestamp,81363, current_date, current_date, '2099-01-01 00:00:00.000','Y', 'Y', 'Y', 'Y', 'Y', 'Y', 'Y', 'N', 'N', 'N', NULL, NULL, NULL);</v>
      </c>
      <c r="B1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VALUES(nextval('t_country_visa_type_link_seq'),63502,36174,'Full', 'support', current_timestamp, 'support', current_timestamp,81363, current_date, current_date, '2099-01-01 00:00:00.000','Y', 'Y', 'Y', 'Y', 'Y', 'Y', 'Y', 'N', 'N', 'N', NULL, NULL, NULL);</v>
      </c>
    </row>
    <row r="171" spans="1:2">
      <c r="A171" t="str">
        <f>IFERROR(IF(OR('countryvisalink Imp UAT'!P171=0, 'countryvisalink Imp UAT'!P171=""), "", 'countryvisalink Imp UAT'!P171),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VALUES(nextval('t_country_visa_type_link_seq'),63502,38158,'Full', 'support', current_timestamp, 'support', current_timestamp,81363, current_date, current_date, '2099-01-01 00:00:00.000','Y', 'Y', 'Y', 'Y', 'Y', 'Y', 'Y', 'N', 'N', 'N', NULL, NULL, NULL);</v>
      </c>
      <c r="B1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VALUES(nextval('t_country_visa_type_link_seq'),63502,36179,'Full', 'support', current_timestamp, 'support', current_timestamp,81363, current_date, current_date, '2099-01-01 00:00:00.000','Y', 'Y', 'Y', 'Y', 'Y', 'Y', 'Y', 'N', 'N', 'N', NULL, NULL, NULL);</v>
      </c>
    </row>
    <row r="172" spans="1:2">
      <c r="A172" t="str">
        <f>IFERROR(IF(OR('countryvisalink Imp UAT'!P172=0, 'countryvisalink Imp UAT'!P172=""), "", 'countryvisalink Imp UAT'!P172),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VALUES(nextval('t_country_visa_type_link_seq'),63502,38159,'Full', 'support', current_timestamp, 'support', current_timestamp,81363, current_date, current_date, '2099-01-01 00:00:00.000','Y', 'Y', 'Y', 'Y', 'Y', 'Y', 'Y', 'N', 'N', 'N', NULL, NULL, NULL);</v>
      </c>
      <c r="B1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VALUES(nextval('t_country_visa_type_link_seq'),63502,36172,'Full', 'support', current_timestamp, 'support', current_timestamp,81363, current_date, current_date, '2099-01-01 00:00:00.000','Y', 'Y', 'Y', 'Y', 'Y', 'Y', 'Y', 'N', 'N', 'N', NULL, NULL, NULL);</v>
      </c>
    </row>
    <row r="173" spans="1:2">
      <c r="A173" t="str">
        <f>IFERROR(IF(OR('countryvisalink Imp UAT'!P173=0, 'countryvisalink Imp UAT'!P173=""), "", 'countryvisalink Imp UAT'!P173),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VALUES(nextval('t_country_visa_type_link_seq'),63502,38160,'Full', 'support', current_timestamp, 'support', current_timestamp,81363, current_date, current_date, '2099-01-01 00:00:00.000','Y', 'Y', 'Y', 'Y', 'Y', 'Y', 'Y', 'N', 'N', 'N', NULL, NULL, NULL);</v>
      </c>
      <c r="B1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VALUES(nextval('t_country_visa_type_link_seq'),63502,36171,'Full', 'support', current_timestamp, 'support', current_timestamp,81363, current_date, current_date, '2099-01-01 00:00:00.000','Y', 'Y', 'Y', 'Y', 'Y', 'Y', 'Y', 'N', 'N', 'N', NULL, NULL, NULL);</v>
      </c>
    </row>
    <row r="174" spans="1:2">
      <c r="A174" t="str">
        <f>IFERROR(IF(OR('countryvisalink Imp UAT'!P174=0, 'countryvisalink Imp UAT'!P174=""), "", 'countryvisalink Imp UAT'!P174),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VALUES(nextval('t_country_visa_type_link_seq'),63502,38161,'Full', 'support', current_timestamp, 'support', current_timestamp,81363, current_date, current_date, '2099-01-01 00:00:00.000','Y', 'Y', 'Y', 'Y', 'Y', 'Y', 'Y', 'N', 'N', 'N', NULL, NULL, NULL);</v>
      </c>
      <c r="B1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VALUES(nextval('t_country_visa_type_link_seq'),63502,36175,'Full', 'support', current_timestamp, 'support', current_timestamp,81363, current_date, current_date, '2099-01-01 00:00:00.000','Y', 'Y', 'Y', 'Y', 'Y', 'Y', 'Y', 'N', 'N', 'N', NULL, NULL, NULL);</v>
      </c>
    </row>
    <row r="175" spans="1:2">
      <c r="A175" t="str">
        <f>IFERROR(IF(OR('countryvisalink Imp UAT'!P175=0, 'countryvisalink Imp UAT'!P175=""), "", 'countryvisalink Imp UAT'!P175),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VALUES(nextval('t_country_visa_type_link_seq'),63502,44746,'Full', 'support', current_timestamp, 'support', current_timestamp,81363, current_date, current_date, '2099-01-01 00:00:00.000','Y', 'Y', 'Y', 'Y', 'Y', 'Y', 'Y', 'N', 'N', 'N', NULL, NULL, NULL);</v>
      </c>
      <c r="B1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VALUES(nextval('t_country_visa_type_link_seq'),63502,36168,'Full', 'support', current_timestamp, 'support', current_timestamp,81363, current_date, current_date, '2099-01-01 00:00:00.000','Y', 'Y', 'Y', 'Y', 'Y', 'Y', 'Y', 'N', 'N', 'N', NULL, NULL, NULL);</v>
      </c>
    </row>
    <row r="176" spans="1:2">
      <c r="A176" t="str">
        <f>IFERROR(IF(OR('countryvisalink Imp UAT'!P176=0, 'countryvisalink Imp UAT'!P176=""), "", 'countryvisalink Imp UAT'!P176),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VALUES(nextval('t_country_visa_type_link_seq'),63502,41344,'Full', 'support', current_timestamp, 'support', current_timestamp,81363, current_date, current_date, '2099-01-01 00:00:00.000','Y', 'Y', 'Y', 'Y', 'Y', 'Y', 'Y', 'N', 'N', 'N', NULL, NULL, NULL);</v>
      </c>
      <c r="B1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VALUES(nextval('t_country_visa_type_link_seq'),63502,36177,'Full', 'support', current_timestamp, 'support', current_timestamp,81363, current_date, current_date, '2099-01-01 00:00:00.000','Y', 'Y', 'Y', 'Y', 'Y', 'Y', 'Y', 'N', 'N', 'N', NULL, NULL, NULL);</v>
      </c>
    </row>
    <row r="177" spans="1:2">
      <c r="A177" t="str">
        <f>IFERROR(IF(OR('countryvisalink Imp UAT'!P177=0, 'countryvisalink Imp UAT'!P177=""), "", 'countryvisalink Imp UAT'!P177),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VALUES(nextval('t_country_visa_type_link_seq'),63502,44747,'Full', 'support', current_timestamp, 'support', current_timestamp,81363, current_date, current_date, '2099-01-01 00:00:00.000','Y', 'Y', 'Y', 'Y', 'Y', 'Y', 'Y', 'N', 'N', 'N', NULL, NULL, NULL);</v>
      </c>
      <c r="B1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VALUES(nextval('t_country_visa_type_link_seq'),63502,36167,'Full', 'support', current_timestamp, 'support', current_timestamp,81363, current_date, current_date, '2099-01-01 00:00:00.000','Y', 'Y', 'Y', 'Y', 'Y', 'Y', 'Y', 'N', 'N', 'N', NULL, NULL, NULL);</v>
      </c>
    </row>
    <row r="178" spans="1:2">
      <c r="A178" t="str">
        <f>IFERROR(IF(OR('countryvisalink Imp UAT'!P178=0, 'countryvisalink Imp UAT'!P178=""), "", 'countryvisalink Imp UAT'!P178),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VALUES(nextval('t_country_visa_type_link_seq'),63502,44748,'Full', 'support', current_timestamp, 'support', current_timestamp,81363, current_date, current_date, '2099-01-01 00:00:00.000','Y', 'Y', 'Y', 'Y', 'Y', 'Y', 'Y', 'N', 'N', 'N', NULL, NULL, NULL);</v>
      </c>
      <c r="B1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VALUES(nextval('t_country_visa_type_link_seq'),63502,36162,'Full', 'support', current_timestamp, 'support', current_timestamp,81363, current_date, current_date, '2099-01-01 00:00:00.000','Y', 'Y', 'Y', 'Y', 'Y', 'Y', 'Y', 'N', 'N', 'N', NULL, NULL, NULL);</v>
      </c>
    </row>
    <row r="179" spans="1:2">
      <c r="A179" t="str">
        <f>IFERROR(IF(OR('countryvisalink Imp UAT'!P179=0, 'countryvisalink Imp UAT'!P179=""), "", 'countryvisalink Imp UAT'!P179),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VALUES(nextval('t_country_visa_type_link_seq'),63502,44764,'Full', 'support', current_timestamp, 'support', current_timestamp,81363, current_date, current_date, '2099-01-01 00:00:00.000','Y', 'Y', 'Y', 'Y', 'Y', 'Y', 'Y', 'N', 'N', 'N', NULL, NULL, NULL);</v>
      </c>
      <c r="B1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VALUES(nextval('t_country_visa_type_link_seq'),63502,36178,'Full', 'support', current_timestamp, 'support', current_timestamp,81363, current_date, current_date, '2099-01-01 00:00:00.000','Y', 'Y', 'Y', 'Y', 'Y', 'Y', 'Y', 'N', 'N', 'N', NULL, NULL, NULL);</v>
      </c>
    </row>
    <row r="180" spans="1:2">
      <c r="A180" t="str">
        <f>IFERROR(IF(OR('countryvisalink Imp UAT'!P180=0, 'countryvisalink Imp UAT'!P180=""), "", 'countryvisalink Imp UAT'!P180),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VALUES(nextval('t_country_visa_type_link_seq'),63502,44765,'Full', 'support', current_timestamp, 'support', current_timestamp,81363, current_date, current_date, '2099-01-01 00:00:00.000','Y', 'Y', 'Y', 'Y', 'Y', 'Y', 'Y', 'N', 'N', 'N', NULL, NULL, NULL);</v>
      </c>
      <c r="B1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VALUES(nextval('t_country_visa_type_link_seq'),63502,36160,'Full', 'support', current_timestamp, 'support', current_timestamp,81363, current_date, current_date, '2099-01-01 00:00:00.000','Y', 'Y', 'Y', 'Y', 'Y', 'Y', 'Y', 'N', 'N', 'N', NULL, NULL, NULL);</v>
      </c>
    </row>
    <row r="181" spans="1:2">
      <c r="A181" t="str">
        <f>IFERROR(IF(OR('countryvisalink Imp UAT'!P181=0, 'countryvisalink Imp UAT'!P181=""), "", 'countryvisalink Imp UAT'!P181),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VALUES(nextval('t_country_visa_type_link_seq'),63502,44766,'Full', 'support', current_timestamp, 'support', current_timestamp,81363, current_date, current_date, '2099-01-01 00:00:00.000','Y', 'Y', 'Y', 'Y', 'Y', 'Y', 'Y', 'N', 'N', 'N', NULL, NULL, NULL);</v>
      </c>
      <c r="B1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VALUES(nextval('t_country_visa_type_link_seq'),63502,36159,'Full', 'support', current_timestamp, 'support', current_timestamp,81363, current_date, current_date, '2099-01-01 00:00:00.000','Y', 'Y', 'Y', 'Y', 'Y', 'Y', 'Y', 'N', 'N', 'N', NULL, NULL, NULL);</v>
      </c>
    </row>
    <row r="182" spans="1:2">
      <c r="A182" t="str">
        <f>IFERROR(IF(OR('countryvisalink Imp UAT'!P182=0, 'countryvisalink Imp UAT'!P182=""), "", 'countryvisalink Imp UAT'!P182),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VALUES(nextval('t_country_visa_type_link_seq'),63502,44767,'Full', 'support', current_timestamp, 'support', current_timestamp,81363, current_date, current_date, '2099-01-01 00:00:00.000','Y', 'Y', 'Y', 'Y', 'Y', 'Y', 'Y', 'N', 'N', 'N', NULL, NULL, NULL);</v>
      </c>
      <c r="B1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VALUES(nextval('t_country_visa_type_link_seq'),63502,36163,'Full', 'support', current_timestamp, 'support', current_timestamp,81363, current_date, current_date, '2099-01-01 00:00:00.000','Y', 'Y', 'Y', 'Y', 'Y', 'Y', 'Y', 'N', 'N', 'N', NULL, NULL, NULL);</v>
      </c>
    </row>
    <row r="183" spans="1:2">
      <c r="A183" t="str">
        <f>IFERROR(IF(OR('countryvisalink Imp UAT'!P183=0, 'countryvisalink Imp UAT'!P183=""), "", 'countryvisalink Imp UAT'!P183),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VALUES(nextval('t_country_visa_type_link_seq'),63502,44768,'Full', 'support', current_timestamp, 'support', current_timestamp,81363, current_date, current_date, '2099-01-01 00:00:00.000','Y', 'Y', 'Y', 'Y', 'Y', 'Y', 'Y', 'N', 'N', 'N', NULL, NULL, NULL);</v>
      </c>
      <c r="B1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VALUES(nextval('t_country_visa_type_link_seq'),63502,36156,'Full', 'support', current_timestamp, 'support', current_timestamp,81363, current_date, current_date, '2099-01-01 00:00:00.000','Y', 'Y', 'Y', 'Y', 'Y', 'Y', 'Y', 'N', 'N', 'N', NULL, NULL, NULL);</v>
      </c>
    </row>
    <row r="184" spans="1:2">
      <c r="A184" t="str">
        <f>IFERROR(IF(OR('countryvisalink Imp UAT'!P184=0, 'countryvisalink Imp UAT'!P184=""), "", 'countryvisalink Imp UAT'!P184),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VALUES(nextval('t_country_visa_type_link_seq'),63502,44769,'Full', 'support', current_timestamp, 'support', current_timestamp,81363, current_date, current_date, '2099-01-01 00:00:00.000','Y', 'Y', 'Y', 'Y', 'Y', 'Y', 'Y', 'N', 'N', 'N', NULL, NULL, NULL);</v>
      </c>
      <c r="B1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VALUES(nextval('t_country_visa_type_link_seq'),63502,36165,'Full', 'support', current_timestamp, 'support', current_timestamp,81363, current_date, current_date, '2099-01-01 00:00:00.000','Y', 'Y', 'Y', 'Y', 'Y', 'Y', 'Y', 'N', 'N', 'N', NULL, NULL, NULL);</v>
      </c>
    </row>
    <row r="185" spans="1:2">
      <c r="A185" t="str">
        <f>IFERROR(IF(OR('countryvisalink Imp UAT'!P185=0, 'countryvisalink Imp UAT'!P185=""), "", 'countryvisalink Imp UAT'!P185),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VALUES(nextval('t_country_visa_type_link_seq'),63502,41405,'Full', 'support', current_timestamp, 'support', current_timestamp,81363, current_date, current_date, '2099-01-01 00:00:00.000','Y', 'Y', 'Y', 'Y', 'Y', 'Y', 'Y', 'N', 'N', 'N', NULL, NULL, NULL);</v>
      </c>
      <c r="B1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VALUES(nextval('t_country_visa_type_link_seq'),63502,36155,'Full', 'support', current_timestamp, 'support', current_timestamp,81363, current_date, current_date, '2099-01-01 00:00:00.000','Y', 'Y', 'Y', 'Y', 'Y', 'Y', 'Y', 'N', 'N', 'N', NULL, NULL, NULL);</v>
      </c>
    </row>
    <row r="186" spans="1:2">
      <c r="A186" t="str">
        <f>IFERROR(IF(OR('countryvisalink Imp UAT'!P186=0, 'countryvisalink Imp UAT'!P186=""), "", 'countryvisalink Imp UAT'!P186),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VALUES(nextval('t_country_visa_type_link_seq'),63502,41515,'Full', 'support', current_timestamp, 'support', current_timestamp,81363, current_date, current_date, '2099-01-01 00:00:00.000','Y', 'Y', 'Y', 'Y', 'Y', 'Y', 'Y', 'N', 'N', 'N', NULL, NULL, NULL);</v>
      </c>
      <c r="B1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VALUES(nextval('t_country_visa_type_link_seq'),63502,22058,'Full', 'support', current_timestamp, 'support', current_timestamp,81363, current_date, current_date, '2099-01-01 00:00:00.000','Y', 'Y', 'Y', 'Y', 'Y', 'Y', 'Y', 'N', 'N', 'N', NULL, NULL, NULL);</v>
      </c>
    </row>
    <row r="187" spans="1:2">
      <c r="A187" t="str">
        <f>IFERROR(IF(OR('countryvisalink Imp UAT'!P187=0, 'countryvisalink Imp UAT'!P187=""), "", 'countryvisalink Imp UAT'!P187),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VALUES(nextval('t_country_visa_type_link_seq'),63502,41535,'Full', 'support', current_timestamp, 'support', current_timestamp,81363, current_date, current_date, '2099-01-01 00:00:00.000','Y', 'Y', 'Y', 'Y', 'Y', 'Y', 'Y', 'N', 'N', 'N', NULL, NULL, NULL);</v>
      </c>
      <c r="B1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VALUES(nextval('t_country_visa_type_link_seq'),63502,24054,'Full', 'support', current_timestamp, 'support', current_timestamp,81363, current_date, current_date, '2099-01-01 00:00:00.000','Y', 'Y', 'Y', 'Y', 'Y', 'Y', 'Y', 'N', 'N', 'N', NULL, NULL, NULL);</v>
      </c>
    </row>
    <row r="188" spans="1:2">
      <c r="A188" t="str">
        <f>IFERROR(IF(OR('countryvisalink Imp UAT'!P188=0, 'countryvisalink Imp UAT'!P188=""), "", 'countryvisalink Imp UAT'!P188),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VALUES(nextval('t_country_visa_type_link_seq'),63502,41555,'Full', 'support', current_timestamp, 'support', current_timestamp,81363, current_date, current_date, '2099-01-01 00:00:00.000','Y', 'Y', 'Y', 'Y', 'Y', 'Y', 'Y', 'N', 'N', 'N', NULL, NULL, NULL);</v>
      </c>
      <c r="B1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VALUES(nextval('t_country_visa_type_link_seq'),63502,39151,'Full', 'support', current_timestamp, 'support', current_timestamp,81363, current_date, current_date, '2099-01-01 00:00:00.000','Y', 'Y', 'Y', 'Y', 'Y', 'Y', 'Y', 'N', 'N', 'N', NULL, NULL, NULL);</v>
      </c>
    </row>
    <row r="189" spans="1:2">
      <c r="A189" t="str">
        <f>IFERROR(IF(OR('countryvisalink Imp UAT'!P189=0, 'countryvisalink Imp UAT'!P189=""), "", 'countryvisalink Imp UAT'!P189),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VALUES(nextval('t_country_visa_type_link_seq'),63502,41575,'Full', 'support', current_timestamp, 'support', current_timestamp,81363, current_date, current_date, '2099-01-01 00:00:00.000','Y', 'Y', 'Y', 'Y', 'Y', 'Y', 'Y', 'N', 'N', 'N', NULL, NULL, NULL);</v>
      </c>
      <c r="B1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VALUES(nextval('t_country_visa_type_link_seq'),63502,37153,'Full', 'support', current_timestamp, 'support', current_timestamp,81363, current_date, current_date, '2099-01-01 00:00:00.000','Y', 'Y', 'Y', 'Y', 'Y', 'Y', 'Y', 'N', 'N', 'N', NULL, NULL, NULL);</v>
      </c>
    </row>
    <row r="190" spans="1:2">
      <c r="A190" t="str">
        <f>IFERROR(IF(OR('countryvisalink Imp UAT'!P190=0, 'countryvisalink Imp UAT'!P190=""), "", 'countryvisalink Imp UAT'!P190),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VALUES(nextval('t_country_visa_type_link_seq'),63502,41576,'Full', 'support', current_timestamp, 'support', current_timestamp,81363, current_date, current_date, '2099-01-01 00:00:00.000','Y', 'Y', 'Y', 'Y', 'Y', 'Y', 'Y', 'N', 'N', 'N', NULL, NULL, NULL);</v>
      </c>
      <c r="B1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VALUES(nextval('t_country_visa_type_link_seq'),63502,33153,'Full', 'support', current_timestamp, 'support', current_timestamp,81363, current_date, current_date, '2099-01-01 00:00:00.000','Y', 'Y', 'Y', 'Y', 'Y', 'Y', 'Y', 'N', 'N', 'N', NULL, NULL, NULL);</v>
      </c>
    </row>
    <row r="191" spans="1:2">
      <c r="A191" t="str">
        <f>IFERROR(IF(OR('countryvisalink Imp UAT'!P191=0, 'countryvisalink Imp UAT'!P191=""), "", 'countryvisalink Imp UAT'!P191),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VALUES(nextval('t_country_visa_type_link_seq'),63502,44770,'Full', 'support', current_timestamp, 'support', current_timestamp,81363, current_date, current_date, '2099-01-01 00:00:00.000','Y', 'Y', 'Y', 'Y', 'Y', 'Y', 'Y', 'N', 'N', 'N', NULL, NULL, NULL);</v>
      </c>
      <c r="B1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VALUES(nextval('t_country_visa_type_link_seq'),63502,616,'Full', 'support', current_timestamp, 'support', current_timestamp,81363, current_date, current_date, '2099-01-01 00:00:00.000','Y', 'Y', 'Y', 'Y', 'Y', 'Y', 'Y', 'N', 'N', 'N', NULL, NULL, NULL);</v>
      </c>
    </row>
    <row r="192" spans="1:2">
      <c r="A192" t="str">
        <f>IFERROR(IF(OR('countryvisalink Imp UAT'!P192=0, 'countryvisalink Imp UAT'!P192=""), "", 'countryvisalink Imp UAT'!P192),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VALUES(nextval('t_country_visa_type_link_seq'),63502,44771,'Full', 'support', current_timestamp, 'support', current_timestamp,81363, current_date, current_date, '2099-01-01 00:00:00.000','Y', 'Y', 'Y', 'Y', 'Y', 'Y', 'Y', 'N', 'N', 'N', NULL, NULL, NULL);</v>
      </c>
      <c r="B1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VALUES(nextval('t_country_visa_type_link_seq'),63502,615,'Full', 'support', current_timestamp, 'support', current_timestamp,81363, current_date, current_date, '2099-01-01 00:00:00.000','Y', 'Y', 'Y', 'Y', 'Y', 'Y', 'Y', 'N', 'N', 'N', NULL, NULL, NULL);</v>
      </c>
    </row>
    <row r="193" spans="1:2">
      <c r="A193" t="str">
        <f>IFERROR(IF(OR('countryvisalink Imp UAT'!P193=0, 'countryvisalink Imp UAT'!P193=""), "", 'countryvisalink Imp UAT'!P193),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VALUES(nextval('t_country_visa_type_link_seq'),63502,44772,'Full', 'support', current_timestamp, 'support', current_timestamp,81363, current_date, current_date, '2099-01-01 00:00:00.000','Y', 'Y', 'Y', 'Y', 'Y', 'Y', 'Y', 'N', 'N', 'N', NULL, NULL, NULL);</v>
      </c>
      <c r="B1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VALUES(nextval('t_country_visa_type_link_seq'),63502,44868,'Full', 'support', current_timestamp, 'support', current_timestamp,81363, current_date, current_date, '2099-01-01 00:00:00.000','Y', 'Y', 'Y', 'Y', 'Y', 'Y', 'Y', 'N', 'N', 'N', NULL, NULL, NULL);</v>
      </c>
    </row>
    <row r="194" spans="1:2">
      <c r="A194" t="str">
        <f>IFERROR(IF(OR('countryvisalink Imp UAT'!P194=0, 'countryvisalink Imp UAT'!P194=""), "", 'countryvisalink Imp UAT'!P194),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VALUES(nextval('t_country_visa_type_link_seq'),63502,44773,'Full', 'support', current_timestamp, 'support', current_timestamp,81363, current_date, current_date, '2099-01-01 00:00:00.000','Y', 'Y', 'Y', 'Y', 'Y', 'Y', 'Y', 'N', 'N', 'N', NULL, NULL, NULL);</v>
      </c>
      <c r="B1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VALUES(nextval('t_country_visa_type_link_seq'),63502,34156,'Full', 'support', current_timestamp, 'support', current_timestamp,81363, current_date, current_date, '2099-01-01 00:00:00.000','Y', 'Y', 'Y', 'Y', 'Y', 'Y', 'Y', 'N', 'N', 'N', NULL, NULL, NULL);</v>
      </c>
    </row>
    <row r="195" spans="1:2">
      <c r="A195" t="str">
        <f>IFERROR(IF(OR('countryvisalink Imp UAT'!P195=0, 'countryvisalink Imp UAT'!P195=""), "", 'countryvisalink Imp UAT'!P195),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VALUES(nextval('t_country_visa_type_link_seq'),63502,44774,'Full', 'support', current_timestamp, 'support', current_timestamp,81363, current_date, current_date, '2099-01-01 00:00:00.000','Y', 'Y', 'Y', 'Y', 'Y', 'Y', 'Y', 'N', 'N', 'N', NULL, NULL, NULL);</v>
      </c>
      <c r="B1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VALUES(nextval('t_country_visa_type_link_seq'),63502,617,'Full', 'support', current_timestamp, 'support', current_timestamp,81363, current_date, current_date, '2099-01-01 00:00:00.000','Y', 'Y', 'Y', 'Y', 'Y', 'Y', 'Y', 'N', 'N', 'N', NULL, NULL, NULL);</v>
      </c>
    </row>
    <row r="196" spans="1:2">
      <c r="A196" t="str">
        <f>IFERROR(IF(OR('countryvisalink Imp UAT'!P196=0, 'countryvisalink Imp UAT'!P196=""), "", 'countryvisalink Imp UAT'!P196),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VALUES(nextval('t_country_visa_type_link_seq'),63502,44775,'Full', 'support', current_timestamp, 'support', current_timestamp,81363, current_date, current_date, '2099-01-01 00:00:00.000','Y', 'Y', 'Y', 'Y', 'Y', 'Y', 'Y', 'N', 'N', 'N', NULL, NULL, NULL);</v>
      </c>
      <c r="B1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VALUES(nextval('t_country_visa_type_link_seq'),63502,43603,'Full', 'support', current_timestamp, 'support', current_timestamp,81363, current_date, current_date, '2099-01-01 00:00:00.000','Y', 'Y', 'Y', 'Y', 'Y', 'Y', 'Y', 'N', 'N', 'N', NULL, NULL, NULL);</v>
      </c>
    </row>
    <row r="197" spans="1:2">
      <c r="A197" t="str">
        <f>IFERROR(IF(OR('countryvisalink Imp UAT'!P197=0, 'countryvisalink Imp UAT'!P197=""), "", 'countryvisalink Imp UAT'!P197),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VALUES(nextval('t_country_visa_type_link_seq'),63502,44776,'Full', 'support', current_timestamp, 'support', current_timestamp,81363, current_date, current_date, '2099-01-01 00:00:00.000','Y', 'Y', 'Y', 'Y', 'Y', 'Y', 'Y', 'N', 'N', 'N', NULL, NULL, NULL);</v>
      </c>
      <c r="B1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VALUES(nextval('t_country_visa_type_link_seq'),63502,41757,'Full', 'support', current_timestamp, 'support', current_timestamp,81363, current_date, current_date, '2099-01-01 00:00:00.000','Y', 'Y', 'Y', 'Y', 'Y', 'Y', 'Y', 'N', 'N', 'N', NULL, NULL, NULL);</v>
      </c>
    </row>
    <row r="198" spans="1:2">
      <c r="A198" t="str">
        <f>IFERROR(IF(OR('countryvisalink Imp UAT'!P198=0, 'countryvisalink Imp UAT'!P198=""), "", 'countryvisalink Imp UAT'!P198),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VALUES(nextval('t_country_visa_type_link_seq'),63502,44777,'Full', 'support', current_timestamp, 'support', current_timestamp,81363, current_date, current_date, '2099-01-01 00:00:00.000','Y', 'Y', 'Y', 'Y', 'Y', 'Y', 'Y', 'N', 'N', 'N', NULL, NULL, NULL);</v>
      </c>
      <c r="B1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VALUES(nextval('t_country_visa_type_link_seq'),63502,41684,'Full', 'support', current_timestamp, 'support', current_timestamp,81363, current_date, current_date, '2099-01-01 00:00:00.000','Y', 'Y', 'Y', 'Y', 'Y', 'Y', 'Y', 'N', 'N', 'N', NULL, NULL, NULL);</v>
      </c>
    </row>
    <row r="199" spans="1:2">
      <c r="A199" t="str">
        <f>IFERROR(IF(OR('countryvisalink Imp UAT'!P199=0, 'countryvisalink Imp UAT'!P199=""), "", 'countryvisalink Imp UAT'!P199),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VALUES(nextval('t_country_visa_type_link_seq'),63502,44778,'Full', 'support', current_timestamp, 'support', current_timestamp,81363, current_date, current_date, '2099-01-01 00:00:00.000','Y', 'Y', 'Y', 'Y', 'Y', 'Y', 'Y', 'N', 'N', 'N', NULL, NULL, NULL);</v>
      </c>
      <c r="B1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VALUES(nextval('t_country_visa_type_link_seq'),63502,22059,'Full', 'support', current_timestamp, 'support', current_timestamp,81363, current_date, current_date, '2099-01-01 00:00:00.000','Y', 'Y', 'Y', 'Y', 'Y', 'Y', 'Y', 'N', 'N', 'N', NULL, NULL, NULL);</v>
      </c>
    </row>
    <row r="200" spans="1:2">
      <c r="A200" t="str">
        <f>IFERROR(IF(OR('countryvisalink Imp UAT'!P200=0, 'countryvisalink Imp UAT'!P200=""), "", 'countryvisalink Imp UAT'!P200),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VALUES(nextval('t_country_visa_type_link_seq'),63502,44779,'Full', 'support', current_timestamp, 'support', current_timestamp,81363, current_date, current_date, '2099-01-01 00:00:00.000','Y', 'Y', 'Y', 'Y', 'Y', 'Y', 'Y', 'N', 'N', 'N', NULL, NULL, NULL);</v>
      </c>
      <c r="B2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VALUES(nextval('t_country_visa_type_link_seq'),63502,940,'Full', 'support', current_timestamp, 'support', current_timestamp,81363, current_date, current_date, '2099-01-01 00:00:00.000','Y', 'Y', 'Y', 'Y', 'Y', 'Y', 'Y', 'N', 'N', 'N', NULL, NULL, NULL);</v>
      </c>
    </row>
    <row r="201" spans="1:2">
      <c r="A201" t="str">
        <f>IFERROR(IF(OR('countryvisalink Imp UAT'!P201=0, 'countryvisalink Imp UAT'!P201=""), "", 'countryvisalink Imp UAT'!P201),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VALUES(nextval('t_country_visa_type_link_seq'),63502,44780,'Full', 'support', current_timestamp, 'support', current_timestamp,81363, current_date, current_date, '2099-01-01 00:00:00.000','Y', 'Y', 'Y', 'Y', 'Y', 'Y', 'Y', 'N', 'N', 'N', NULL, NULL, NULL);</v>
      </c>
      <c r="B2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VALUES(nextval('t_country_visa_type_link_seq'),63502,939,'Full', 'support', current_timestamp, 'support', current_timestamp,81363, current_date, current_date, '2099-01-01 00:00:00.000','Y', 'Y', 'Y', 'Y', 'Y', 'Y', 'Y', 'N', 'N', 'N', NULL, NULL, NULL);</v>
      </c>
    </row>
    <row r="202" spans="1:2">
      <c r="A202" t="str">
        <f>IFERROR(IF(OR('countryvisalink Imp UAT'!P202=0, 'countryvisalink Imp UAT'!P202=""), "", 'countryvisalink Imp UAT'!P202),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VALUES(nextval('t_country_visa_type_link_seq'),63502,44781,'Full', 'support', current_timestamp, 'support', current_timestamp,81363, current_date, current_date, '2099-01-01 00:00:00.000','Y', 'Y', 'Y', 'Y', 'Y', 'Y', 'Y', 'N', 'N', 'N', NULL, NULL, NULL);</v>
      </c>
      <c r="B2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VALUES(nextval('t_country_visa_type_link_seq'),63502,44869,'Full', 'support', current_timestamp, 'support', current_timestamp,81363, current_date, current_date, '2099-01-01 00:00:00.000','Y', 'Y', 'Y', 'Y', 'Y', 'Y', 'Y', 'N', 'N', 'N', NULL, NULL, NULL);</v>
      </c>
    </row>
    <row r="203" spans="1:2">
      <c r="A203" t="str">
        <f>IFERROR(IF(OR('countryvisalink Imp UAT'!P203=0, 'countryvisalink Imp UAT'!P203=""), "", 'countryvisalink Imp UAT'!P203),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VALUES(nextval('t_country_visa_type_link_seq'),63502,44782,'Full', 'support', current_timestamp, 'support', current_timestamp,81363, current_date, current_date, '2099-01-01 00:00:00.000','Y', 'Y', 'Y', 'Y', 'Y', 'Y', 'Y', 'N', 'N', 'N', NULL, NULL, NULL);</v>
      </c>
      <c r="B2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VALUES(nextval('t_country_visa_type_link_seq'),63502,941,'Full', 'support', current_timestamp, 'support', current_timestamp,81363, current_date, current_date, '2099-01-01 00:00:00.000','Y', 'Y', 'Y', 'Y', 'Y', 'Y', 'Y', 'N', 'N', 'N', NULL, NULL, NULL);</v>
      </c>
    </row>
    <row r="204" spans="1:2">
      <c r="A204" t="str">
        <f>IFERROR(IF(OR('countryvisalink Imp UAT'!P204=0, 'countryvisalink Imp UAT'!P204=""), "", 'countryvisalink Imp UAT'!P204),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VALUES(nextval('t_country_visa_type_link_seq'),63502,44783,'Full', 'support', current_timestamp, 'support', current_timestamp,81363, current_date, current_date, '2099-01-01 00:00:00.000','Y', 'Y', 'Y', 'Y', 'Y', 'Y', 'Y', 'N', 'N', 'N', NULL, NULL, NULL);</v>
      </c>
      <c r="B2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VALUES(nextval('t_country_visa_type_link_seq'),63502,28150,'Full', 'support', current_timestamp, 'support', current_timestamp,81363, current_date, current_date, '2099-01-01 00:00:00.000','Y', 'Y', 'Y', 'Y', 'Y', 'Y', 'Y', 'N', 'N', 'N', NULL, NULL, NULL);</v>
      </c>
    </row>
    <row r="205" spans="1:2">
      <c r="A205" t="str">
        <f>IFERROR(IF(OR('countryvisalink Imp UAT'!P205=0, 'countryvisalink Imp UAT'!P205=""), "", 'countryvisalink Imp UAT'!P205),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VALUES(nextval('t_country_visa_type_link_seq'),63502,41363,'Full', 'support', current_timestamp, 'support', current_timestamp,81363, current_date, current_date, '2099-01-01 00:00:00.000','Y', 'Y', 'Y', 'Y', 'Y', 'Y', 'Y', 'N', 'N', 'N', NULL, NULL, NULL);</v>
      </c>
      <c r="B2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VALUES(nextval('t_country_visa_type_link_seq'),63502,607,'Full', 'support', current_timestamp, 'support', current_timestamp,81363, current_date, current_date, '2099-01-01 00:00:00.000','Y', 'Y', 'Y', 'Y', 'Y', 'Y', 'Y', 'N', 'N', 'N', NULL, NULL, NULL);</v>
      </c>
    </row>
    <row r="206" spans="1:2">
      <c r="A206" t="str">
        <f>IFERROR(IF(OR('countryvisalink Imp UAT'!P206=0, 'countryvisalink Imp UAT'!P206=""), "", 'countryvisalink Imp UAT'!P206),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VALUES(nextval('t_country_visa_type_link_seq'),63502,41828,'Full', 'support', current_timestamp, 'support', current_timestamp,81363, current_date, current_date, '2099-01-01 00:00:00.000','Y', 'Y', 'Y', 'Y', 'Y', 'Y', 'Y', 'N', 'N', 'N', NULL, NULL, NULL);</v>
      </c>
      <c r="B2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VALUES(nextval('t_country_visa_type_link_seq'),63502,606,'Full', 'support', current_timestamp, 'support', current_timestamp,81363, current_date, current_date, '2099-01-01 00:00:00.000','Y', 'Y', 'Y', 'Y', 'Y', 'Y', 'Y', 'N', 'N', 'N', NULL, NULL, NULL);</v>
      </c>
    </row>
    <row r="207" spans="1:2">
      <c r="A207" t="str">
        <f>IFERROR(IF(OR('countryvisalink Imp UAT'!P207=0, 'countryvisalink Imp UAT'!P207=""), "", 'countryvisalink Imp UAT'!P207),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VALUES(nextval('t_country_visa_type_link_seq'),63502,36161,'Full', 'support', current_timestamp, 'support', current_timestamp,81363, current_date, current_date, '2099-01-01 00:00:00.000','Y', 'Y', 'Y', 'Y', 'Y', 'Y', 'Y', 'N', 'N', 'N', NULL, NULL, NULL);</v>
      </c>
      <c r="B2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VALUES(nextval('t_country_visa_type_link_seq'),63502,608,'Full', 'support', current_timestamp, 'support', current_timestamp,81363, current_date, current_date, '2099-01-01 00:00:00.000','Y', 'Y', 'Y', 'Y', 'Y', 'Y', 'Y', 'N', 'N', 'N', NULL, NULL, NULL);</v>
      </c>
    </row>
    <row r="208" spans="1:2">
      <c r="A208" t="str">
        <f>IFERROR(IF(OR('countryvisalink Imp UAT'!P208=0, 'countryvisalink Imp UAT'!P208=""), "", 'countryvisalink Imp UAT'!P208),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VALUES(nextval('t_country_visa_type_link_seq'),63502,36164,'Full', 'support', current_timestamp, 'support', current_timestamp,81363, current_date, current_date, '2099-01-01 00:00:00.000','Y', 'Y', 'Y', 'Y', 'Y', 'Y', 'Y', 'N', 'N', 'N', NULL, NULL, NULL);</v>
      </c>
      <c r="B2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VALUES(nextval('t_country_visa_type_link_seq'),63502,41776,'Full', 'support', current_timestamp, 'support', current_timestamp,81363, current_date, current_date, '2099-01-01 00:00:00.000','Y', 'Y', 'Y', 'Y', 'Y', 'Y', 'Y', 'N', 'N', 'N', NULL, NULL, NULL);</v>
      </c>
    </row>
    <row r="209" spans="1:2">
      <c r="A209" t="str">
        <f>IFERROR(IF(OR('countryvisalink Imp UAT'!P209=0, 'countryvisalink Imp UAT'!P209=""), "", 'countryvisalink Imp UAT'!P209),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VALUES(nextval('t_country_visa_type_link_seq'),63502,36158,'Full', 'support', current_timestamp, 'support', current_timestamp,81363, current_date, current_date, '2099-01-01 00:00:00.000','Y', 'Y', 'Y', 'Y', 'Y', 'Y', 'Y', 'N', 'N', 'N', NULL, NULL, NULL);</v>
      </c>
      <c r="B2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VALUES(nextval('t_country_visa_type_link_seq'),63502,22053,'Full', 'support', current_timestamp, 'support', current_timestamp,81363, current_date, current_date, '2099-01-01 00:00:00.000','Y', 'Y', 'Y', 'Y', 'Y', 'Y', 'Y', 'N', 'N', 'N', NULL, NULL, NULL);</v>
      </c>
    </row>
    <row r="210" spans="1:2">
      <c r="A210" t="str">
        <f>IFERROR(IF(OR('countryvisalink Imp UAT'!P210=0, 'countryvisalink Imp UAT'!P210=""), "", 'countryvisalink Imp UAT'!P210),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VALUES(nextval('t_country_visa_type_link_seq'),63502,36157,'Full', 'support', current_timestamp, 'support', current_timestamp,81363, current_date, current_date, '2099-01-01 00:00:00.000','Y', 'Y', 'Y', 'Y', 'Y', 'Y', 'Y', 'N', 'N', 'N', NULL, NULL, NULL);</v>
      </c>
      <c r="B2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VALUES(nextval('t_country_visa_type_link_seq'),63502,32403,'Full', 'support', current_timestamp, 'support', current_timestamp,81363, current_date, current_date, '2099-01-01 00:00:00.000','Y', 'Y', 'Y', 'Y', 'Y', 'Y', 'Y', 'N', 'N', 'N', NULL, NULL, NULL);</v>
      </c>
    </row>
    <row r="211" spans="1:2">
      <c r="A211" t="str">
        <f>IFERROR(IF(OR('countryvisalink Imp UAT'!P211=0, 'countryvisalink Imp UAT'!P211=""), "", 'countryvisalink Imp UAT'!P211), "")</f>
        <v/>
      </c>
      <c r="B2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VALUES(nextval('t_country_visa_type_link_seq'),63502,41704,'Full', 'support', current_timestamp, 'support', current_timestamp,81363, current_date, current_date, '2099-01-01 00:00:00.000','Y', 'Y', 'Y', 'Y', 'Y', 'Y', 'Y', 'N', 'N', 'N', NULL, NULL, NULL);</v>
      </c>
    </row>
    <row r="212" spans="1:2">
      <c r="A212" t="str">
        <f>IFERROR(IF(OR('countryvisalink Imp UAT'!P212=0, 'countryvisalink Imp UAT'!P212=""), "", 'countryvisalink Imp UAT'!P212), "")</f>
        <v/>
      </c>
      <c r="B2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VALUES(nextval('t_country_visa_type_link_seq'),63502,33157,'Full', 'support', current_timestamp, 'support', current_timestamp,81363, current_date, current_date, '2099-01-01 00:00:00.000','Y', 'Y', 'Y', 'Y', 'Y', 'Y', 'Y', 'N', 'N', 'N', NULL, NULL, NULL);</v>
      </c>
    </row>
    <row r="213" spans="1:2">
      <c r="A213" t="str">
        <f>IFERROR(IF(OR('countryvisalink Imp UAT'!P213=0, 'countryvisalink Imp UAT'!P213=""), "", 'countryvisalink Imp UAT'!P213), "")</f>
        <v/>
      </c>
      <c r="B2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VALUES(nextval('t_country_visa_type_link_seq'),63502,32408,'Full', 'support', current_timestamp, 'support', current_timestamp,81363, current_date, current_date, '2099-01-01 00:00:00.000','Y', 'Y', 'Y', 'Y', 'Y', 'Y', 'Y', 'N', 'N', 'N', NULL, NULL, NULL);</v>
      </c>
    </row>
    <row r="214" spans="1:2">
      <c r="A214" t="str">
        <f>IFERROR(IF(OR('countryvisalink Imp UAT'!P214=0, 'countryvisalink Imp UAT'!P214=""), "", 'countryvisalink Imp UAT'!P214), "")</f>
        <v/>
      </c>
      <c r="B2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VALUES(nextval('t_country_visa_type_link_seq'),63502,32407,'Full', 'support', current_timestamp, 'support', current_timestamp,81363, current_date, current_date, '2099-01-01 00:00:00.000','Y', 'Y', 'Y', 'Y', 'Y', 'Y', 'Y', 'N', 'N', 'N', NULL, NULL, NULL);</v>
      </c>
    </row>
    <row r="215" spans="1:2">
      <c r="A215" t="str">
        <f>IFERROR(IF(OR('countryvisalink Imp UAT'!P215=0, 'countryvisalink Imp UAT'!P215=""), "", 'countryvisalink Imp UAT'!P215), "")</f>
        <v/>
      </c>
      <c r="B2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VALUES(nextval('t_country_visa_type_link_seq'),63502,34155,'Full', 'support', current_timestamp, 'support', current_timestamp,81363, current_date, current_date, '2099-01-01 00:00:00.000','Y', 'Y', 'Y', 'Y', 'Y', 'Y', 'Y', 'N', 'N', 'N', NULL, NULL, NULL);</v>
      </c>
    </row>
    <row r="216" spans="1:2">
      <c r="A216" t="str">
        <f>IFERROR(IF(OR('countryvisalink Imp UAT'!P216=0, 'countryvisalink Imp UAT'!P216=""), "", 'countryvisalink Imp UAT'!P216), "")</f>
        <v/>
      </c>
      <c r="B2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VALUES(nextval('t_country_visa_type_link_seq'),63502,32409,'Full', 'support', current_timestamp, 'support', current_timestamp,81363, current_date, current_date, '2099-01-01 00:00:00.000','Y', 'Y', 'Y', 'Y', 'Y', 'Y', 'Y', 'N', 'N', 'N', NULL, NULL, NULL);</v>
      </c>
    </row>
    <row r="217" spans="1:2">
      <c r="A217" t="str">
        <f>IFERROR(IF(OR('countryvisalink Imp UAT'!P217=0, 'countryvisalink Imp UAT'!P217=""), "", 'countryvisalink Imp UAT'!P217), "")</f>
        <v/>
      </c>
      <c r="B2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VALUES(nextval('t_country_visa_type_link_seq'),63502,24100,'Full', 'support', current_timestamp, 'support', current_timestamp,81363, current_date, current_date, '2099-01-01 00:00:00.000','Y', 'Y', 'Y', 'Y', 'Y', 'Y', 'Y', 'N', 'N', 'N', NULL, NULL, NULL);</v>
      </c>
    </row>
    <row r="218" spans="1:2">
      <c r="A218" t="str">
        <f>IFERROR(IF(OR('countryvisalink Imp UAT'!P218=0, 'countryvisalink Imp UAT'!P218=""), "", 'countryvisalink Imp UAT'!P218), "")</f>
        <v/>
      </c>
      <c r="B2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VALUES(nextval('t_country_visa_type_link_seq'),63502,625,'Full', 'support', current_timestamp, 'support', current_timestamp,81363, current_date, current_date, '2099-01-01 00:00:00.000','Y', 'Y', 'Y', 'Y', 'Y', 'Y', 'Y', 'N', 'N', 'N', NULL, NULL, NULL);</v>
      </c>
    </row>
    <row r="219" spans="1:2">
      <c r="A219" t="str">
        <f>IFERROR(IF(OR('countryvisalink Imp UAT'!P219=0, 'countryvisalink Imp UAT'!P219=""), "", 'countryvisalink Imp UAT'!P219), "")</f>
        <v/>
      </c>
      <c r="B2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VALUES(nextval('t_country_visa_type_link_seq'),63502,624,'Full', 'support', current_timestamp, 'support', current_timestamp,81363, current_date, current_date, '2099-01-01 00:00:00.000','Y', 'Y', 'Y', 'Y', 'Y', 'Y', 'Y', 'N', 'N', 'N', NULL, NULL, NULL);</v>
      </c>
    </row>
    <row r="220" spans="1:2">
      <c r="A220" t="str">
        <f>IFERROR(IF(OR('countryvisalink Imp UAT'!P220=0, 'countryvisalink Imp UAT'!P220=""), "", 'countryvisalink Imp UAT'!P220), "")</f>
        <v/>
      </c>
      <c r="B2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VALUES(nextval('t_country_visa_type_link_seq'),63502,626,'Full', 'support', current_timestamp, 'support', current_timestamp,81363, current_date, current_date, '2099-01-01 00:00:00.000','Y', 'Y', 'Y', 'Y', 'Y', 'Y', 'Y', 'N', 'N', 'N', NULL, NULL, NULL);</v>
      </c>
    </row>
    <row r="221" spans="1:2">
      <c r="A221" t="str">
        <f>IFERROR(IF(OR('countryvisalink Imp UAT'!P221=0, 'countryvisalink Imp UAT'!P221=""), "", 'countryvisalink Imp UAT'!P221), "")</f>
        <v/>
      </c>
      <c r="B2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VALUES(nextval('t_country_visa_type_link_seq'),63502,32402,'Full', 'support', current_timestamp, 'support', current_timestamp,81363, current_date, current_date, '2099-01-01 00:00:00.000','Y', 'Y', 'Y', 'Y', 'Y', 'Y', 'Y', 'N', 'N', 'N', NULL, NULL, NULL);</v>
      </c>
    </row>
    <row r="222" spans="1:2">
      <c r="A222" t="str">
        <f>IFERROR(IF(OR('countryvisalink Imp UAT'!P222=0, 'countryvisalink Imp UAT'!P222=""), "", 'countryvisalink Imp UAT'!P222), "")</f>
        <v/>
      </c>
      <c r="B2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VALUES(nextval('t_country_visa_type_link_seq'),63502,41614,'Full', 'support', current_timestamp, 'support', current_timestamp,81363, current_date, current_date, '2099-01-01 00:00:00.000','Y', 'Y', 'Y', 'Y', 'Y', 'Y', 'Y', 'N', 'N', 'N', NULL, NULL, NULL);</v>
      </c>
    </row>
    <row r="223" spans="1:2">
      <c r="A223" t="str">
        <f>IFERROR(IF(OR('countryvisalink Imp UAT'!P223=0, 'countryvisalink Imp UAT'!P223=""), "", 'countryvisalink Imp UAT'!P223), "")</f>
        <v/>
      </c>
      <c r="B2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VALUES(nextval('t_country_visa_type_link_seq'),63502,33156,'Full', 'support', current_timestamp, 'support', current_timestamp,81363, current_date, current_date, '2099-01-01 00:00:00.000','Y', 'Y', 'Y', 'Y', 'Y', 'Y', 'Y', 'N', 'N', 'N', NULL, NULL, NULL);</v>
      </c>
    </row>
    <row r="224" spans="1:2">
      <c r="A224" t="str">
        <f>IFERROR(IF(OR('countryvisalink Imp UAT'!P224=0, 'countryvisalink Imp UAT'!P224=""), "", 'countryvisalink Imp UAT'!P224), "")</f>
        <v/>
      </c>
      <c r="B2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VALUES(nextval('t_country_visa_type_link_seq'),63502,32405,'Full', 'support', current_timestamp, 'support', current_timestamp,81363, current_date, current_date, '2099-01-01 00:00:00.000','Y', 'Y', 'Y', 'Y', 'Y', 'Y', 'Y', 'N', 'N', 'N', NULL, NULL, NULL);</v>
      </c>
    </row>
    <row r="225" spans="1:2">
      <c r="A225" t="str">
        <f>IFERROR(IF(OR('countryvisalink Imp UAT'!P225=0, 'countryvisalink Imp UAT'!P225=""), "", 'countryvisalink Imp UAT'!P225), "")</f>
        <v/>
      </c>
      <c r="B2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VALUES(nextval('t_country_visa_type_link_seq'),63502,32404,'Full', 'support', current_timestamp, 'support', current_timestamp,81363, current_date, current_date, '2099-01-01 00:00:00.000','Y', 'Y', 'Y', 'Y', 'Y', 'Y', 'Y', 'N', 'N', 'N', NULL, NULL, NULL);</v>
      </c>
    </row>
    <row r="226" spans="1:2">
      <c r="A226" t="str">
        <f>IFERROR(IF(OR('countryvisalink Imp UAT'!P226=0, 'countryvisalink Imp UAT'!P226=""), "", 'countryvisalink Imp UAT'!P226), "")</f>
        <v/>
      </c>
      <c r="B2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VALUES(nextval('t_country_visa_type_link_seq'),63502,34154,'Full', 'support', current_timestamp, 'support', current_timestamp,81363, current_date, current_date, '2099-01-01 00:00:00.000','Y', 'Y', 'Y', 'Y', 'Y', 'Y', 'Y', 'N', 'N', 'N', NULL, NULL, NULL);</v>
      </c>
    </row>
    <row r="227" spans="1:2">
      <c r="A227" t="str">
        <f>IFERROR(IF(OR('countryvisalink Imp UAT'!P227=0, 'countryvisalink Imp UAT'!P227=""), "", 'countryvisalink Imp UAT'!P227), "")</f>
        <v/>
      </c>
      <c r="B2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VALUES(nextval('t_country_visa_type_link_seq'),63502,32406,'Full', 'support', current_timestamp, 'support', current_timestamp,81363, current_date, current_date, '2099-01-01 00:00:00.000','Y', 'Y', 'Y', 'Y', 'Y', 'Y', 'Y', 'N', 'N', 'N', NULL, NULL, NULL);</v>
      </c>
    </row>
    <row r="228" spans="1:2">
      <c r="A228" t="str">
        <f>IFERROR(IF(OR('countryvisalink Imp UAT'!P228=0, 'countryvisalink Imp UAT'!P228=""), "", 'countryvisalink Imp UAT'!P228), "")</f>
        <v/>
      </c>
      <c r="B2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VALUES(nextval('t_country_visa_type_link_seq'),63502,22055,'Full', 'support', current_timestamp, 'support', current_timestamp,81363, current_date, current_date, '2099-01-01 00:00:00.000','Y', 'Y', 'Y', 'Y', 'Y', 'Y', 'Y', 'N', 'N', 'N', NULL, NULL, NULL);</v>
      </c>
    </row>
    <row r="229" spans="1:2">
      <c r="A229" t="str">
        <f>IFERROR(IF(OR('countryvisalink Imp UAT'!P229=0, 'countryvisalink Imp UAT'!P229=""), "", 'countryvisalink Imp UAT'!P229), "")</f>
        <v/>
      </c>
      <c r="B2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VALUES(nextval('t_country_visa_type_link_seq'),63502,22064,'Full', 'support', current_timestamp, 'support', current_timestamp,81363, current_date, current_date, '2099-01-01 00:00:00.000','Y', 'Y', 'Y', 'Y', 'Y', 'Y', 'Y', 'N', 'N', 'N', NULL, NULL, NULL);</v>
      </c>
    </row>
    <row r="230" spans="1:2">
      <c r="A230" t="str">
        <f>IFERROR(IF(OR('countryvisalink Imp UAT'!P230=0, 'countryvisalink Imp UAT'!P230=""), "", 'countryvisalink Imp UAT'!P230), "")</f>
        <v/>
      </c>
      <c r="B2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VALUES(nextval('t_country_visa_type_link_seq'),63502,33158,'Full', 'support', current_timestamp, 'support', current_timestamp,81363, current_date, current_date, '2099-01-01 00:00:00.000','Y', 'Y', 'Y', 'Y', 'Y', 'Y', 'Y', 'N', 'N', 'N', NULL, NULL, NULL);</v>
      </c>
    </row>
    <row r="231" spans="1:2">
      <c r="A231" t="str">
        <f>IFERROR(IF(OR('countryvisalink Imp UAT'!P231=0, 'countryvisalink Imp UAT'!P231=""), "", 'countryvisalink Imp UAT'!P231), "")</f>
        <v/>
      </c>
      <c r="B2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VALUES(nextval('t_country_visa_type_link_seq'),63502,628,'Full', 'support', current_timestamp, 'support', current_timestamp,81363, current_date, current_date, '2099-01-01 00:00:00.000','Y', 'Y', 'Y', 'Y', 'Y', 'Y', 'Y', 'N', 'N', 'N', NULL, NULL, NULL);</v>
      </c>
    </row>
    <row r="232" spans="1:2">
      <c r="A232" t="str">
        <f>IFERROR(IF(OR('countryvisalink Imp UAT'!P232=0, 'countryvisalink Imp UAT'!P232=""), "", 'countryvisalink Imp UAT'!P232), "")</f>
        <v/>
      </c>
      <c r="B2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VALUES(nextval('t_country_visa_type_link_seq'),63502,627,'Full', 'support', current_timestamp, 'support', current_timestamp,81363, current_date, current_date, '2099-01-01 00:00:00.000','Y', 'Y', 'Y', 'Y', 'Y', 'Y', 'Y', 'N', 'N', 'N', NULL, NULL, NULL);</v>
      </c>
    </row>
    <row r="233" spans="1:2">
      <c r="A233" t="str">
        <f>IFERROR(IF(OR('countryvisalink Imp UAT'!P233=0, 'countryvisalink Imp UAT'!P233=""), "", 'countryvisalink Imp UAT'!P233), "")</f>
        <v/>
      </c>
      <c r="B2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VALUES(nextval('t_country_visa_type_link_seq'),63502,44872,'Full', 'support', current_timestamp, 'support', current_timestamp,81363, current_date, current_date, '2099-01-01 00:00:00.000','Y', 'Y', 'Y', 'Y', 'Y', 'Y', 'Y', 'N', 'N', 'N', NULL, NULL, NULL);</v>
      </c>
    </row>
    <row r="234" spans="1:2">
      <c r="A234" t="str">
        <f>IFERROR(IF(OR('countryvisalink Imp UAT'!P234=0, 'countryvisalink Imp UAT'!P234=""), "", 'countryvisalink Imp UAT'!P234), "")</f>
        <v/>
      </c>
      <c r="B2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VALUES(nextval('t_country_visa_type_link_seq'),63502,34153,'Full', 'support', current_timestamp, 'support', current_timestamp,81363, current_date, current_date, '2099-01-01 00:00:00.000','Y', 'Y', 'Y', 'Y', 'Y', 'Y', 'Y', 'N', 'N', 'N', NULL, NULL, NULL);</v>
      </c>
    </row>
    <row r="235" spans="1:2">
      <c r="A235" t="str">
        <f>IFERROR(IF(OR('countryvisalink Imp UAT'!P235=0, 'countryvisalink Imp UAT'!P235=""), "", 'countryvisalink Imp UAT'!P235), "")</f>
        <v/>
      </c>
      <c r="B2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VALUES(nextval('t_country_visa_type_link_seq'),63502,629,'Full', 'support', current_timestamp, 'support', current_timestamp,81363, current_date, current_date, '2099-01-01 00:00:00.000','Y', 'Y', 'Y', 'Y', 'Y', 'Y', 'Y', 'N', 'N', 'N', NULL, NULL, NULL);</v>
      </c>
    </row>
    <row r="236" spans="1:2">
      <c r="A236" t="str">
        <f>IFERROR(IF(OR('countryvisalink Imp UAT'!P236=0, 'countryvisalink Imp UAT'!P236=""), "", 'countryvisalink Imp UAT'!P236), "")</f>
        <v/>
      </c>
      <c r="B2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VALUES(nextval('t_country_visa_type_link_seq'),63502,32304,'Full', 'support', current_timestamp, 'support', current_timestamp,81363, current_date, current_date, '2099-01-01 00:00:00.000','Y', 'Y', 'Y', 'Y', 'Y', 'Y', 'Y', 'N', 'N', 'N', NULL, NULL, NULL);</v>
      </c>
    </row>
    <row r="237" spans="1:2">
      <c r="A237" t="str">
        <f>IFERROR(IF(OR('countryvisalink Imp UAT'!P237=0, 'countryvisalink Imp UAT'!P237=""), "", 'countryvisalink Imp UAT'!P237), "")</f>
        <v/>
      </c>
      <c r="B2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VALUES(nextval('t_country_visa_type_link_seq'),63502,23050,'Full', 'support', current_timestamp, 'support', current_timestamp,81363, current_date, current_date, '2099-01-01 00:00:00.000','Y', 'Y', 'Y', 'Y', 'Y', 'Y', 'Y', 'N', 'N', 'N', NULL, NULL, NULL);</v>
      </c>
    </row>
    <row r="238" spans="1:2">
      <c r="A238" t="str">
        <f>IFERROR(IF(OR('countryvisalink Imp UAT'!P238=0, 'countryvisalink Imp UAT'!P238=""), "", 'countryvisalink Imp UAT'!P238), "")</f>
        <v/>
      </c>
      <c r="B2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VALUES(nextval('t_country_visa_type_link_seq'),63502,23051,'Full', 'support', current_timestamp, 'support', current_timestamp,81363, current_date, current_date, '2099-01-01 00:00:00.000','Y', 'Y', 'Y', 'Y', 'Y', 'Y', 'Y', 'N', 'N', 'N', NULL, NULL, NULL);</v>
      </c>
    </row>
    <row r="239" spans="1:2">
      <c r="A239" t="str">
        <f>IFERROR(IF(OR('countryvisalink Imp UAT'!P239=0, 'countryvisalink Imp UAT'!P239=""), "", 'countryvisalink Imp UAT'!P239), "")</f>
        <v/>
      </c>
      <c r="B2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VALUES(nextval('t_country_visa_type_link_seq'),63502,39152,'Full', 'support', current_timestamp, 'support', current_timestamp,81363, current_date, current_date, '2099-01-01 00:00:00.000','Y', 'Y', 'Y', 'Y', 'Y', 'Y', 'Y', 'N', 'N', 'N', NULL, NULL, NULL);</v>
      </c>
    </row>
    <row r="240" spans="1:2">
      <c r="A240" t="str">
        <f>IFERROR(IF(OR('countryvisalink Imp UAT'!P240=0, 'countryvisalink Imp UAT'!P240=""), "", 'countryvisalink Imp UAT'!P240), "")</f>
        <v/>
      </c>
      <c r="B2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VALUES(nextval('t_country_visa_type_link_seq'),63502,37151,'Full', 'support', current_timestamp, 'support', current_timestamp,81363, current_date, current_date, '2099-01-01 00:00:00.000','Y', 'Y', 'Y', 'Y', 'Y', 'Y', 'Y', 'N', 'N', 'N', NULL, NULL, NULL);</v>
      </c>
    </row>
    <row r="241" spans="1:2">
      <c r="A241" t="str">
        <f>IFERROR(IF(OR('countryvisalink Imp UAT'!P241=0, 'countryvisalink Imp UAT'!P241=""), "", 'countryvisalink Imp UAT'!P241), "")</f>
        <v/>
      </c>
      <c r="B2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VALUES(nextval('t_country_visa_type_link_seq'),63502,637,'Full', 'support', current_timestamp, 'support', current_timestamp,81363, current_date, current_date, '2099-01-01 00:00:00.000','Y', 'Y', 'Y', 'Y', 'Y', 'Y', 'Y', 'N', 'N', 'N', NULL, NULL, NULL);</v>
      </c>
    </row>
    <row r="242" spans="1:2">
      <c r="A242" t="str">
        <f>IFERROR(IF(OR('countryvisalink Imp UAT'!P242=0, 'countryvisalink Imp UAT'!P242=""), "", 'countryvisalink Imp UAT'!P242), "")</f>
        <v/>
      </c>
      <c r="B2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VALUES(nextval('t_country_visa_type_link_seq'),63502,636,'Full', 'support', current_timestamp, 'support', current_timestamp,81363, current_date, current_date, '2099-01-01 00:00:00.000','Y', 'Y', 'Y', 'Y', 'Y', 'Y', 'Y', 'N', 'N', 'N', NULL, NULL, NULL);</v>
      </c>
    </row>
    <row r="243" spans="1:2">
      <c r="A243" t="str">
        <f>IFERROR(IF(OR('countryvisalink Imp UAT'!P243=0, 'countryvisalink Imp UAT'!P243=""), "", 'countryvisalink Imp UAT'!P243), "")</f>
        <v/>
      </c>
      <c r="B2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VALUES(nextval('t_country_visa_type_link_seq'),63502,638,'Full', 'support', current_timestamp, 'support', current_timestamp,81363, current_date, current_date, '2099-01-01 00:00:00.000','Y', 'Y', 'Y', 'Y', 'Y', 'Y', 'Y', 'N', 'N', 'N', NULL, NULL, NULL);</v>
      </c>
    </row>
    <row r="244" spans="1:2">
      <c r="A244" t="str">
        <f>IFERROR(IF(OR('countryvisalink Imp UAT'!P244=0, 'countryvisalink Imp UAT'!P244=""), "", 'countryvisalink Imp UAT'!P244), "")</f>
        <v/>
      </c>
      <c r="B2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VALUES(nextval('t_country_visa_type_link_seq'),63502,33150,'Full', 'support', current_timestamp, 'support', current_timestamp,81363, current_date, current_date, '2099-01-01 00:00:00.000','Y', 'Y', 'Y', 'Y', 'Y', 'Y', 'Y', 'N', 'N', 'N', NULL, NULL, NULL);</v>
      </c>
    </row>
    <row r="245" spans="1:2">
      <c r="A245" t="str">
        <f>IFERROR(IF(OR('countryvisalink Imp UAT'!P245=0, 'countryvisalink Imp UAT'!P245=""), "", 'countryvisalink Imp UAT'!P245), "")</f>
        <v/>
      </c>
      <c r="B2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VALUES(nextval('t_country_visa_type_link_seq'),63502,34152,'Full', 'support', current_timestamp, 'support', current_timestamp,81363, current_date, current_date, '2099-01-01 00:00:00.000','Y', 'Y', 'Y', 'Y', 'Y', 'Y', 'Y', 'N', 'N', 'N', NULL, NULL, NULL);</v>
      </c>
    </row>
    <row r="246" spans="1:2">
      <c r="A246" t="str">
        <f>IFERROR(IF(OR('countryvisalink Imp UAT'!P246=0, 'countryvisalink Imp UAT'!P246=""), "", 'countryvisalink Imp UAT'!P246), "")</f>
        <v/>
      </c>
      <c r="B2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VALUES(nextval('t_country_visa_type_link_seq'),63502,44884,'Full', 'support', current_timestamp, 'support', current_timestamp,81363, current_date, current_date, '2099-01-01 00:00:00.000','Y', 'Y', 'Y', 'Y', 'Y', 'Y', 'Y', 'N', 'N', 'N', NULL, NULL, NULL);</v>
      </c>
    </row>
    <row r="247" spans="1:2">
      <c r="A247" t="str">
        <f>IFERROR(IF(OR('countryvisalink Imp UAT'!P247=0, 'countryvisalink Imp UAT'!P247=""), "", 'countryvisalink Imp UAT'!P247), "")</f>
        <v/>
      </c>
      <c r="B2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VALUES(nextval('t_country_visa_type_link_seq'),63502,29150,'Full', 'support', current_timestamp, 'support', current_timestamp,81363, current_date, current_date, '2099-01-01 00:00:00.000','Y', 'Y', 'Y', 'Y', 'Y', 'Y', 'Y', 'N', 'N', 'N', NULL, NULL, NULL);</v>
      </c>
    </row>
    <row r="248" spans="1:2">
      <c r="A248" t="str">
        <f>IFERROR(IF(OR('countryvisalink Imp UAT'!P248=0, 'countryvisalink Imp UAT'!P248=""), "", 'countryvisalink Imp UAT'!P248), "")</f>
        <v/>
      </c>
      <c r="B2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VALUES(nextval('t_country_visa_type_link_seq'),63502,32200,'Full', 'support', current_timestamp, 'support', current_timestamp,81363, current_date, current_date, '2099-01-01 00:00:00.000','Y', 'Y', 'Y', 'Y', 'Y', 'Y', 'Y', 'N', 'N', 'N', NULL, NULL, NULL);</v>
      </c>
    </row>
    <row r="249" spans="1:2">
      <c r="A249" t="str">
        <f>IFERROR(IF(OR('countryvisalink Imp UAT'!P249=0, 'countryvisalink Imp UAT'!P249=""), "", 'countryvisalink Imp UAT'!P249), "")</f>
        <v/>
      </c>
      <c r="B2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VALUES(nextval('t_country_visa_type_link_seq'),63502,22062,'Full', 'support', current_timestamp, 'support', current_timestamp,81363, current_date, current_date, '2099-01-01 00:00:00.000','Y', 'Y', 'Y', 'Y', 'Y', 'Y', 'Y', 'N', 'N', 'N', NULL, NULL, NULL);</v>
      </c>
    </row>
    <row r="250" spans="1:2">
      <c r="A250" t="str">
        <f>IFERROR(IF(OR('countryvisalink Imp UAT'!P250=0, 'countryvisalink Imp UAT'!P250=""), "", 'countryvisalink Imp UAT'!P250), "")</f>
        <v/>
      </c>
      <c r="B2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VALUES(nextval('t_country_visa_type_link_seq'),63502,22067,'Full', 'support', current_timestamp, 'support', current_timestamp,81363, current_date, current_date, '2099-01-01 00:00:00.000','Y', 'Y', 'Y', 'Y', 'Y', 'Y', 'Y', 'N', 'N', 'N', NULL, NULL, NULL);</v>
      </c>
    </row>
    <row r="251" spans="1:2">
      <c r="A251" t="str">
        <f>IFERROR(IF(OR('countryvisalink Imp UAT'!P251=0, 'countryvisalink Imp UAT'!P251=""), "", 'countryvisalink Imp UAT'!P251), "")</f>
        <v/>
      </c>
      <c r="B2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VALUES(nextval('t_country_visa_type_link_seq'),63502,39153,'Full', 'support', current_timestamp, 'support', current_timestamp,81363, current_date, current_date, '2099-01-01 00:00:00.000','Y', 'Y', 'Y', 'Y', 'Y', 'Y', 'Y', 'N', 'N', 'N', NULL, NULL, NULL);</v>
      </c>
    </row>
    <row r="252" spans="1:2">
      <c r="A252" t="str">
        <f>IFERROR(IF(OR('countryvisalink Imp UAT'!P252=0, 'countryvisalink Imp UAT'!P252=""), "", 'countryvisalink Imp UAT'!P252), "")</f>
        <v/>
      </c>
      <c r="B2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VALUES(nextval('t_country_visa_type_link_seq'),63502,37154,'Full', 'support', current_timestamp, 'support', current_timestamp,81363, current_date, current_date, '2099-01-01 00:00:00.000','Y', 'Y', 'Y', 'Y', 'Y', 'Y', 'Y', 'N', 'N', 'N', NULL, NULL, NULL);</v>
      </c>
    </row>
    <row r="253" spans="1:2">
      <c r="A253" t="str">
        <f>IFERROR(IF(OR('countryvisalink Imp UAT'!P253=0, 'countryvisalink Imp UAT'!P253=""), "", 'countryvisalink Imp UAT'!P253), "")</f>
        <v/>
      </c>
      <c r="B2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VALUES(nextval('t_country_visa_type_link_seq'),63502,33154,'Full', 'support', current_timestamp, 'support', current_timestamp,81363, current_date, current_date, '2099-01-01 00:00:00.000','Y', 'Y', 'Y', 'Y', 'Y', 'Y', 'Y', 'N', 'N', 'N', NULL, NULL, NULL);</v>
      </c>
    </row>
    <row r="254" spans="1:2">
      <c r="A254" t="str">
        <f>IFERROR(IF(OR('countryvisalink Imp UAT'!P254=0, 'countryvisalink Imp UAT'!P254=""), "", 'countryvisalink Imp UAT'!P254), "")</f>
        <v/>
      </c>
      <c r="B2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VALUES(nextval('t_country_visa_type_link_seq'),63502,619,'Full', 'support', current_timestamp, 'support', current_timestamp,81363, current_date, current_date, '2099-01-01 00:00:00.000','Y', 'Y', 'Y', 'Y', 'Y', 'Y', 'Y', 'N', 'N', 'N', NULL, NULL, NULL);</v>
      </c>
    </row>
    <row r="255" spans="1:2">
      <c r="A255" t="str">
        <f>IFERROR(IF(OR('countryvisalink Imp UAT'!P255=0, 'countryvisalink Imp UAT'!P255=""), "", 'countryvisalink Imp UAT'!P255), "")</f>
        <v/>
      </c>
      <c r="B2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VALUES(nextval('t_country_visa_type_link_seq'),63502,618,'Full', 'support', current_timestamp, 'support', current_timestamp,81363, current_date, current_date, '2099-01-01 00:00:00.000','Y', 'Y', 'Y', 'Y', 'Y', 'Y', 'Y', 'N', 'N', 'N', NULL, NULL, NULL);</v>
      </c>
    </row>
    <row r="256" spans="1:2">
      <c r="A256" t="str">
        <f>IFERROR(IF(OR('countryvisalink Imp UAT'!P256=0, 'countryvisalink Imp UAT'!P256=""), "", 'countryvisalink Imp UAT'!P256), "")</f>
        <v/>
      </c>
      <c r="B2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VALUES(nextval('t_country_visa_type_link_seq'),63502,44830,'Full', 'support', current_timestamp, 'support', current_timestamp,81363, current_date, current_date, '2099-01-01 00:00:00.000','Y', 'Y', 'Y', 'Y', 'Y', 'Y', 'Y', 'N', 'N', 'N', NULL, NULL, NULL);</v>
      </c>
    </row>
    <row r="257" spans="1:2">
      <c r="A257" t="str">
        <f>IFERROR(IF(OR('countryvisalink Imp UAT'!P257=0, 'countryvisalink Imp UAT'!P257=""), "", 'countryvisalink Imp UAT'!P257), "")</f>
        <v/>
      </c>
      <c r="B2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VALUES(nextval('t_country_visa_type_link_seq'),63502,34151,'Full', 'support', current_timestamp, 'support', current_timestamp,81363, current_date, current_date, '2099-01-01 00:00:00.000','Y', 'Y', 'Y', 'Y', 'Y', 'Y', 'Y', 'N', 'N', 'N', NULL, NULL, NULL);</v>
      </c>
    </row>
    <row r="258" spans="1:2">
      <c r="A258" t="str">
        <f>IFERROR(IF(OR('countryvisalink Imp UAT'!P258=0, 'countryvisalink Imp UAT'!P258=""), "", 'countryvisalink Imp UAT'!P258), "")</f>
        <v/>
      </c>
      <c r="B2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VALUES(nextval('t_country_visa_type_link_seq'),63502,620,'Full', 'support', current_timestamp, 'support', current_timestamp,81363, current_date, current_date, '2099-01-01 00:00:00.000','Y', 'Y', 'Y', 'Y', 'Y', 'Y', 'Y', 'N', 'N', 'N', NULL, NULL, NULL);</v>
      </c>
    </row>
    <row r="259" spans="1:2">
      <c r="A259" t="str">
        <f>IFERROR(IF(OR('countryvisalink Imp UAT'!P259=0, 'countryvisalink Imp UAT'!P259=""), "", 'countryvisalink Imp UAT'!P259), "")</f>
        <v/>
      </c>
      <c r="B2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VALUES(nextval('t_country_visa_type_link_seq'),63502,41243,'Full', 'support', current_timestamp, 'support', current_timestamp,81363, current_date, current_date, '2099-01-01 00:00:00.000','Y', 'Y', 'Y', 'Y', 'Y', 'Y', 'Y', 'N', 'N', 'N', NULL, NULL, NULL);</v>
      </c>
    </row>
    <row r="260" spans="1:2">
      <c r="A260" t="str">
        <f>IFERROR(IF(OR('countryvisalink Imp UAT'!P260=0, 'countryvisalink Imp UAT'!P260=""), "", 'countryvisalink Imp UAT'!P260), "")</f>
        <v/>
      </c>
      <c r="B2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VALUES(nextval('t_country_visa_type_link_seq'),63502,41244,'Full', 'support', current_timestamp, 'support', current_timestamp,81363, current_date, current_date, '2099-01-01 00:00:00.000','Y', 'Y', 'Y', 'Y', 'Y', 'Y', 'Y', 'N', 'N', 'N', NULL, NULL, NULL);</v>
      </c>
    </row>
    <row r="261" spans="1:2">
      <c r="A261" t="str">
        <f>IFERROR(IF(OR('countryvisalink Imp UAT'!P261=0, 'countryvisalink Imp UAT'!P261=""), "", 'countryvisalink Imp UAT'!P261), "")</f>
        <v/>
      </c>
      <c r="B2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VALUES(nextval('t_country_visa_type_link_seq'),63502,41848,'Full', 'support', current_timestamp, 'support', current_timestamp,81363, current_date, current_date, '2099-01-01 00:00:00.000','Y', 'Y', 'Y', 'Y', 'Y', 'Y', 'Y', 'N', 'N', 'N', NULL, NULL, NULL);</v>
      </c>
    </row>
    <row r="262" spans="1:2">
      <c r="A262" t="str">
        <f>IFERROR(IF(OR('countryvisalink Imp UAT'!P262=0, 'countryvisalink Imp UAT'!P262=""), "", 'countryvisalink Imp UAT'!P262), "")</f>
        <v/>
      </c>
      <c r="B2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VALUES(nextval('t_country_visa_type_link_seq'),63502,41617,'Full', 'support', current_timestamp, 'support', current_timestamp,81363, current_date, current_date, '2099-01-01 00:00:00.000','Y', 'Y', 'Y', 'Y', 'Y', 'Y', 'Y', 'N', 'N', 'N', NULL, NULL, NULL);</v>
      </c>
    </row>
    <row r="263" spans="1:2">
      <c r="A263" t="str">
        <f>IFERROR(IF(OR('countryvisalink Imp UAT'!P263=0, 'countryvisalink Imp UAT'!P263=""), "", 'countryvisalink Imp UAT'!P263), "")</f>
        <v/>
      </c>
      <c r="B2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VALUES(nextval('t_country_visa_type_link_seq'),63502,22050,'Full', 'support', current_timestamp, 'support', current_timestamp,81363, current_date, current_date, '2099-01-01 00:00:00.000','Y', 'Y', 'Y', 'Y', 'Y', 'Y', 'Y', 'N', 'N', 'N', NULL, NULL, NULL);</v>
      </c>
    </row>
    <row r="264" spans="1:2">
      <c r="A264" t="str">
        <f>IFERROR(IF(OR('countryvisalink Imp UAT'!P264=0, 'countryvisalink Imp UAT'!P264=""), "", 'countryvisalink Imp UAT'!P264), "")</f>
        <v/>
      </c>
      <c r="B2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VALUES(nextval('t_country_visa_type_link_seq'),63502,42024,'Full', 'support', current_timestamp, 'support', current_timestamp,81363, current_date, current_date, '2099-01-01 00:00:00.000','Y', 'Y', 'Y', 'Y', 'Y', 'Y', 'Y', 'N', 'N', 'N', NULL, NULL, NULL);</v>
      </c>
    </row>
    <row r="265" spans="1:2">
      <c r="A265" t="str">
        <f>IFERROR(IF(OR('countryvisalink Imp UAT'!P265=0, 'countryvisalink Imp UAT'!P265=""), "", 'countryvisalink Imp UAT'!P265), "")</f>
        <v/>
      </c>
      <c r="B2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VALUES(nextval('t_country_visa_type_link_seq'),63502,32300,'Full', 'support', current_timestamp, 'support', current_timestamp,81363, current_date, current_date, '2099-01-01 00:00:00.000','Y', 'Y', 'Y', 'Y', 'Y', 'Y', 'Y', 'N', 'N', 'N', NULL, NULL, NULL);</v>
      </c>
    </row>
    <row r="266" spans="1:2">
      <c r="A266" t="str">
        <f>IFERROR(IF(OR('countryvisalink Imp UAT'!P266=0, 'countryvisalink Imp UAT'!P266=""), "", 'countryvisalink Imp UAT'!P266), "")</f>
        <v/>
      </c>
      <c r="B2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VALUES(nextval('t_country_visa_type_link_seq'),63502,24053,'Full', 'support', current_timestamp, 'support', current_timestamp,81363, current_date, current_date, '2099-01-01 00:00:00.000','Y', 'Y', 'Y', 'Y', 'Y', 'Y', 'Y', 'N', 'N', 'N', NULL, NULL, NULL);</v>
      </c>
    </row>
    <row r="267" spans="1:2">
      <c r="A267" t="str">
        <f>IFERROR(IF(OR('countryvisalink Imp UAT'!P267=0, 'countryvisalink Imp UAT'!P267=""), "", 'countryvisalink Imp UAT'!P267), "")</f>
        <v/>
      </c>
      <c r="B2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VALUES(nextval('t_country_visa_type_link_seq'),63502,25150,'Full', 'support', current_timestamp, 'support', current_timestamp,81363, current_date, current_date, '2099-01-01 00:00:00.000','Y', 'Y', 'Y', 'Y', 'Y', 'Y', 'Y', 'N', 'N', 'N', NULL, NULL, NULL);</v>
      </c>
    </row>
    <row r="268" spans="1:2">
      <c r="A268" t="str">
        <f>IFERROR(IF(OR('countryvisalink Imp UAT'!P268=0, 'countryvisalink Imp UAT'!P268=""), "", 'countryvisalink Imp UAT'!P268), "")</f>
        <v/>
      </c>
      <c r="B2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VALUES(nextval('t_country_visa_type_link_seq'),63502,22052,'Full', 'support', current_timestamp, 'support', current_timestamp,81363, current_date, current_date, '2099-01-01 00:00:00.000','Y', 'Y', 'Y', 'Y', 'Y', 'Y', 'Y', 'N', 'N', 'N', NULL, NULL, NULL);</v>
      </c>
    </row>
    <row r="269" spans="1:2">
      <c r="A269" t="str">
        <f>IFERROR(IF(OR('countryvisalink Imp UAT'!P269=0, 'countryvisalink Imp UAT'!P269=""), "", 'countryvisalink Imp UAT'!P269), "")</f>
        <v/>
      </c>
      <c r="B2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VALUES(nextval('t_country_visa_type_link_seq'),63502,41618,'Full', 'support', current_timestamp, 'support', current_timestamp,81363, current_date, current_date, '2099-01-01 00:00:00.000','Y', 'Y', 'Y', 'Y', 'Y', 'Y', 'Y', 'N', 'N', 'N', NULL, NULL, NULL);</v>
      </c>
    </row>
    <row r="270" spans="1:2">
      <c r="A270" t="str">
        <f>IFERROR(IF(OR('countryvisalink Imp UAT'!P270=0, 'countryvisalink Imp UAT'!P270=""), "", 'countryvisalink Imp UAT'!P270), "")</f>
        <v/>
      </c>
      <c r="B2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VALUES(nextval('t_country_visa_type_link_seq'),63502,41619,'Full', 'support', current_timestamp, 'support', current_timestamp,81363, current_date, current_date, '2099-01-01 00:00:00.000','Y', 'Y', 'Y', 'Y', 'Y', 'Y', 'Y', 'N', 'N', 'N', NULL, NULL, NULL);</v>
      </c>
    </row>
    <row r="271" spans="1:2">
      <c r="A271" t="str">
        <f>IFERROR(IF(OR('countryvisalink Imp UAT'!P271=0, 'countryvisalink Imp UAT'!P271=""), "", 'countryvisalink Imp UAT'!P271),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VALUES(nextval('t_country_visa_type_link_seq'),63502,36166,'Full', 'support', current_timestamp, 'support', current_timestamp,81363, current_date, current_date, '2099-01-01 00:00:00.000','Y', 'Y', 'Y', 'Y', 'Y', 'Y', 'Y', 'N', 'N', 'N', NULL, NULL, NULL);</v>
      </c>
      <c r="B2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VALUES(nextval('t_country_visa_type_link_seq'),63502,44924,'Full', 'support', current_timestamp, 'support', current_timestamp,81363, current_date, current_date, '2099-01-01 00:00:00.000','Y', 'Y', 'Y', 'Y', 'Y', 'Y', 'Y', 'N', 'N', 'N', NULL, NULL, NULL);</v>
      </c>
    </row>
    <row r="272" spans="1:2">
      <c r="A272" t="str">
        <f>IFERROR(IF(OR('countryvisalink Imp UAT'!P272=0, 'countryvisalink Imp UAT'!P272=""), "", 'countryvisalink Imp UAT'!P272),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VALUES(nextval('t_country_visa_type_link_seq'),63502,38162,'Full', 'support', current_timestamp, 'support', current_timestamp,81363, current_date, current_date, '2099-01-01 00:00:00.000','Y', 'Y', 'Y', 'Y', 'Y', 'Y', 'Y', 'N', 'N', 'N', NULL, NULL, NULL);</v>
      </c>
      <c r="B2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VALUES(nextval('t_country_visa_type_link_seq'),63502,41868,'Full', 'support', current_timestamp, 'support', current_timestamp,81363, current_date, current_date, '2099-01-01 00:00:00.000','Y', 'Y', 'Y', 'Y', 'Y', 'Y', 'Y', 'N', 'N', 'N', NULL, NULL, NULL);</v>
      </c>
    </row>
    <row r="273" spans="1:2">
      <c r="A273" t="str">
        <f>IFERROR(IF(OR('countryvisalink Imp UAT'!P273=0, 'countryvisalink Imp UAT'!P273=""), "", 'countryvisalink Imp UAT'!P273),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VALUES(nextval('t_country_visa_type_link_seq'),63502,38163,'Full', 'support', current_timestamp, 'support', current_timestamp,81363, current_date, current_date, '2099-01-01 00:00:00.000','Y', 'Y', 'Y', 'Y', 'Y', 'Y', 'Y', 'N', 'N', 'N', NULL, NULL, NULL);</v>
      </c>
      <c r="B2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VALUES(nextval('t_country_visa_type_link_seq'),63502,24050,'Full', 'support', current_timestamp, 'support', current_timestamp,81363, current_date, current_date, '2099-01-01 00:00:00.000','Y', 'Y', 'Y', 'Y', 'Y', 'Y', 'Y', 'N', 'N', 'N', NULL, NULL, NULL);</v>
      </c>
    </row>
    <row r="274" spans="1:2">
      <c r="A274" t="str">
        <f>IFERROR(IF(OR('countryvisalink Imp UAT'!P274=0, 'countryvisalink Imp UAT'!P274=""), "", 'countryvisalink Imp UAT'!P274),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VALUES(nextval('t_country_visa_type_link_seq'),63502,38164,'Full', 'support', current_timestamp, 'support', current_timestamp,81363, current_date, current_date, '2099-01-01 00:00:00.000','Y', 'Y', 'Y', 'Y', 'Y', 'Y', 'Y', 'N', 'N', 'N', NULL, NULL, NULL);</v>
      </c>
      <c r="B2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VALUES(nextval('t_country_visa_type_link_seq'),63502,631,'Full', 'support', current_timestamp, 'support', current_timestamp,81363, current_date, current_date, '2099-01-01 00:00:00.000','Y', 'Y', 'Y', 'Y', 'Y', 'Y', 'Y', 'N', 'N', 'N', NULL, NULL, NULL);</v>
      </c>
    </row>
    <row r="275" spans="1:2">
      <c r="A275" t="str">
        <f>IFERROR(IF(OR('countryvisalink Imp UAT'!P275=0, 'countryvisalink Imp UAT'!P275=""), "", 'countryvisalink Imp UAT'!P275),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VALUES(nextval('t_country_visa_type_link_seq'),63502,38165,'Full', 'support', current_timestamp, 'support', current_timestamp,81363, current_date, current_date, '2099-01-01 00:00:00.000','Y', 'Y', 'Y', 'Y', 'Y', 'Y', 'Y', 'N', 'N', 'N', NULL, NULL, NULL);</v>
      </c>
      <c r="B2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VALUES(nextval('t_country_visa_type_link_seq'),63502,630,'Full', 'support', current_timestamp, 'support', current_timestamp,81363, current_date, current_date, '2099-01-01 00:00:00.000','Y', 'Y', 'Y', 'Y', 'Y', 'Y', 'Y', 'N', 'N', 'N', NULL, NULL, NULL);</v>
      </c>
    </row>
    <row r="276" spans="1:2">
      <c r="A276" t="str">
        <f>IFERROR(IF(OR('countryvisalink Imp UAT'!P276=0, 'countryvisalink Imp UAT'!P276=""), "", 'countryvisalink Imp UAT'!P276),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VALUES(nextval('t_country_visa_type_link_seq'),63502,38166,'Full', 'support', current_timestamp, 'support', current_timestamp,81363, current_date, current_date, '2099-01-01 00:00:00.000','Y', 'Y', 'Y', 'Y', 'Y', 'Y', 'Y', 'N', 'N', 'N', NULL, NULL, NULL);</v>
      </c>
      <c r="B2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VALUES(nextval('t_country_visa_type_link_seq'),63502,632,'Full', 'support', current_timestamp, 'support', current_timestamp,81363, current_date, current_date, '2099-01-01 00:00:00.000','Y', 'Y', 'Y', 'Y', 'Y', 'Y', 'Y', 'N', 'N', 'N', NULL, NULL, NULL);</v>
      </c>
    </row>
    <row r="277" spans="1:2">
      <c r="A277" t="str">
        <f>IFERROR(IF(OR('countryvisalink Imp UAT'!P277=0, 'countryvisalink Imp UAT'!P277=""), "", 'countryvisalink Imp UAT'!P277),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VALUES(nextval('t_country_visa_type_link_seq'),63502,38167,'Full', 'support', current_timestamp, 'support', current_timestamp,81363, current_date, current_date, '2099-01-01 00:00:00.000','Y', 'Y', 'Y', 'Y', 'Y', 'Y', 'Y', 'N', 'N', 'N', NULL, NULL, NULL);</v>
      </c>
      <c r="B2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VALUES(nextval('t_country_visa_type_link_seq'),63502,643,'Full', 'support', current_timestamp, 'support', current_timestamp,81363, current_date, current_date, '2099-01-01 00:00:00.000','Y', 'Y', 'Y', 'Y', 'Y', 'Y', 'Y', 'N', 'N', 'N', NULL, NULL, NULL);</v>
      </c>
    </row>
    <row r="278" spans="1:2">
      <c r="A278" t="str">
        <f>IFERROR(IF(OR('countryvisalink Imp UAT'!P278=0, 'countryvisalink Imp UAT'!P278=""), "", 'countryvisalink Imp UAT'!P278),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VALUES(nextval('t_country_visa_type_link_seq'),63502,38168,'Full', 'support', current_timestamp, 'support', current_timestamp,81363, current_date, current_date, '2099-01-01 00:00:00.000','Y', 'Y', 'Y', 'Y', 'Y', 'Y', 'Y', 'N', 'N', 'N', NULL, NULL, NULL);</v>
      </c>
      <c r="B2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VALUES(nextval('t_country_visa_type_link_seq'),63502,41163,'Full', 'support', current_timestamp, 'support', current_timestamp,81363, current_date, current_date, '2099-01-01 00:00:00.000','Y', 'Y', 'Y', 'Y', 'Y', 'Y', 'Y', 'N', 'N', 'N', NULL, NULL, NULL);</v>
      </c>
    </row>
    <row r="279" spans="1:2">
      <c r="A279" t="str">
        <f>IFERROR(IF(OR('countryvisalink Imp UAT'!P279=0, 'countryvisalink Imp UAT'!P279=""), "", 'countryvisalink Imp UAT'!P279),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VALUES(nextval('t_country_visa_type_link_seq'),63502,38169,'Full', 'support', current_timestamp, 'support', current_timestamp,81363, current_date, current_date, '2099-01-01 00:00:00.000','Y', 'Y', 'Y', 'Y', 'Y', 'Y', 'Y', 'N', 'N', 'N', NULL, NULL, NULL);</v>
      </c>
      <c r="B2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VALUES(nextval('t_country_visa_type_link_seq'),63502,41203,'Full', 'support', current_timestamp, 'support', current_timestamp,81363, current_date, current_date, '2099-01-01 00:00:00.000','Y', 'Y', 'Y', 'Y', 'Y', 'Y', 'Y', 'N', 'N', 'N', NULL, NULL, NULL);</v>
      </c>
    </row>
    <row r="280" spans="1:2">
      <c r="A280" t="str">
        <f>IFERROR(IF(OR('countryvisalink Imp UAT'!P280=0, 'countryvisalink Imp UAT'!P280=""), "", 'countryvisalink Imp UAT'!P280),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VALUES(nextval('t_country_visa_type_link_seq'),63502,38170,'Full', 'support', current_timestamp, 'support', current_timestamp,81363, current_date, current_date, '2099-01-01 00:00:00.000','Y', 'Y', 'Y', 'Y', 'Y', 'Y', 'Y', 'N', 'N', 'N', NULL, NULL, NULL);</v>
      </c>
      <c r="B2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VALUES(nextval('t_country_visa_type_link_seq'),63502,32101,'Full', 'support', current_timestamp, 'support', current_timestamp,81363, current_date, current_date, '2099-01-01 00:00:00.000','Y', 'Y', 'Y', 'Y', 'Y', 'Y', 'Y', 'N', 'N', 'N', NULL, NULL, NULL);</v>
      </c>
    </row>
    <row r="281" spans="1:2">
      <c r="A281" t="str">
        <f>IFERROR(IF(OR('countryvisalink Imp UAT'!P281=0, 'countryvisalink Imp UAT'!P281=""), "", 'countryvisalink Imp UAT'!P281),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VALUES(nextval('t_country_visa_type_link_seq'),63502,38171,'Full', 'support', current_timestamp, 'support', current_timestamp,81363, current_date, current_date, '2099-01-01 00:00:00.000','Y', 'Y', 'Y', 'Y', 'Y', 'Y', 'Y', 'N', 'N', 'N', NULL, NULL, NULL);</v>
      </c>
      <c r="B2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VALUES(nextval('t_country_visa_type_link_seq'),63502,32100,'Full', 'support', current_timestamp, 'support', current_timestamp,81363, current_date, current_date, '2099-01-01 00:00:00.000','Y', 'Y', 'Y', 'Y', 'Y', 'Y', 'Y', 'N', 'N', 'N', NULL, NULL, NULL);</v>
      </c>
    </row>
    <row r="282" spans="1:2">
      <c r="A282" t="str">
        <f>IFERROR(IF(OR('countryvisalink Imp UAT'!P282=0, 'countryvisalink Imp UAT'!P282=""), "", 'countryvisalink Imp UAT'!P282),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VALUES(nextval('t_country_visa_type_link_seq'),63502,38172,'Full', 'support', current_timestamp, 'support', current_timestamp,81363, current_date, current_date, '2099-01-01 00:00:00.000','Y', 'Y', 'Y', 'Y', 'Y', 'Y', 'Y', 'N', 'N', 'N', NULL, NULL, NULL);</v>
      </c>
      <c r="B2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VALUES(nextval('t_country_visa_type_link_seq'),63502,41183,'Full', 'support', current_timestamp, 'support', current_timestamp,81363, current_date, current_date, '2099-01-01 00:00:00.000','Y', 'Y', 'Y', 'Y', 'Y', 'Y', 'Y', 'N', 'N', 'N', NULL, NULL, NULL);</v>
      </c>
    </row>
    <row r="283" spans="1:2">
      <c r="A283" t="str">
        <f>IFERROR(IF(OR('countryvisalink Imp UAT'!P283=0, 'countryvisalink Imp UAT'!P283=""), "", 'countryvisalink Imp UAT'!P283),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VALUES(nextval('t_country_visa_type_link_seq'),63502,38173,'Full', 'support', current_timestamp, 'support', current_timestamp,81363, current_date, current_date, '2099-01-01 00:00:00.000','Y', 'Y', 'Y', 'Y', 'Y', 'Y', 'Y', 'N', 'N', 'N', NULL, NULL, NULL);</v>
      </c>
      <c r="B2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VALUES(nextval('t_country_visa_type_link_seq'),63502,32102,'Full', 'support', current_timestamp, 'support', current_timestamp,81363, current_date, current_date, '2099-01-01 00:00:00.000','Y', 'Y', 'Y', 'Y', 'Y', 'Y', 'Y', 'N', 'N', 'N', NULL, NULL, NULL);</v>
      </c>
    </row>
    <row r="284" spans="1:2">
      <c r="A284" t="str">
        <f>IFERROR(IF(OR('countryvisalink Imp UAT'!P284=0, 'countryvisalink Imp UAT'!P284=""), "", 'countryvisalink Imp UAT'!P284),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VALUES(nextval('t_country_visa_type_link_seq'),63502,44784,'Full', 'support', current_timestamp, 'support', current_timestamp,81363, current_date, current_date, '2099-01-01 00:00:00.000','Y', 'Y', 'Y', 'Y', 'Y', 'Y', 'Y', 'N', 'N', 'N', NULL, NULL, NULL);</v>
      </c>
      <c r="B2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VALUES(nextval('t_country_visa_type_link_seq'),63502,41620,'Full', 'support', current_timestamp, 'support', current_timestamp,81363, current_date, current_date, '2099-01-01 00:00:00.000','Y', 'Y', 'Y', 'Y', 'Y', 'Y', 'Y', 'N', 'N', 'N', NULL, NULL, NULL);</v>
      </c>
    </row>
    <row r="285" spans="1:2">
      <c r="A285" t="str">
        <f>IFERROR(IF(OR('countryvisalink Imp UAT'!P285=0, 'countryvisalink Imp UAT'!P285=""), "", 'countryvisalink Imp UAT'!P285),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VALUES(nextval('t_country_visa_type_link_seq'),63502,44785,'Full', 'support', current_timestamp, 'support', current_timestamp,81363, current_date, current_date, '2099-01-01 00:00:00.000','Y', 'Y', 'Y', 'Y', 'Y', 'Y', 'Y', 'N', 'N', 'N', NULL, NULL, NULL);</v>
      </c>
      <c r="B2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VALUES(nextval('t_country_visa_type_link_seq'),63502,22051,'Full', 'support', current_timestamp, 'support', current_timestamp,81363, current_date, current_date, '2099-01-01 00:00:00.000','Y', 'Y', 'Y', 'Y', 'Y', 'Y', 'Y', 'N', 'N', 'N', NULL, NULL, NULL);</v>
      </c>
    </row>
    <row r="286" spans="1:2">
      <c r="A286" t="str">
        <f>IFERROR(IF(OR('countryvisalink Imp UAT'!P286=0, 'countryvisalink Imp UAT'!P286=""), "", 'countryvisalink Imp UAT'!P286),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VALUES(nextval('t_country_visa_type_link_seq'),63502,44804,'Full', 'support', current_timestamp, 'support', current_timestamp,81363, current_date, current_date, '2099-01-01 00:00:00.000','Y', 'Y', 'Y', 'Y', 'Y', 'Y', 'Y', 'N', 'N', 'N', NULL, NULL, NULL);</v>
      </c>
      <c r="B2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VALUES(nextval('t_country_visa_type_link_seq'),63502,27150,'Full', 'support', current_timestamp, 'support', current_timestamp,81363, current_date, current_date, '2099-01-01 00:00:00.000','Y', 'Y', 'Y', 'Y', 'Y', 'Y', 'Y', 'N', 'N', 'N', NULL, NULL, NULL);</v>
      </c>
    </row>
    <row r="287" spans="1:2">
      <c r="A287" t="str">
        <f>IFERROR(IF(OR('countryvisalink Imp UAT'!P287=0, 'countryvisalink Imp UAT'!P287=""), "", 'countryvisalink Imp UAT'!P287),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VALUES(nextval('t_country_visa_type_link_seq'),63502,44805,'Full', 'support', current_timestamp, 'support', current_timestamp,81363, current_date, current_date, '2099-01-01 00:00:00.000','Y', 'Y', 'Y', 'Y', 'Y', 'Y', 'Y', 'N', 'N', 'N', NULL, NULL, NULL);</v>
      </c>
      <c r="B2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VALUES(nextval('t_country_visa_type_link_seq'),63502,41621,'Full', 'support', current_timestamp, 'support', current_timestamp,81363, current_date, current_date, '2099-01-01 00:00:00.000','Y', 'Y', 'Y', 'Y', 'Y', 'Y', 'Y', 'N', 'N', 'N', NULL, NULL, NULL);</v>
      </c>
    </row>
    <row r="288" spans="1:2">
      <c r="A288" t="str">
        <f>IFERROR(IF(OR('countryvisalink Imp UAT'!P288=0, 'countryvisalink Imp UAT'!P288=""), "", 'countryvisalink Imp UAT'!P288),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VALUES(nextval('t_country_visa_type_link_seq'),63502,44806,'Full', 'support', current_timestamp, 'support', current_timestamp,81363, current_date, current_date, '2099-01-01 00:00:00.000','Y', 'Y', 'Y', 'Y', 'Y', 'Y', 'Y', 'N', 'N', 'N', NULL, NULL, NULL);</v>
      </c>
      <c r="B2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VALUES(nextval('t_country_visa_type_link_seq'),63502,634,'Full', 'support', current_timestamp, 'support', current_timestamp,81363, current_date, current_date, '2099-01-01 00:00:00.000','Y', 'Y', 'Y', 'Y', 'Y', 'Y', 'Y', 'N', 'N', 'N', NULL, NULL, NULL);</v>
      </c>
    </row>
    <row r="289" spans="1:2">
      <c r="A289" t="str">
        <f>IFERROR(IF(OR('countryvisalink Imp UAT'!P289=0, 'countryvisalink Imp UAT'!P289=""), "", 'countryvisalink Imp UAT'!P289),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VALUES(nextval('t_country_visa_type_link_seq'),63502,41354,'Full', 'support', current_timestamp, 'support', current_timestamp,81363, current_date, current_date, '2099-01-01 00:00:00.000','Y', 'Y', 'Y', 'Y', 'Y', 'Y', 'Y', 'N', 'N', 'N', NULL, NULL, NULL);</v>
      </c>
      <c r="B2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VALUES(nextval('t_country_visa_type_link_seq'),63502,633,'Full', 'support', current_timestamp, 'support', current_timestamp,81363, current_date, current_date, '2099-01-01 00:00:00.000','Y', 'Y', 'Y', 'Y', 'Y', 'Y', 'Y', 'N', 'N', 'N', NULL, NULL, NULL);</v>
      </c>
    </row>
    <row r="290" spans="1:2">
      <c r="A290" t="str">
        <f>IFERROR(IF(OR('countryvisalink Imp UAT'!P290=0, 'countryvisalink Imp UAT'!P290=""), "", 'countryvisalink Imp UAT'!P290),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VALUES(nextval('t_country_visa_type_link_seq'),63502,44807,'Full', 'support', current_timestamp, 'support', current_timestamp,81363, current_date, current_date, '2099-01-01 00:00:00.000','Y', 'Y', 'Y', 'Y', 'Y', 'Y', 'Y', 'N', 'N', 'N', NULL, NULL, NULL);</v>
      </c>
      <c r="B2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VALUES(nextval('t_country_visa_type_link_seq'),63502,635,'Full', 'support', current_timestamp, 'support', current_timestamp,81363, current_date, current_date, '2099-01-01 00:00:00.000','Y', 'Y', 'Y', 'Y', 'Y', 'Y', 'Y', 'N', 'N', 'N', NULL, NULL, NULL);</v>
      </c>
    </row>
    <row r="291" spans="1:2">
      <c r="A291" t="str">
        <f>IFERROR(IF(OR('countryvisalink Imp UAT'!P291=0, 'countryvisalink Imp UAT'!P291=""), "", 'countryvisalink Imp UAT'!P291),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VALUES(nextval('t_country_visa_type_link_seq'),63502,44808,'Full', 'support', current_timestamp, 'support', current_timestamp,81363, current_date, current_date, '2099-01-01 00:00:00.000','Y', 'Y', 'Y', 'Y', 'Y', 'Y', 'Y', 'N', 'N', 'N', NULL, NULL, NULL);</v>
      </c>
      <c r="B2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VALUES(nextval('t_country_visa_type_link_seq'),63502,41625,'Full', 'support', current_timestamp, 'support', current_timestamp,81363, current_date, current_date, '2099-01-01 00:00:00.000','Y', 'Y', 'Y', 'Y', 'Y', 'Y', 'Y', 'N', 'N', 'N', NULL, NULL, NULL);</v>
      </c>
    </row>
    <row r="292" spans="1:2">
      <c r="A292" t="str">
        <f>IFERROR(IF(OR('countryvisalink Imp UAT'!P292=0, 'countryvisalink Imp UAT'!P292=""), "", 'countryvisalink Imp UAT'!P292),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VALUES(nextval('t_country_visa_type_link_seq'),63502,44809,'Full', 'support', current_timestamp, 'support', current_timestamp,81363, current_date, current_date, '2099-01-01 00:00:00.000','Y', 'Y', 'Y', 'Y', 'Y', 'Y', 'Y', 'N', 'N', 'N', NULL, NULL, NULL);</v>
      </c>
      <c r="B2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VALUES(nextval('t_country_visa_type_link_seq'),63502,42284,'Full', 'support', current_timestamp, 'support', current_timestamp,81363, current_date, current_date, '2099-01-01 00:00:00.000','Y', 'Y', 'Y', 'Y', 'Y', 'Y', 'Y', 'N', 'N', 'N', NULL, NULL, NULL);</v>
      </c>
    </row>
    <row r="293" spans="1:2">
      <c r="A293" t="str">
        <f>IFERROR(IF(OR('countryvisalink Imp UAT'!P293=0, 'countryvisalink Imp UAT'!P293=""), "", 'countryvisalink Imp UAT'!P293),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VALUES(nextval('t_country_visa_type_link_seq'),63502,44810,'Full', 'support', current_timestamp, 'support', current_timestamp,81363, current_date, current_date, '2099-01-01 00:00:00.000','Y', 'Y', 'Y', 'Y', 'Y', 'Y', 'Y', 'N', 'N', 'N', NULL, NULL, NULL);</v>
      </c>
      <c r="B2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VALUES(nextval('t_country_visa_type_link_seq'),63502,41624,'Full', 'support', current_timestamp, 'support', current_timestamp,81363, current_date, current_date, '2099-01-01 00:00:00.000','Y', 'Y', 'Y', 'Y', 'Y', 'Y', 'Y', 'N', 'N', 'N', NULL, NULL, NULL);</v>
      </c>
    </row>
    <row r="294" spans="1:2">
      <c r="A294" t="str">
        <f>IFERROR(IF(OR('countryvisalink Imp UAT'!P294=0, 'countryvisalink Imp UAT'!P294=""), "", 'countryvisalink Imp UAT'!P294),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VALUES(nextval('t_country_visa_type_link_seq'),63502,41463,'Full', 'support', current_timestamp, 'support', current_timestamp,81363, current_date, current_date, '2099-01-01 00:00:00.000','Y', 'Y', 'Y', 'Y', 'Y', 'Y', 'Y', 'N', 'N', 'N', NULL, NULL, NULL);</v>
      </c>
      <c r="B2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VALUES(nextval('t_country_visa_type_link_seq'),63502,41623,'Full', 'support', current_timestamp, 'support', current_timestamp,81363, current_date, current_date, '2099-01-01 00:00:00.000','Y', 'Y', 'Y', 'Y', 'Y', 'Y', 'Y', 'N', 'N', 'N', NULL, NULL, NULL);</v>
      </c>
    </row>
    <row r="295" spans="1:2">
      <c r="A295" t="str">
        <f>IFERROR(IF(OR('countryvisalink Imp UAT'!P295=0, 'countryvisalink Imp UAT'!P295=""), "", 'countryvisalink Imp UAT'!P295),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VALUES(nextval('t_country_visa_type_link_seq'),63502,41595,'Full', 'support', current_timestamp, 'support', current_timestamp,81363, current_date, current_date, '2099-01-01 00:00:00.000','Y', 'Y', 'Y', 'Y', 'Y', 'Y', 'Y', 'N', 'N', 'N', NULL, NULL, NULL);</v>
      </c>
      <c r="B2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VALUES(nextval('t_country_visa_type_link_seq'),63502,41622,'Full', 'support', current_timestamp, 'support', current_timestamp,81363, current_date, current_date, '2099-01-01 00:00:00.000','Y', 'Y', 'Y', 'Y', 'Y', 'Y', 'Y', 'N', 'N', 'N', NULL, NULL, NULL);</v>
      </c>
    </row>
    <row r="296" spans="1:2">
      <c r="A296" t="str">
        <f>IFERROR(IF(OR('countryvisalink Imp UAT'!P296=0, 'countryvisalink Imp UAT'!P296=""), "", 'countryvisalink Imp UAT'!P296),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VALUES(nextval('t_country_visa_type_link_seq'),63502,41516,'Full', 'support', current_timestamp, 'support', current_timestamp,81363, current_date, current_date, '2099-01-01 00:00:00.000','Y', 'Y', 'Y', 'Y', 'Y', 'Y', 'Y', 'N', 'N', 'N', NULL, NULL, NULL);</v>
      </c>
      <c r="B2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VALUES(nextval('t_country_visa_type_link_seq'),63502,24051,'Full', 'support', current_timestamp, 'support', current_timestamp,81363, current_date, current_date, '2099-01-01 00:00:00.000','Y', 'Y', 'Y', 'Y', 'Y', 'Y', 'Y', 'N', 'N', 'N', NULL, NULL, NULL);</v>
      </c>
    </row>
    <row r="297" spans="1:2">
      <c r="A297" t="str">
        <f>IFERROR(IF(OR('countryvisalink Imp UAT'!P297=0, 'countryvisalink Imp UAT'!P297=""), "", 'countryvisalink Imp UAT'!P297),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VALUES(nextval('t_country_visa_type_link_seq'),63502,41615,'Full', 'support', current_timestamp, 'support', current_timestamp,81363, current_date, current_date, '2099-01-01 00:00:00.000','Y', 'Y', 'Y', 'Y', 'Y', 'Y', 'Y', 'N', 'N', 'N', NULL, NULL, NULL);</v>
      </c>
      <c r="B2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VALUES(nextval('t_country_visa_type_link_seq'),63502,610,'Full', 'support', current_timestamp, 'support', current_timestamp,81363, current_date, current_date, '2099-01-01 00:00:00.000','Y', 'Y', 'Y', 'Y', 'Y', 'Y', 'Y', 'N', 'N', 'N', NULL, NULL, NULL);</v>
      </c>
    </row>
    <row r="298" spans="1:2">
      <c r="A298" t="str">
        <f>IFERROR(IF(OR('countryvisalink Imp UAT'!P298=0, 'countryvisalink Imp UAT'!P298=""), "", 'countryvisalink Imp UAT'!P298),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VALUES(nextval('t_country_visa_type_link_seq'),63502,41616,'Full', 'support', current_timestamp, 'support', current_timestamp,81363, current_date, current_date, '2099-01-01 00:00:00.000','Y', 'Y', 'Y', 'Y', 'Y', 'Y', 'Y', 'N', 'N', 'N', NULL, NULL, NULL);</v>
      </c>
      <c r="B2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VALUES(nextval('t_country_visa_type_link_seq'),63502,609,'Full', 'support', current_timestamp, 'support', current_timestamp,81363, current_date, current_date, '2099-01-01 00:00:00.000','Y', 'Y', 'Y', 'Y', 'Y', 'Y', 'Y', 'N', 'N', 'N', NULL, NULL, NULL);</v>
      </c>
    </row>
    <row r="299" spans="1:2">
      <c r="A299" t="str">
        <f>IFERROR(IF(OR('countryvisalink Imp UAT'!P299=0, 'countryvisalink Imp UAT'!P299=""), "", 'countryvisalink Imp UAT'!P299),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VALUES(nextval('t_country_visa_type_link_seq'),63502,41517,'Full', 'support', current_timestamp, 'support', current_timestamp,81363, current_date, current_date, '2099-01-01 00:00:00.000','Y', 'Y', 'Y', 'Y', 'Y', 'Y', 'Y', 'N', 'N', 'N', NULL, NULL, NULL);</v>
      </c>
      <c r="B2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VALUES(nextval('t_country_visa_type_link_seq'),63502,611,'Full', 'support', current_timestamp, 'support', current_timestamp,81363, current_date, current_date, '2099-01-01 00:00:00.000','Y', 'Y', 'Y', 'Y', 'Y', 'Y', 'Y', 'N', 'N', 'N', NULL, NULL, NULL);</v>
      </c>
    </row>
    <row r="300" spans="1:2">
      <c r="A300" t="str">
        <f>IFERROR(IF(OR('countryvisalink Imp UAT'!P300=0, 'countryvisalink Imp UAT'!P300=""), "", 'countryvisalink Imp UAT'!P300),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VALUES(nextval('t_country_visa_type_link_seq'),63502,41396,'Full', 'support', current_timestamp, 'support', current_timestamp,81363, current_date, current_date, '2099-01-01 00:00:00.000','Y', 'Y', 'Y', 'Y', 'Y', 'Y', 'Y', 'N', 'N', 'N', NULL, NULL, NULL);</v>
      </c>
      <c r="B3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VALUES(nextval('t_country_visa_type_link_seq'),63502,24052,'Full', 'support', current_timestamp, 'support', current_timestamp,81363, current_date, current_date, '2099-01-01 00:00:00.000','Y', 'Y', 'Y', 'Y', 'Y', 'Y', 'Y', 'N', 'N', 'N', NULL, NULL, NULL);</v>
      </c>
    </row>
    <row r="301" spans="1:2">
      <c r="A301" t="str">
        <f>IFERROR(IF(OR('countryvisalink Imp UAT'!P301=0, 'countryvisalink Imp UAT'!P301=""), "", 'countryvisalink Imp UAT'!P301),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VALUES(nextval('t_country_visa_type_link_seq'),63502,42076,'Full', 'support', current_timestamp, 'support', current_timestamp,81363, current_date, current_date, '2099-01-01 00:00:00.000','Y', 'Y', 'Y', 'Y', 'Y', 'Y', 'Y', 'N', 'N', 'N', NULL, NULL, NULL);</v>
      </c>
      <c r="B3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VALUES(nextval('t_country_visa_type_link_seq'),63502,44612,'Full', 'support', current_timestamp, 'support', current_timestamp,81363, current_date, current_date, '2099-01-01 00:00:00.000','Y', 'Y', 'Y', 'Y', 'Y', 'Y', 'Y', 'N', 'N', 'N', NULL, NULL, NULL);</v>
      </c>
    </row>
    <row r="302" spans="1:2">
      <c r="A302" t="str">
        <f>IFERROR(IF(OR('countryvisalink Imp UAT'!P302=0, 'countryvisalink Imp UAT'!P302=""), "", 'countryvisalink Imp UAT'!P302),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VALUES(nextval('t_country_visa_type_link_seq'),63502,44824,'Full', 'support', current_timestamp, 'support', current_timestamp,81363, current_date, current_date, '2099-01-01 00:00:00.000','Y', 'Y', 'Y', 'Y', 'Y', 'Y', 'Y', 'N', 'N', 'N', NULL, NULL, NULL);</v>
      </c>
      <c r="B3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VALUES(nextval('t_country_visa_type_link_seq'),63502,22061,'Full', 'support', current_timestamp, 'support', current_timestamp,81363, current_date, current_date, '2099-01-01 00:00:00.000','Y', 'Y', 'Y', 'Y', 'Y', 'Y', 'Y', 'N', 'N', 'N', NULL, NULL, NULL);</v>
      </c>
    </row>
    <row r="303" spans="1:2">
      <c r="A303" t="str">
        <f>IFERROR(IF(OR('countryvisalink Imp UAT'!P303=0, 'countryvisalink Imp UAT'!P303=""), "", 'countryvisalink Imp UAT'!P303),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VALUES(nextval('t_country_visa_type_link_seq'),63502,44825,'Full', 'support', current_timestamp, 'support', current_timestamp,81363, current_date, current_date, '2099-01-01 00:00:00.000','Y', 'Y', 'Y', 'Y', 'Y', 'Y', 'Y', 'N', 'N', 'N', NULL, NULL, NULL);</v>
      </c>
      <c r="B3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VALUES(nextval('t_country_visa_type_link_seq'),63502,22066,'Full', 'support', current_timestamp, 'support', current_timestamp,81363, current_date, current_date, '2099-01-01 00:00:00.000','Y', 'Y', 'Y', 'Y', 'Y', 'Y', 'Y', 'N', 'N', 'N', NULL, NULL, NULL);</v>
      </c>
    </row>
    <row r="304" spans="1:2">
      <c r="A304" t="str">
        <f>IFERROR(IF(OR('countryvisalink Imp UAT'!P304=0, 'countryvisalink Imp UAT'!P304=""), "", 'countryvisalink Imp UAT'!P304),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VALUES(nextval('t_country_visa_type_link_seq'),63502,44826,'Full', 'support', current_timestamp, 'support', current_timestamp,81363, current_date, current_date, '2099-01-01 00:00:00.000','Y', 'Y', 'Y', 'Y', 'Y', 'Y', 'Y', 'N', 'N', 'N', NULL, NULL, NULL);</v>
      </c>
      <c r="B3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VALUES(nextval('t_country_visa_type_link_seq'),63502,39154,'Full', 'support', current_timestamp, 'support', current_timestamp,81363, current_date, current_date, '2099-01-01 00:00:00.000','Y', 'Y', 'Y', 'Y', 'Y', 'Y', 'Y', 'N', 'N', 'N', NULL, NULL, NULL);</v>
      </c>
    </row>
    <row r="305" spans="1:2">
      <c r="A305" t="str">
        <f>IFERROR(IF(OR('countryvisalink Imp UAT'!P305=0, 'countryvisalink Imp UAT'!P305=""), "", 'countryvisalink Imp UAT'!P305),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VALUES(nextval('t_country_visa_type_link_seq'),63502,44827,'Full', 'support', current_timestamp, 'support', current_timestamp,81363, current_date, current_date, '2099-01-01 00:00:00.000','Y', 'Y', 'Y', 'Y', 'Y', 'Y', 'Y', 'N', 'N', 'N', NULL, NULL, NULL);</v>
      </c>
      <c r="B3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VALUES(nextval('t_country_visa_type_link_seq'),63502,37150,'Full', 'support', current_timestamp, 'support', current_timestamp,81363, current_date, current_date, '2099-01-01 00:00:00.000','Y', 'Y', 'Y', 'Y', 'Y', 'Y', 'Y', 'N', 'N', 'N', NULL, NULL, NULL);</v>
      </c>
    </row>
    <row r="306" spans="1:2">
      <c r="A306" t="str">
        <f>IFERROR(IF(OR('countryvisalink Imp UAT'!P306=0, 'countryvisalink Imp UAT'!P306=""), "", 'countryvisalink Imp UAT'!P306),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VALUES(nextval('t_country_visa_type_link_seq'),63502,44828,'Full', 'support', current_timestamp, 'support', current_timestamp,81363, current_date, current_date, '2099-01-01 00:00:00.000','Y', 'Y', 'Y', 'Y', 'Y', 'Y', 'Y', 'N', 'N', 'N', NULL, NULL, NULL);</v>
      </c>
      <c r="B3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VALUES(nextval('t_country_visa_type_link_seq'),63502,37156,'Full', 'support', current_timestamp, 'support', current_timestamp,81363, current_date, current_date, '2099-01-01 00:00:00.000','Y', 'Y', 'Y', 'Y', 'Y', 'Y', 'Y', 'N', 'N', 'N', NULL, NULL, NULL);</v>
      </c>
    </row>
    <row r="307" spans="1:2">
      <c r="A307" t="str">
        <f>IFERROR(IF(OR('countryvisalink Imp UAT'!P307=0, 'countryvisalink Imp UAT'!P307=""), "", 'countryvisalink Imp UAT'!P307),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VALUES(nextval('t_country_visa_type_link_seq'),63502,44829,'Full', 'support', current_timestamp, 'support', current_timestamp,81363, current_date, current_date, '2099-01-01 00:00:00.000','Y', 'Y', 'Y', 'Y', 'Y', 'Y', 'Y', 'N', 'N', 'N', NULL, NULL, NULL);</v>
      </c>
      <c r="B3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VALUES(nextval('t_country_visa_type_link_seq'),63502,33159,'Full', 'support', current_timestamp, 'support', current_timestamp,81363, current_date, current_date, '2099-01-01 00:00:00.000','Y', 'Y', 'Y', 'Y', 'Y', 'Y', 'Y', 'N', 'N', 'N', NULL, NULL, NULL);</v>
      </c>
    </row>
    <row r="308" spans="1:2">
      <c r="A308" t="str">
        <f>IFERROR(IF(OR('countryvisalink Imp UAT'!P308=0, 'countryvisalink Imp UAT'!P308=""), "", 'countryvisalink Imp UAT'!P308),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VALUES(nextval('t_country_visa_type_link_seq'),63502,44844,'Full', 'support', current_timestamp, 'support', current_timestamp,81363, current_date, current_date, '2099-01-01 00:00:00.000','Y', 'Y', 'Y', 'Y', 'Y', 'Y', 'Y', 'N', 'N', 'N', NULL, NULL, NULL);</v>
      </c>
      <c r="B3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VALUES(nextval('t_country_visa_type_link_seq'),63502,32251,'Full', 'support', current_timestamp, 'support', current_timestamp,81363, current_date, current_date, '2099-01-01 00:00:00.000','Y', 'Y', 'Y', 'Y', 'Y', 'Y', 'Y', 'N', 'N', 'N', NULL, NULL, NULL);</v>
      </c>
    </row>
    <row r="309" spans="1:2">
      <c r="A309" t="str">
        <f>IFERROR(IF(OR('countryvisalink Imp UAT'!P309=0, 'countryvisalink Imp UAT'!P309=""), "", 'countryvisalink Imp UAT'!P309),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VALUES(nextval('t_country_visa_type_link_seq'),63502,44845,'Full', 'support', current_timestamp, 'support', current_timestamp,81363, current_date, current_date, '2099-01-01 00:00:00.000','Y', 'Y', 'Y', 'Y', 'Y', 'Y', 'Y', 'N', 'N', 'N', NULL, NULL, NULL);</v>
      </c>
      <c r="B3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VALUES(nextval('t_country_visa_type_link_seq'),63502,32252,'Full', 'support', current_timestamp, 'support', current_timestamp,81363, current_date, current_date, '2099-01-01 00:00:00.000','Y', 'Y', 'Y', 'Y', 'Y', 'Y', 'Y', 'N', 'N', 'N', NULL, NULL, NULL);</v>
      </c>
    </row>
    <row r="310" spans="1:2">
      <c r="A310" t="str">
        <f>IFERROR(IF(OR('countryvisalink Imp UAT'!P310=0, 'countryvisalink Imp UAT'!P310=""), "", 'countryvisalink Imp UAT'!P310),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VALUES(nextval('t_country_visa_type_link_seq'),63502,44846,'Full', 'support', current_timestamp, 'support', current_timestamp,81363, current_date, current_date, '2099-01-01 00:00:00.000','Y', 'Y', 'Y', 'Y', 'Y', 'Y', 'Y', 'N', 'N', 'N', NULL, NULL, NULL);</v>
      </c>
      <c r="B3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VALUES(nextval('t_country_visa_type_link_seq'),63502,34150,'Full', 'support', current_timestamp, 'support', current_timestamp,81363, current_date, current_date, '2099-01-01 00:00:00.000','Y', 'Y', 'Y', 'Y', 'Y', 'Y', 'Y', 'N', 'N', 'N', NULL, NULL, NULL);</v>
      </c>
    </row>
    <row r="311" spans="1:2">
      <c r="A311" t="str">
        <f>IFERROR(IF(OR('countryvisalink Imp UAT'!P311=0, 'countryvisalink Imp UAT'!P311=""), "", 'countryvisalink Imp UAT'!P311),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VALUES(nextval('t_country_visa_type_link_seq'),63502,44864,'Full', 'support', current_timestamp, 'support', current_timestamp,81363, current_date, current_date, '2099-01-01 00:00:00.000','Y', 'Y', 'Y', 'Y', 'Y', 'Y', 'Y', 'N', 'N', 'N', NULL, NULL, NULL);</v>
      </c>
      <c r="B3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VALUES(nextval('t_country_visa_type_link_seq'),63502,32250,'Full', 'support', current_timestamp, 'support', current_timestamp,81363, current_date, current_date, '2099-01-01 00:00:00.000','Y', 'Y', 'Y', 'Y', 'Y', 'Y', 'Y', 'N', 'N', 'N', NULL, NULL, NULL);</v>
      </c>
    </row>
    <row r="312" spans="1:2">
      <c r="A312" t="str">
        <f>IFERROR(IF(OR('countryvisalink Imp UAT'!P312=0, 'countryvisalink Imp UAT'!P312=""), "", 'countryvisalink Imp UAT'!P312),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VALUES(nextval('t_country_visa_type_link_seq'),63502,44865,'Full', 'support', current_timestamp, 'support', current_timestamp,81363, current_date, current_date, '2099-01-01 00:00:00.000','Y', 'Y', 'Y', 'Y', 'Y', 'Y', 'Y', 'N', 'N', 'N', NULL, NULL, NULL);</v>
      </c>
      <c r="B3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VALUES(nextval('t_country_visa_type_link_seq'),63502,41920,'Full', 'support', current_timestamp, 'support', current_timestamp,81363, current_date, current_date, '2099-01-01 00:00:00.000','Y', 'Y', 'Y', 'Y', 'Y', 'Y', 'Y', 'N', 'N', 'N', NULL, NULL, NULL);</v>
      </c>
    </row>
    <row r="313" spans="1:2">
      <c r="A313" t="str">
        <f>IFERROR(IF(OR('countryvisalink Imp UAT'!P313=0, 'countryvisalink Imp UAT'!P313=""), "", 'countryvisalink Imp UAT'!P313),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VALUES(nextval('t_country_visa_type_link_seq'),63502,44866,'Full', 'support', current_timestamp, 'support', current_timestamp,81363, current_date, current_date, '2099-01-01 00:00:00.000','Y', 'Y', 'Y', 'Y', 'Y', 'Y', 'Y', 'N', 'N', 'N', NULL, NULL, NULL);</v>
      </c>
    </row>
    <row r="314" spans="1:2">
      <c r="A314" t="str">
        <f>IFERROR(IF(OR('countryvisalink Imp UAT'!P314=0, 'countryvisalink Imp UAT'!P314=""), "", 'countryvisalink Imp UAT'!P314),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VALUES(nextval('t_country_visa_type_link_seq'),63502,44867,'Full', 'support', current_timestamp, 'support', current_timestamp,81363, current_date, current_date, '2099-01-01 00:00:00.000','Y', 'Y', 'Y', 'Y', 'Y', 'Y', 'Y', 'N', 'N', 'N', NULL, NULL, NULL);</v>
      </c>
    </row>
    <row r="315" spans="1:2">
      <c r="A315" t="str">
        <f>IFERROR(IF(OR('countryvisalink Imp UAT'!P315=0, 'countryvisalink Imp UAT'!P315=""), "", 'countryvisalink Imp UAT'!P315),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VALUES(nextval('t_country_visa_type_link_seq'),63502,36173,'Full', 'support', current_timestamp, 'support', current_timestamp,81363, current_date, current_date, '2099-01-01 00:00:00.000','Y', 'Y', 'Y', 'Y', 'Y', 'Y', 'Y', 'N', 'N', 'N', NULL, NULL, NULL);</v>
      </c>
    </row>
    <row r="316" spans="1:2">
      <c r="A316" t="str">
        <f>IFERROR(IF(OR('countryvisalink Imp UAT'!P316=0, 'countryvisalink Imp UAT'!P316=""), "", 'countryvisalink Imp UAT'!P316),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VALUES(nextval('t_country_visa_type_link_seq'),63502,36176,'Full', 'support', current_timestamp, 'support', current_timestamp,81363, current_date, current_date, '2099-01-01 00:00:00.000','Y', 'Y', 'Y', 'Y', 'Y', 'Y', 'Y', 'N', 'N', 'N', NULL, NULL, NULL);</v>
      </c>
    </row>
    <row r="317" spans="1:2">
      <c r="A317" t="str">
        <f>IFERROR(IF(OR('countryvisalink Imp UAT'!P317=0, 'countryvisalink Imp UAT'!P317=""), "", 'countryvisalink Imp UAT'!P317),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VALUES(nextval('t_country_visa_type_link_seq'),63502,36170,'Full', 'support', current_timestamp, 'support', current_timestamp,81363, current_date, current_date, '2099-01-01 00:00:00.000','Y', 'Y', 'Y', 'Y', 'Y', 'Y', 'Y', 'N', 'N', 'N', NULL, NULL, NULL);</v>
      </c>
    </row>
    <row r="318" spans="1:2">
      <c r="A318" t="str">
        <f>IFERROR(IF(OR('countryvisalink Imp UAT'!P318=0, 'countryvisalink Imp UAT'!P318=""), "", 'countryvisalink Imp UAT'!P318),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VALUES(nextval('t_country_visa_type_link_seq'),63502,36169,'Full', 'support', current_timestamp, 'support', current_timestamp,81363, current_date, current_date, '2099-01-01 00:00:00.000','Y', 'Y', 'Y', 'Y', 'Y', 'Y', 'Y', 'N', 'N', 'N', NULL, NULL, NULL);</v>
      </c>
    </row>
    <row r="319" spans="1:2">
      <c r="A319" t="str">
        <f>IFERROR(IF(OR('countryvisalink Imp UAT'!P319=0, 'countryvisalink Imp UAT'!P319=""), "", 'countryvisalink Imp UAT'!P319),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VALUES(nextval('t_country_visa_type_link_seq'),63502,36174,'Full', 'support', current_timestamp, 'support', current_timestamp,81363, current_date, current_date, '2099-01-01 00:00:00.000','Y', 'Y', 'Y', 'Y', 'Y', 'Y', 'Y', 'N', 'N', 'N', NULL, NULL, NULL);</v>
      </c>
    </row>
    <row r="320" spans="1:2">
      <c r="A320" t="str">
        <f>IFERROR(IF(OR('countryvisalink Imp UAT'!P320=0, 'countryvisalink Imp UAT'!P320=""), "", 'countryvisalink Imp UAT'!P320),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VALUES(nextval('t_country_visa_type_link_seq'),63502,36179,'Full', 'support', current_timestamp, 'support', current_timestamp,81363, current_date, current_date, '2099-01-01 00:00:00.000','Y', 'Y', 'Y', 'Y', 'Y', 'Y', 'Y', 'N', 'N', 'N', NULL, NULL, NULL);</v>
      </c>
    </row>
    <row r="321" spans="1:1">
      <c r="A321" t="str">
        <f>IFERROR(IF(OR('countryvisalink Imp UAT'!P321=0, 'countryvisalink Imp UAT'!P321=""), "", 'countryvisalink Imp UAT'!P321),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VALUES(nextval('t_country_visa_type_link_seq'),63502,36172,'Full', 'support', current_timestamp, 'support', current_timestamp,81363, current_date, current_date, '2099-01-01 00:00:00.000','Y', 'Y', 'Y', 'Y', 'Y', 'Y', 'Y', 'N', 'N', 'N', NULL, NULL, NULL);</v>
      </c>
    </row>
    <row r="322" spans="1:1">
      <c r="A322" t="str">
        <f>IFERROR(IF(OR('countryvisalink Imp UAT'!P322=0, 'countryvisalink Imp UAT'!P322=""), "", 'countryvisalink Imp UAT'!P322),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VALUES(nextval('t_country_visa_type_link_seq'),63502,36171,'Full', 'support', current_timestamp, 'support', current_timestamp,81363, current_date, current_date, '2099-01-01 00:00:00.000','Y', 'Y', 'Y', 'Y', 'Y', 'Y', 'Y', 'N', 'N', 'N', NULL, NULL, NULL);</v>
      </c>
    </row>
    <row r="323" spans="1:1">
      <c r="A323" t="str">
        <f>IFERROR(IF(OR('countryvisalink Imp UAT'!P323=0, 'countryvisalink Imp UAT'!P323=""), "", 'countryvisalink Imp UAT'!P323),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VALUES(nextval('t_country_visa_type_link_seq'),63502,36175,'Full', 'support', current_timestamp, 'support', current_timestamp,81363, current_date, current_date, '2099-01-01 00:00:00.000','Y', 'Y', 'Y', 'Y', 'Y', 'Y', 'Y', 'N', 'N', 'N', NULL, NULL, NULL);</v>
      </c>
    </row>
    <row r="324" spans="1:1">
      <c r="A324" t="str">
        <f>IFERROR(IF(OR('countryvisalink Imp UAT'!P324=0, 'countryvisalink Imp UAT'!P324=""), "", 'countryvisalink Imp UAT'!P324),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VALUES(nextval('t_country_visa_type_link_seq'),63502,36168,'Full', 'support', current_timestamp, 'support', current_timestamp,81363, current_date, current_date, '2099-01-01 00:00:00.000','Y', 'Y', 'Y', 'Y', 'Y', 'Y', 'Y', 'N', 'N', 'N', NULL, NULL, NULL);</v>
      </c>
    </row>
    <row r="325" spans="1:1">
      <c r="A325" t="str">
        <f>IFERROR(IF(OR('countryvisalink Imp UAT'!P325=0, 'countryvisalink Imp UAT'!P325=""), "", 'countryvisalink Imp UAT'!P325),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VALUES(nextval('t_country_visa_type_link_seq'),63502,36177,'Full', 'support', current_timestamp, 'support', current_timestamp,81363, current_date, current_date, '2099-01-01 00:00:00.000','Y', 'Y', 'Y', 'Y', 'Y', 'Y', 'Y', 'N', 'N', 'N', NULL, NULL, NULL);</v>
      </c>
    </row>
    <row r="326" spans="1:1">
      <c r="A326" t="str">
        <f>IFERROR(IF(OR('countryvisalink Imp UAT'!P326=0, 'countryvisalink Imp UAT'!P326=""), "", 'countryvisalink Imp UAT'!P326),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VALUES(nextval('t_country_visa_type_link_seq'),63502,36167,'Full', 'support', current_timestamp, 'support', current_timestamp,81363, current_date, current_date, '2099-01-01 00:00:00.000','Y', 'Y', 'Y', 'Y', 'Y', 'Y', 'Y', 'N', 'N', 'N', NULL, NULL, NULL);</v>
      </c>
    </row>
    <row r="327" spans="1:1">
      <c r="A327" t="str">
        <f>IFERROR(IF(OR('countryvisalink Imp UAT'!P327=0, 'countryvisalink Imp UAT'!P327=""), "", 'countryvisalink Imp UAT'!P327),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VALUES(nextval('t_country_visa_type_link_seq'),63502,36162,'Full', 'support', current_timestamp, 'support', current_timestamp,81363, current_date, current_date, '2099-01-01 00:00:00.000','Y', 'Y', 'Y', 'Y', 'Y', 'Y', 'Y', 'N', 'N', 'N', NULL, NULL, NULL);</v>
      </c>
    </row>
    <row r="328" spans="1:1">
      <c r="A328" t="str">
        <f>IFERROR(IF(OR('countryvisalink Imp UAT'!P328=0, 'countryvisalink Imp UAT'!P328=""), "", 'countryvisalink Imp UAT'!P328),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VALUES(nextval('t_country_visa_type_link_seq'),63502,36178,'Full', 'support', current_timestamp, 'support', current_timestamp,81363, current_date, current_date, '2099-01-01 00:00:00.000','Y', 'Y', 'Y', 'Y', 'Y', 'Y', 'Y', 'N', 'N', 'N', NULL, NULL, NULL);</v>
      </c>
    </row>
    <row r="329" spans="1:1">
      <c r="A329" t="str">
        <f>IFERROR(IF(OR('countryvisalink Imp UAT'!P329=0, 'countryvisalink Imp UAT'!P329=""), "", 'countryvisalink Imp UAT'!P329),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VALUES(nextval('t_country_visa_type_link_seq'),63502,36160,'Full', 'support', current_timestamp, 'support', current_timestamp,81363, current_date, current_date, '2099-01-01 00:00:00.000','Y', 'Y', 'Y', 'Y', 'Y', 'Y', 'Y', 'N', 'N', 'N', NULL, NULL, NULL);</v>
      </c>
    </row>
    <row r="330" spans="1:1">
      <c r="A330" t="str">
        <f>IFERROR(IF(OR('countryvisalink Imp UAT'!P330=0, 'countryvisalink Imp UAT'!P330=""), "", 'countryvisalink Imp UAT'!P330), "")</f>
        <v/>
      </c>
    </row>
    <row r="331" spans="1:1">
      <c r="A331" t="str">
        <f>IFERROR(IF(OR('countryvisalink Imp UAT'!P331=0, 'countryvisalink Imp UAT'!P331=""), "", 'countryvisalink Imp UAT'!P331), "")</f>
        <v/>
      </c>
    </row>
    <row r="332" spans="1:1">
      <c r="A332" t="str">
        <f>IFERROR(IF(OR('countryvisalink Imp UAT'!P332=0, 'countryvisalink Imp UAT'!P332=""), "", 'countryvisalink Imp UAT'!P332), "")</f>
        <v/>
      </c>
    </row>
    <row r="333" spans="1:1">
      <c r="A333" t="str">
        <f>IFERROR(IF(OR('countryvisalink Imp UAT'!P333=0, 'countryvisalink Imp UAT'!P333=""), "", 'countryvisalink Imp UAT'!P333), "")</f>
        <v/>
      </c>
    </row>
    <row r="334" spans="1:1">
      <c r="A334" t="str">
        <f>IFERROR(IF(OR('countryvisalink Imp UAT'!P334=0, 'countryvisalink Imp UAT'!P334=""), "", 'countryvisalink Imp UAT'!P334), "")</f>
        <v/>
      </c>
    </row>
    <row r="335" spans="1:1">
      <c r="A335" t="str">
        <f>IFERROR(IF(OR('countryvisalink Imp UAT'!P335=0, 'countryvisalink Imp UAT'!P335=""), "", 'countryvisalink Imp UAT'!P335), "")</f>
        <v/>
      </c>
    </row>
    <row r="336" spans="1:1">
      <c r="A336" t="str">
        <f>IFERROR(IF(OR('countryvisalink Imp UAT'!P336=0, 'countryvisalink Imp UAT'!P336=""), "", 'countryvisalink Imp UAT'!P336), "")</f>
        <v/>
      </c>
    </row>
    <row r="337" spans="1:1">
      <c r="A337" t="str">
        <f>IFERROR(IF(OR('countryvisalink Imp UAT'!P337=0, 'countryvisalink Imp UAT'!P337=""), "", 'countryvisalink Imp UAT'!P337), "")</f>
        <v/>
      </c>
    </row>
    <row r="338" spans="1:1">
      <c r="A338" t="str">
        <f>IFERROR(IF(OR('countryvisalink Imp UAT'!P338=0, 'countryvisalink Imp UAT'!P338=""), "", 'countryvisalink Imp UAT'!P338), "")</f>
        <v/>
      </c>
    </row>
    <row r="339" spans="1:1">
      <c r="A339" t="str">
        <f>IFERROR(IF(OR('countryvisalink Imp UAT'!P339=0, 'countryvisalink Imp UAT'!P339=""), "", 'countryvisalink Imp UAT'!P339), "")</f>
        <v/>
      </c>
    </row>
    <row r="340" spans="1:1">
      <c r="A340" t="str">
        <f>IFERROR(IF(OR('countryvisalink Imp UAT'!P340=0, 'countryvisalink Imp UAT'!P340=""), "", 'countryvisalink Imp UAT'!P340), "")</f>
        <v/>
      </c>
    </row>
    <row r="341" spans="1:1">
      <c r="A341" t="str">
        <f>IFERROR(IF(OR('countryvisalink Imp UAT'!P341=0, 'countryvisalink Imp UAT'!P341=""), "", 'countryvisalink Imp UAT'!P341), "")</f>
        <v/>
      </c>
    </row>
    <row r="342" spans="1:1">
      <c r="A342" t="str">
        <f>IFERROR(IF(OR('countryvisalink Imp UAT'!P342=0, 'countryvisalink Imp UAT'!P342=""), "", 'countryvisalink Imp UAT'!P342), "")</f>
        <v/>
      </c>
    </row>
    <row r="343" spans="1:1">
      <c r="A343" t="str">
        <f>IFERROR(IF(OR('countryvisalink Imp UAT'!P343=0, 'countryvisalink Imp UAT'!P343=""), "", 'countryvisalink Imp UAT'!P343), "")</f>
        <v/>
      </c>
    </row>
    <row r="344" spans="1:1">
      <c r="A344" t="str">
        <f>IFERROR(IF(OR('countryvisalink Imp UAT'!P344=0, 'countryvisalink Imp UAT'!P344=""), "", 'countryvisalink Imp UAT'!P344), "")</f>
        <v/>
      </c>
    </row>
    <row r="345" spans="1:1">
      <c r="A345" t="str">
        <f>IFERROR(IF(OR('countryvisalink Imp UAT'!P345=0, 'countryvisalink Imp UAT'!P345=""), "", 'countryvisalink Imp UAT'!P345), "")</f>
        <v/>
      </c>
    </row>
    <row r="346" spans="1:1">
      <c r="A346" t="str">
        <f>IFERROR(IF(OR('countryvisalink Imp UAT'!P346=0, 'countryvisalink Imp UAT'!P346=""), "", 'countryvisalink Imp UAT'!P346), "")</f>
        <v/>
      </c>
    </row>
    <row r="347" spans="1:1">
      <c r="A347" t="str">
        <f>IFERROR(IF(OR('countryvisalink Imp UAT'!P347=0, 'countryvisalink Imp UAT'!P347=""), "", 'countryvisalink Imp UAT'!P347), "")</f>
        <v/>
      </c>
    </row>
    <row r="348" spans="1:1">
      <c r="A348" t="str">
        <f>IFERROR(IF(OR('countryvisalink Imp UAT'!P348=0, 'countryvisalink Imp UAT'!P348=""), "", 'countryvisalink Imp UAT'!P348), "")</f>
        <v/>
      </c>
    </row>
    <row r="349" spans="1:1">
      <c r="A349" t="str">
        <f>IFERROR(IF(OR('countryvisalink Imp UAT'!P349=0, 'countryvisalink Imp UAT'!P349=""), "", 'countryvisalink Imp UAT'!P349), "")</f>
        <v/>
      </c>
    </row>
    <row r="350" spans="1:1">
      <c r="A350" t="str">
        <f>IFERROR(IF(OR('countryvisalink Imp UAT'!P350=0, 'countryvisalink Imp UAT'!P350=""), "", 'countryvisalink Imp UAT'!P350), "")</f>
        <v/>
      </c>
    </row>
    <row r="351" spans="1:1">
      <c r="A351" t="str">
        <f>IFERROR(IF(OR('countryvisalink Imp UAT'!P351=0, 'countryvisalink Imp UAT'!P351=""), "", 'countryvisalink Imp UAT'!P351), "")</f>
        <v/>
      </c>
    </row>
    <row r="352" spans="1:1">
      <c r="A352" t="str">
        <f>IFERROR(IF(OR('countryvisalink Imp UAT'!P352=0, 'countryvisalink Imp UAT'!P352=""), "", 'countryvisalink Imp UAT'!P352), "")</f>
        <v/>
      </c>
    </row>
    <row r="353" spans="1:1">
      <c r="A353" t="str">
        <f>IFERROR(IF(OR('countryvisalink Imp UAT'!P353=0, 'countryvisalink Imp UAT'!P353=""), "", 'countryvisalink Imp UAT'!P353), "")</f>
        <v/>
      </c>
    </row>
    <row r="354" spans="1:1">
      <c r="A354" t="str">
        <f>IFERROR(IF(OR('countryvisalink Imp UAT'!P354=0, 'countryvisalink Imp UAT'!P354=""), "", 'countryvisalink Imp UAT'!P354), "")</f>
        <v/>
      </c>
    </row>
    <row r="355" spans="1:1">
      <c r="A355" t="str">
        <f>IFERROR(IF(OR('countryvisalink Imp UAT'!P355=0, 'countryvisalink Imp UAT'!P355=""), "", 'countryvisalink Imp UAT'!P355), "")</f>
        <v/>
      </c>
    </row>
    <row r="356" spans="1:1">
      <c r="A356" t="str">
        <f>IFERROR(IF(OR('countryvisalink Imp UAT'!P356=0, 'countryvisalink Imp UAT'!P356=""), "", 'countryvisalink Imp UAT'!P356), "")</f>
        <v/>
      </c>
    </row>
    <row r="357" spans="1:1">
      <c r="A357" t="str">
        <f>IFERROR(IF(OR('countryvisalink Imp UAT'!P357=0, 'countryvisalink Imp UAT'!P357=""), "", 'countryvisalink Imp UAT'!P357), "")</f>
        <v/>
      </c>
    </row>
    <row r="358" spans="1:1">
      <c r="A358" t="str">
        <f>IFERROR(IF(OR('countryvisalink Imp UAT'!P358=0, 'countryvisalink Imp UAT'!P358=""), "", 'countryvisalink Imp UAT'!P358), "")</f>
        <v/>
      </c>
    </row>
    <row r="359" spans="1:1">
      <c r="A359" t="str">
        <f>IFERROR(IF(OR('countryvisalink Imp UAT'!P359=0, 'countryvisalink Imp UAT'!P359=""), "", 'countryvisalink Imp UAT'!P359), "")</f>
        <v/>
      </c>
    </row>
    <row r="360" spans="1:1">
      <c r="A360" t="str">
        <f>IFERROR(IF(OR('countryvisalink Imp UAT'!P360=0, 'countryvisalink Imp UAT'!P360=""), "", 'countryvisalink Imp UAT'!P360), "")</f>
        <v/>
      </c>
    </row>
    <row r="361" spans="1:1">
      <c r="A361" t="str">
        <f>IFERROR(IF(OR('countryvisalink Imp UAT'!P361=0, 'countryvisalink Imp UAT'!P361=""), "", 'countryvisalink Imp UAT'!P361), "")</f>
        <v/>
      </c>
    </row>
    <row r="362" spans="1:1">
      <c r="A362" t="str">
        <f>IFERROR(IF(OR('countryvisalink Imp UAT'!P362=0, 'countryvisalink Imp UAT'!P362=""), "", 'countryvisalink Imp UAT'!P362), "")</f>
        <v/>
      </c>
    </row>
    <row r="363" spans="1:1">
      <c r="A363" t="str">
        <f>IFERROR(IF(OR('countryvisalink Imp UAT'!P363=0, 'countryvisalink Imp UAT'!P363=""), "", 'countryvisalink Imp UAT'!P363), "")</f>
        <v/>
      </c>
    </row>
    <row r="364" spans="1:1">
      <c r="A364" t="str">
        <f>IFERROR(IF(OR('countryvisalink Imp UAT'!P364=0, 'countryvisalink Imp UAT'!P364=""), "", 'countryvisalink Imp UAT'!P364), "")</f>
        <v/>
      </c>
    </row>
    <row r="365" spans="1:1">
      <c r="A365" t="str">
        <f>IFERROR(IF(OR('countryvisalink Imp UAT'!P365=0, 'countryvisalink Imp UAT'!P365=""), "", 'countryvisalink Imp UAT'!P365), "")</f>
        <v/>
      </c>
    </row>
    <row r="366" spans="1:1">
      <c r="A366" t="str">
        <f>IFERROR(IF(OR('countryvisalink Imp UAT'!P366=0, 'countryvisalink Imp UAT'!P366=""), "", 'countryvisalink Imp UAT'!P366), "")</f>
        <v/>
      </c>
    </row>
    <row r="367" spans="1:1">
      <c r="A367" t="str">
        <f>IFERROR(IF(OR('countryvisalink Imp UAT'!P367=0, 'countryvisalink Imp UAT'!P367=""), "", 'countryvisalink Imp UAT'!P367), "")</f>
        <v/>
      </c>
    </row>
    <row r="368" spans="1:1">
      <c r="A368" t="str">
        <f>IFERROR(IF(OR('countryvisalink Imp UAT'!P368=0, 'countryvisalink Imp UAT'!P368=""), "", 'countryvisalink Imp UAT'!P368), "")</f>
        <v/>
      </c>
    </row>
    <row r="369" spans="1:1">
      <c r="A369" t="str">
        <f>IFERROR(IF(OR('countryvisalink Imp UAT'!P369=0, 'countryvisalink Imp UAT'!P369=""), "", 'countryvisalink Imp UAT'!P369), "")</f>
        <v/>
      </c>
    </row>
    <row r="370" spans="1:1">
      <c r="A370" t="str">
        <f>IFERROR(IF(OR('countryvisalink Imp UAT'!P370=0, 'countryvisalink Imp UAT'!P370=""), "", 'countryvisalink Imp UAT'!P370), "")</f>
        <v/>
      </c>
    </row>
    <row r="371" spans="1:1">
      <c r="A371" t="str">
        <f>IFERROR(IF(OR('countryvisalink Imp UAT'!P371=0, 'countryvisalink Imp UAT'!P371=""), "", 'countryvisalink Imp UAT'!P371), "")</f>
        <v/>
      </c>
    </row>
    <row r="372" spans="1:1">
      <c r="A372" t="str">
        <f>IFERROR(IF(OR('countryvisalink Imp UAT'!P372=0, 'countryvisalink Imp UAT'!P372=""), "", 'countryvisalink Imp UAT'!P372), "")</f>
        <v/>
      </c>
    </row>
    <row r="373" spans="1:1">
      <c r="A373" t="str">
        <f>IFERROR(IF(OR('countryvisalink Imp UAT'!P373=0, 'countryvisalink Imp UAT'!P373=""), "", 'countryvisalink Imp UAT'!P373), "")</f>
        <v/>
      </c>
    </row>
    <row r="374" spans="1:1">
      <c r="A374" t="str">
        <f>IFERROR(IF(OR('countryvisalink Imp UAT'!P374=0, 'countryvisalink Imp UAT'!P374=""), "", 'countryvisalink Imp UAT'!P374), "")</f>
        <v/>
      </c>
    </row>
    <row r="375" spans="1:1">
      <c r="A375" t="str">
        <f>IFERROR(IF(OR('countryvisalink Imp UAT'!P375=0, 'countryvisalink Imp UAT'!P375=""), "", 'countryvisalink Imp UAT'!P375), "")</f>
        <v/>
      </c>
    </row>
    <row r="376" spans="1:1">
      <c r="A376" t="str">
        <f>IFERROR(IF(OR('countryvisalink Imp UAT'!P376=0, 'countryvisalink Imp UAT'!P376=""), "", 'countryvisalink Imp UAT'!P376), "")</f>
        <v/>
      </c>
    </row>
    <row r="377" spans="1:1">
      <c r="A377" t="str">
        <f>IFERROR(IF(OR('countryvisalink Imp UAT'!P377=0, 'countryvisalink Imp UAT'!P377=""), "", 'countryvisalink Imp UAT'!P377), "")</f>
        <v/>
      </c>
    </row>
    <row r="378" spans="1:1">
      <c r="A378" t="str">
        <f>IFERROR(IF(OR('countryvisalink Imp UAT'!P378=0, 'countryvisalink Imp UAT'!P378=""), "", 'countryvisalink Imp UAT'!P378), "")</f>
        <v/>
      </c>
    </row>
    <row r="379" spans="1:1">
      <c r="A379" t="str">
        <f>IFERROR(IF(OR('countryvisalink Imp UAT'!P379=0, 'countryvisalink Imp UAT'!P379=""), "", 'countryvisalink Imp UAT'!P379), "")</f>
        <v/>
      </c>
    </row>
    <row r="380" spans="1:1">
      <c r="A380" t="str">
        <f>IFERROR(IF(OR('countryvisalink Imp UAT'!P380=0, 'countryvisalink Imp UAT'!P380=""), "", 'countryvisalink Imp UAT'!P380), "")</f>
        <v/>
      </c>
    </row>
    <row r="381" spans="1:1">
      <c r="A381" t="str">
        <f>IFERROR(IF(OR('countryvisalink Imp UAT'!P381=0, 'countryvisalink Imp UAT'!P381=""), "", 'countryvisalink Imp UAT'!P381), "")</f>
        <v/>
      </c>
    </row>
    <row r="382" spans="1:1">
      <c r="A382" t="str">
        <f>IFERROR(IF(OR('countryvisalink Imp UAT'!P382=0, 'countryvisalink Imp UAT'!P382=""), "", 'countryvisalink Imp UAT'!P382), "")</f>
        <v/>
      </c>
    </row>
    <row r="383" spans="1:1">
      <c r="A383" t="str">
        <f>IFERROR(IF(OR('countryvisalink Imp UAT'!P383=0, 'countryvisalink Imp UAT'!P383=""), "", 'countryvisalink Imp UAT'!P383), "")</f>
        <v/>
      </c>
    </row>
    <row r="384" spans="1:1">
      <c r="A384" t="str">
        <f>IFERROR(IF(OR('countryvisalink Imp UAT'!P384=0, 'countryvisalink Imp UAT'!P384=""), "", 'countryvisalink Imp UAT'!P384), "")</f>
        <v/>
      </c>
    </row>
    <row r="385" spans="1:1">
      <c r="A385" t="str">
        <f>IFERROR(IF(OR('countryvisalink Imp UAT'!P385=0, 'countryvisalink Imp UAT'!P385=""), "", 'countryvisalink Imp UAT'!P385), "")</f>
        <v/>
      </c>
    </row>
    <row r="386" spans="1:1">
      <c r="A386" t="str">
        <f>IFERROR(IF(OR('countryvisalink Imp UAT'!P386=0, 'countryvisalink Imp UAT'!P386=""), "", 'countryvisalink Imp UAT'!P386), "")</f>
        <v/>
      </c>
    </row>
    <row r="387" spans="1:1">
      <c r="A387" t="str">
        <f>IFERROR(IF(OR('countryvisalink Imp UAT'!P387=0, 'countryvisalink Imp UAT'!P387=""), "", 'countryvisalink Imp UAT'!P387), "")</f>
        <v/>
      </c>
    </row>
    <row r="388" spans="1:1">
      <c r="A388" t="str">
        <f>IFERROR(IF(OR('countryvisalink Imp UAT'!P388=0, 'countryvisalink Imp UAT'!P388=""), "", 'countryvisalink Imp UAT'!P388), "")</f>
        <v/>
      </c>
    </row>
    <row r="389" spans="1:1">
      <c r="A389" t="str">
        <f>IFERROR(IF(OR('countryvisalink Imp UAT'!P389=0, 'countryvisalink Imp UAT'!P389=""), "", 'countryvisalink Imp UAT'!P389), "")</f>
        <v/>
      </c>
    </row>
    <row r="390" spans="1:1">
      <c r="A390" t="str">
        <f>IFERROR(IF(OR('countryvisalink Imp UAT'!P390=0, 'countryvisalink Imp UAT'!P390=""), "", 'countryvisalink Imp UAT'!P390), "")</f>
        <v/>
      </c>
    </row>
    <row r="391" spans="1:1">
      <c r="A391" t="str">
        <f>IFERROR(IF(OR('countryvisalink Imp UAT'!P391=0, 'countryvisalink Imp UAT'!P391=""), "", 'countryvisalink Imp UAT'!P391), "")</f>
        <v/>
      </c>
    </row>
    <row r="392" spans="1:1">
      <c r="A392" t="str">
        <f>IFERROR(IF(OR('countryvisalink Imp UAT'!P392=0, 'countryvisalink Imp UAT'!P392=""), "", 'countryvisalink Imp UAT'!P392), "")</f>
        <v/>
      </c>
    </row>
    <row r="393" spans="1:1">
      <c r="A393" t="str">
        <f>IFERROR(IF(OR('countryvisalink Imp UAT'!P393=0, 'countryvisalink Imp UAT'!P393=""), "", 'countryvisalink Imp UAT'!P393), "")</f>
        <v/>
      </c>
    </row>
    <row r="394" spans="1:1">
      <c r="A394" t="str">
        <f>IFERROR(IF(OR('countryvisalink Imp UAT'!P394=0, 'countryvisalink Imp UAT'!P394=""), "", 'countryvisalink Imp UAT'!P394), "")</f>
        <v/>
      </c>
    </row>
    <row r="395" spans="1:1">
      <c r="A395" t="str">
        <f>IFERROR(IF(OR('countryvisalink Imp UAT'!P395=0, 'countryvisalink Imp UAT'!P395=""), "", 'countryvisalink Imp UAT'!P395), "")</f>
        <v/>
      </c>
    </row>
    <row r="396" spans="1:1">
      <c r="A396" t="str">
        <f>IFERROR(IF(OR('countryvisalink Imp UAT'!P396=0, 'countryvisalink Imp UAT'!P396=""), "", 'countryvisalink Imp UAT'!P396), "")</f>
        <v/>
      </c>
    </row>
    <row r="397" spans="1:1">
      <c r="A397" t="str">
        <f>IFERROR(IF(OR('countryvisalink Imp UAT'!P397=0, 'countryvisalink Imp UAT'!P397=""), "", 'countryvisalink Imp UAT'!P397), "")</f>
        <v/>
      </c>
    </row>
    <row r="398" spans="1:1">
      <c r="A398" t="str">
        <f>IFERROR(IF(OR('countryvisalink Imp UAT'!P398=0, 'countryvisalink Imp UAT'!P398=""), "", 'countryvisalink Imp UAT'!P398), "")</f>
        <v/>
      </c>
    </row>
    <row r="399" spans="1:1">
      <c r="A399" t="str">
        <f>IFERROR(IF(OR('countryvisalink Imp UAT'!P399=0, 'countryvisalink Imp UAT'!P399=""), "", 'countryvisalink Imp UAT'!P399),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VALUES(nextval('t_country_visa_type_link_seq'),63502,36159,'Full', 'support', current_timestamp, 'support', current_timestamp,81363, current_date, current_date, '2099-01-01 00:00:00.000','Y', 'Y', 'Y', 'Y', 'Y', 'Y', 'Y', 'N', 'N', 'N', NULL, NULL, NULL);</v>
      </c>
    </row>
    <row r="400" spans="1:1">
      <c r="A400" t="str">
        <f>IFERROR(IF(OR('countryvisalink Imp UAT'!P400=0, 'countryvisalink Imp UAT'!P400=""), "", 'countryvisalink Imp UAT'!P400),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VALUES(nextval('t_country_visa_type_link_seq'),63502,36163,'Full', 'support', current_timestamp, 'support', current_timestamp,81363, current_date, current_date, '2099-01-01 00:00:00.000','Y', 'Y', 'Y', 'Y', 'Y', 'Y', 'Y', 'N', 'N', 'N', NULL, NULL, NULL);</v>
      </c>
    </row>
    <row r="401" spans="1:1">
      <c r="A401" t="str">
        <f>IFERROR(IF(OR('countryvisalink Imp UAT'!P401=0, 'countryvisalink Imp UAT'!P401=""), "", 'countryvisalink Imp UAT'!P401),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VALUES(nextval('t_country_visa_type_link_seq'),63502,36156,'Full', 'support', current_timestamp, 'support', current_timestamp,81363, current_date, current_date, '2099-01-01 00:00:00.000','Y', 'Y', 'Y', 'Y', 'Y', 'Y', 'Y', 'N', 'N', 'N', NULL, NULL, NULL);</v>
      </c>
    </row>
    <row r="402" spans="1:1">
      <c r="A402" t="str">
        <f>IFERROR(IF(OR('countryvisalink Imp UAT'!P402=0, 'countryvisalink Imp UAT'!P402=""), "", 'countryvisalink Imp UAT'!P402),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VALUES(nextval('t_country_visa_type_link_seq'),63502,36165,'Full', 'support', current_timestamp, 'support', current_timestamp,81363, current_date, current_date, '2099-01-01 00:00:00.000','Y', 'Y', 'Y', 'Y', 'Y', 'Y', 'Y', 'N', 'N', 'N', NULL, NULL, NULL);</v>
      </c>
    </row>
    <row r="403" spans="1:1">
      <c r="A403" t="str">
        <f>IFERROR(IF(OR('countryvisalink Imp UAT'!P403=0, 'countryvisalink Imp UAT'!P403=""), "", 'countryvisalink Imp UAT'!P403),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VALUES(nextval('t_country_visa_type_link_seq'),63502,36155,'Full', 'support', current_timestamp, 'support', current_timestamp,81363, current_date, current_date, '2099-01-01 00:00:00.000','Y', 'Y', 'Y', 'Y', 'Y', 'Y', 'Y', 'N', 'N', 'N', NULL, NULL, NULL);</v>
      </c>
    </row>
    <row r="404" spans="1:1">
      <c r="A404" t="str">
        <f>IFERROR(IF(OR('countryvisalink Imp UAT'!P404=0, 'countryvisalink Imp UAT'!P404=""), "", 'countryvisalink Imp UAT'!P404),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VALUES(nextval('t_country_visa_type_link_seq'),63502,22058,'Full', 'support', current_timestamp, 'support', current_timestamp,81363, current_date, current_date, '2099-01-01 00:00:00.000','Y', 'Y', 'Y', 'Y', 'Y', 'Y', 'Y', 'N', 'N', 'N', NULL, NULL, NULL);</v>
      </c>
    </row>
    <row r="405" spans="1:1">
      <c r="A405" t="str">
        <f>IFERROR(IF(OR('countryvisalink Imp UAT'!P405=0, 'countryvisalink Imp UAT'!P405=""), "", 'countryvisalink Imp UAT'!P405), "")</f>
        <v/>
      </c>
    </row>
    <row r="406" spans="1:1">
      <c r="A406" t="str">
        <f>IFERROR(IF(OR('countryvisalink Imp UAT'!P406=0, 'countryvisalink Imp UAT'!P406=""), "", 'countryvisalink Imp UAT'!P406), "")</f>
        <v/>
      </c>
    </row>
    <row r="407" spans="1:1">
      <c r="A407" t="str">
        <f>IFERROR(IF(OR('countryvisalink Imp UAT'!P407=0, 'countryvisalink Imp UAT'!P407=""), "", 'countryvisalink Imp UAT'!P407), "")</f>
        <v/>
      </c>
    </row>
    <row r="408" spans="1:1">
      <c r="A408" t="str">
        <f>IFERROR(IF(OR('countryvisalink Imp UAT'!P408=0, 'countryvisalink Imp UAT'!P408=""), "", 'countryvisalink Imp UAT'!P408),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VALUES(nextval('t_country_visa_type_link_seq'),63502,24054,'Full', 'support', current_timestamp, 'support', current_timestamp,81363, current_date, current_date, '2099-01-01 00:00:00.000','Y', 'Y', 'Y', 'Y', 'Y', 'Y', 'Y', 'N', 'N', 'N', NULL, NULL, NULL);</v>
      </c>
    </row>
    <row r="409" spans="1:1">
      <c r="A409" t="str">
        <f>IFERROR(IF(OR('countryvisalink Imp UAT'!P409=0, 'countryvisalink Imp UAT'!P409=""), "", 'countryvisalink Imp UAT'!P409),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VALUES(nextval('t_country_visa_type_link_seq'),63502,39151,'Full', 'support', current_timestamp, 'support', current_timestamp,81363, current_date, current_date, '2099-01-01 00:00:00.000','Y', 'Y', 'Y', 'Y', 'Y', 'Y', 'Y', 'N', 'N', 'N', NULL, NULL, NULL);</v>
      </c>
    </row>
    <row r="410" spans="1:1">
      <c r="A410" t="str">
        <f>IFERROR(IF(OR('countryvisalink Imp UAT'!P410=0, 'countryvisalink Imp UAT'!P410=""), "", 'countryvisalink Imp UAT'!P410),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VALUES(nextval('t_country_visa_type_link_seq'),63502,37153,'Full', 'support', current_timestamp, 'support', current_timestamp,81363, current_date, current_date, '2099-01-01 00:00:00.000','Y', 'Y', 'Y', 'Y', 'Y', 'Y', 'Y', 'N', 'N', 'N', NULL, NULL, NULL);</v>
      </c>
    </row>
    <row r="411" spans="1:1">
      <c r="A411" t="str">
        <f>IFERROR(IF(OR('countryvisalink Imp UAT'!P411=0, 'countryvisalink Imp UAT'!P411=""), "", 'countryvisalink Imp UAT'!P411),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VALUES(nextval('t_country_visa_type_link_seq'),63502,33153,'Full', 'support', current_timestamp, 'support', current_timestamp,81363, current_date, current_date, '2099-01-01 00:00:00.000','Y', 'Y', 'Y', 'Y', 'Y', 'Y', 'Y', 'N', 'N', 'N', NULL, NULL, NULL);</v>
      </c>
    </row>
    <row r="412" spans="1:1">
      <c r="A412" t="str">
        <f>IFERROR(IF(OR('countryvisalink Imp UAT'!P412=0, 'countryvisalink Imp UAT'!P412=""), "", 'countryvisalink Imp UAT'!P412),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VALUES(nextval('t_country_visa_type_link_seq'),63502,616,'Full', 'support', current_timestamp, 'support', current_timestamp,81363, current_date, current_date, '2099-01-01 00:00:00.000','Y', 'Y', 'Y', 'Y', 'Y', 'Y', 'Y', 'N', 'N', 'N', NULL, NULL, NULL);</v>
      </c>
    </row>
    <row r="413" spans="1:1">
      <c r="A413" t="str">
        <f>IFERROR(IF(OR('countryvisalink Imp UAT'!P413=0, 'countryvisalink Imp UAT'!P413=""), "", 'countryvisalink Imp UAT'!P413),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VALUES(nextval('t_country_visa_type_link_seq'),63502,615,'Full', 'support', current_timestamp, 'support', current_timestamp,81363, current_date, current_date, '2099-01-01 00:00:00.000','Y', 'Y', 'Y', 'Y', 'Y', 'Y', 'Y', 'N', 'N', 'N', NULL, NULL, NULL);</v>
      </c>
    </row>
    <row r="414" spans="1:1">
      <c r="A414" t="str">
        <f>IFERROR(IF(OR('countryvisalink Imp UAT'!P414=0, 'countryvisalink Imp UAT'!P414=""), "", 'countryvisalink Imp UAT'!P414),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VALUES(nextval('t_country_visa_type_link_seq'),63502,44868,'Full', 'support', current_timestamp, 'support', current_timestamp,81363, current_date, current_date, '2099-01-01 00:00:00.000','Y', 'Y', 'Y', 'Y', 'Y', 'Y', 'Y', 'N', 'N', 'N', NULL, NULL, NULL);</v>
      </c>
    </row>
    <row r="415" spans="1:1">
      <c r="A415" t="str">
        <f>IFERROR(IF(OR('countryvisalink Imp UAT'!P415=0, 'countryvisalink Imp UAT'!P415=""), "", 'countryvisalink Imp UAT'!P415),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VALUES(nextval('t_country_visa_type_link_seq'),63502,34156,'Full', 'support', current_timestamp, 'support', current_timestamp,81363, current_date, current_date, '2099-01-01 00:00:00.000','Y', 'Y', 'Y', 'Y', 'Y', 'Y', 'Y', 'N', 'N', 'N', NULL, NULL, NULL);</v>
      </c>
    </row>
    <row r="416" spans="1:1">
      <c r="A416" t="str">
        <f>IFERROR(IF(OR('countryvisalink Imp UAT'!P416=0, 'countryvisalink Imp UAT'!P416=""), "", 'countryvisalink Imp UAT'!P416),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VALUES(nextval('t_country_visa_type_link_seq'),63502,617,'Full', 'support', current_timestamp, 'support', current_timestamp,81363, current_date, current_date, '2099-01-01 00:00:00.000','Y', 'Y', 'Y', 'Y', 'Y', 'Y', 'Y', 'N', 'N', 'N', NULL, NULL, NULL);</v>
      </c>
    </row>
    <row r="417" spans="1:1">
      <c r="A417" t="str">
        <f>IFERROR(IF(OR('countryvisalink Imp UAT'!P417=0, 'countryvisalink Imp UAT'!P417=""), "", 'countryvisalink Imp UAT'!P417), "")</f>
        <v/>
      </c>
    </row>
    <row r="418" spans="1:1">
      <c r="A418" t="str">
        <f>IFERROR(IF(OR('countryvisalink Imp UAT'!P418=0, 'countryvisalink Imp UAT'!P418=""), "", 'countryvisalink Imp UAT'!P418),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VALUES(nextval('t_country_visa_type_link_seq'),63502,43603,'Full', 'support', current_timestamp, 'support', current_timestamp,81363, current_date, current_date, '2099-01-01 00:00:00.000','Y', 'Y', 'Y', 'Y', 'Y', 'Y', 'Y', 'N', 'N', 'N', NULL, NULL, NULL);</v>
      </c>
    </row>
    <row r="419" spans="1:1">
      <c r="A419" t="str">
        <f>IFERROR(IF(OR('countryvisalink Imp UAT'!P419=0, 'countryvisalink Imp UAT'!P419=""), "", 'countryvisalink Imp UAT'!P419), "")</f>
        <v/>
      </c>
    </row>
    <row r="420" spans="1:1">
      <c r="A420" t="str">
        <f>IFERROR(IF(OR('countryvisalink Imp UAT'!P420=0, 'countryvisalink Imp UAT'!P420=""), "", 'countryvisalink Imp UAT'!P420), "")</f>
        <v/>
      </c>
    </row>
    <row r="421" spans="1:1">
      <c r="A421" t="str">
        <f>IFERROR(IF(OR('countryvisalink Imp UAT'!P421=0, 'countryvisalink Imp UAT'!P421=""), "", 'countryvisalink Imp UAT'!P421),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VALUES(nextval('t_country_visa_type_link_seq'),63502,41757,'Full', 'support', current_timestamp, 'support', current_timestamp,81363, current_date, current_date, '2099-01-01 00:00:00.000','Y', 'Y', 'Y', 'Y', 'Y', 'Y', 'Y', 'N', 'N', 'N', NULL, NULL, NULL);</v>
      </c>
    </row>
    <row r="422" spans="1:1">
      <c r="A422" t="str">
        <f>IFERROR(IF(OR('countryvisalink Imp UAT'!P422=0, 'countryvisalink Imp UAT'!P422=""), "", 'countryvisalink Imp UAT'!P422), "")</f>
        <v/>
      </c>
    </row>
    <row r="423" spans="1:1">
      <c r="A423" t="str">
        <f>IFERROR(IF(OR('countryvisalink Imp UAT'!P423=0, 'countryvisalink Imp UAT'!P423=""), "", 'countryvisalink Imp UAT'!P423),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VALUES(nextval('t_country_visa_type_link_seq'),63502,41684,'Full', 'support', current_timestamp, 'support', current_timestamp,81363, current_date, current_date, '2099-01-01 00:00:00.000','Y', 'Y', 'Y', 'Y', 'Y', 'Y', 'Y', 'N', 'N', 'N', NULL, NULL, NULL);</v>
      </c>
    </row>
    <row r="424" spans="1:1">
      <c r="A424" t="str">
        <f>IFERROR(IF(OR('countryvisalink Imp UAT'!P424=0, 'countryvisalink Imp UAT'!P424=""), "", 'countryvisalink Imp UAT'!P424),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VALUES(nextval('t_country_visa_type_link_seq'),63502,22059,'Full', 'support', current_timestamp, 'support', current_timestamp,81363, current_date, current_date, '2099-01-01 00:00:00.000','Y', 'Y', 'Y', 'Y', 'Y', 'Y', 'Y', 'N', 'N', 'N', NULL, NULL, NULL);</v>
      </c>
    </row>
    <row r="425" spans="1:1">
      <c r="A425" t="str">
        <f>IFERROR(IF(OR('countryvisalink Imp UAT'!P425=0, 'countryvisalink Imp UAT'!P425=""), "", 'countryvisalink Imp UAT'!P425), "")</f>
        <v/>
      </c>
    </row>
    <row r="426" spans="1:1">
      <c r="A426" t="str">
        <f>IFERROR(IF(OR('countryvisalink Imp UAT'!P426=0, 'countryvisalink Imp UAT'!P426=""), "", 'countryvisalink Imp UAT'!P426), "")</f>
        <v/>
      </c>
    </row>
    <row r="427" spans="1:1">
      <c r="A427" t="str">
        <f>IFERROR(IF(OR('countryvisalink Imp UAT'!P427=0, 'countryvisalink Imp UAT'!P427=""), "", 'countryvisalink Imp UAT'!P427), "")</f>
        <v/>
      </c>
    </row>
    <row r="428" spans="1:1">
      <c r="A428" t="str">
        <f>IFERROR(IF(OR('countryvisalink Imp UAT'!P428=0, 'countryvisalink Imp UAT'!P428=""), "", 'countryvisalink Imp UAT'!P428), "")</f>
        <v/>
      </c>
    </row>
    <row r="429" spans="1:1">
      <c r="A429" t="str">
        <f>IFERROR(IF(OR('countryvisalink Imp UAT'!P429=0, 'countryvisalink Imp UAT'!P429=""), "", 'countryvisalink Imp UAT'!P429),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VALUES(nextval('t_country_visa_type_link_seq'),63502,940,'Full', 'support', current_timestamp, 'support', current_timestamp,81363, current_date, current_date, '2099-01-01 00:00:00.000','Y', 'Y', 'Y', 'Y', 'Y', 'Y', 'Y', 'N', 'N', 'N', NULL, NULL, NULL);</v>
      </c>
    </row>
    <row r="430" spans="1:1">
      <c r="A430" t="str">
        <f>IFERROR(IF(OR('countryvisalink Imp UAT'!P430=0, 'countryvisalink Imp UAT'!P430=""), "", 'countryvisalink Imp UAT'!P430),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VALUES(nextval('t_country_visa_type_link_seq'),63502,939,'Full', 'support', current_timestamp, 'support', current_timestamp,81363, current_date, current_date, '2099-01-01 00:00:00.000','Y', 'Y', 'Y', 'Y', 'Y', 'Y', 'Y', 'N', 'N', 'N', NULL, NULL, NULL);</v>
      </c>
    </row>
    <row r="431" spans="1:1">
      <c r="A431" t="str">
        <f>IFERROR(IF(OR('countryvisalink Imp UAT'!P431=0, 'countryvisalink Imp UAT'!P431=""), "", 'countryvisalink Imp UAT'!P431),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VALUES(nextval('t_country_visa_type_link_seq'),63502,44869,'Full', 'support', current_timestamp, 'support', current_timestamp,81363, current_date, current_date, '2099-01-01 00:00:00.000','Y', 'Y', 'Y', 'Y', 'Y', 'Y', 'Y', 'N', 'N', 'N', NULL, NULL, NULL);</v>
      </c>
    </row>
    <row r="432" spans="1:1">
      <c r="A432" t="str">
        <f>IFERROR(IF(OR('countryvisalink Imp UAT'!P432=0, 'countryvisalink Imp UAT'!P432=""), "", 'countryvisalink Imp UAT'!P432),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VALUES(nextval('t_country_visa_type_link_seq'),63502,941,'Full', 'support', current_timestamp, 'support', current_timestamp,81363, current_date, current_date, '2099-01-01 00:00:00.000','Y', 'Y', 'Y', 'Y', 'Y', 'Y', 'Y', 'N', 'N', 'N', NULL, NULL, NULL);</v>
      </c>
    </row>
    <row r="433" spans="1:1">
      <c r="A433" t="str">
        <f>IFERROR(IF(OR('countryvisalink Imp UAT'!P433=0, 'countryvisalink Imp UAT'!P433=""), "", 'countryvisalink Imp UAT'!P433), "")</f>
        <v/>
      </c>
    </row>
    <row r="434" spans="1:1">
      <c r="A434" t="str">
        <f>IFERROR(IF(OR('countryvisalink Imp UAT'!P434=0, 'countryvisalink Imp UAT'!P434=""), "", 'countryvisalink Imp UAT'!P434),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VALUES(nextval('t_country_visa_type_link_seq'),63502,28150,'Full', 'support', current_timestamp, 'support', current_timestamp,81363, current_date, current_date, '2099-01-01 00:00:00.000','Y', 'Y', 'Y', 'Y', 'Y', 'Y', 'Y', 'N', 'N', 'N', NULL, NULL, NULL);</v>
      </c>
    </row>
    <row r="435" spans="1:1">
      <c r="A435" t="str">
        <f>IFERROR(IF(OR('countryvisalink Imp UAT'!P435=0, 'countryvisalink Imp UAT'!P435=""), "", 'countryvisalink Imp UAT'!P435),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VALUES(nextval('t_country_visa_type_link_seq'),63502,607,'Full', 'support', current_timestamp, 'support', current_timestamp,81363, current_date, current_date, '2099-01-01 00:00:00.000','Y', 'Y', 'Y', 'Y', 'Y', 'Y', 'Y', 'N', 'N', 'N', NULL, NULL, NULL);</v>
      </c>
    </row>
    <row r="436" spans="1:1">
      <c r="A436" t="str">
        <f>IFERROR(IF(OR('countryvisalink Imp UAT'!P436=0, 'countryvisalink Imp UAT'!P436=""), "", 'countryvisalink Imp UAT'!P436),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VALUES(nextval('t_country_visa_type_link_seq'),63502,606,'Full', 'support', current_timestamp, 'support', current_timestamp,81363, current_date, current_date, '2099-01-01 00:00:00.000','Y', 'Y', 'Y', 'Y', 'Y', 'Y', 'Y', 'N', 'N', 'N', NULL, NULL, NULL);</v>
      </c>
    </row>
    <row r="437" spans="1:1">
      <c r="A437" t="str">
        <f>IFERROR(IF(OR('countryvisalink Imp UAT'!P437=0, 'countryvisalink Imp UAT'!P437=""), "", 'countryvisalink Imp UAT'!P437),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VALUES(nextval('t_country_visa_type_link_seq'),63502,608,'Full', 'support', current_timestamp, 'support', current_timestamp,81363, current_date, current_date, '2099-01-01 00:00:00.000','Y', 'Y', 'Y', 'Y', 'Y', 'Y', 'Y', 'N', 'N', 'N', NULL, NULL, NULL);</v>
      </c>
    </row>
    <row r="438" spans="1:1">
      <c r="A438" t="str">
        <f>IFERROR(IF(OR('countryvisalink Imp UAT'!P438=0, 'countryvisalink Imp UAT'!P438=""), "", 'countryvisalink Imp UAT'!P438), "")</f>
        <v/>
      </c>
    </row>
    <row r="439" spans="1:1">
      <c r="A439" t="str">
        <f>IFERROR(IF(OR('countryvisalink Imp UAT'!P439=0, 'countryvisalink Imp UAT'!P439=""), "", 'countryvisalink Imp UAT'!P439),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VALUES(nextval('t_country_visa_type_link_seq'),63502,41776,'Full', 'support', current_timestamp, 'support', current_timestamp,81363, current_date, current_date, '2099-01-01 00:00:00.000','Y', 'Y', 'Y', 'Y', 'Y', 'Y', 'Y', 'N', 'N', 'N', NULL, NULL, NULL);</v>
      </c>
    </row>
    <row r="440" spans="1:1">
      <c r="A440" t="str">
        <f>IFERROR(IF(OR('countryvisalink Imp UAT'!P440=0, 'countryvisalink Imp UAT'!P440=""), "", 'countryvisalink Imp UAT'!P440),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VALUES(nextval('t_country_visa_type_link_seq'),63502,22053,'Full', 'support', current_timestamp, 'support', current_timestamp,81363, current_date, current_date, '2099-01-01 00:00:00.000','Y', 'Y', 'Y', 'Y', 'Y', 'Y', 'Y', 'N', 'N', 'N', NULL, NULL, NULL);</v>
      </c>
    </row>
    <row r="441" spans="1:1">
      <c r="A441" t="str">
        <f>IFERROR(IF(OR('countryvisalink Imp UAT'!P441=0, 'countryvisalink Imp UAT'!P441=""), "", 'countryvisalink Imp UAT'!P441),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VALUES(nextval('t_country_visa_type_link_seq'),63502,32403,'Full', 'support', current_timestamp, 'support', current_timestamp,81363, current_date, current_date, '2099-01-01 00:00:00.000','Y', 'Y', 'Y', 'Y', 'Y', 'Y', 'Y', 'N', 'N', 'N', NULL, NULL, NULL);</v>
      </c>
    </row>
    <row r="442" spans="1:1">
      <c r="A442" t="str">
        <f>IFERROR(IF(OR('countryvisalink Imp UAT'!P442=0, 'countryvisalink Imp UAT'!P442=""), "", 'countryvisalink Imp UAT'!P442),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VALUES(nextval('t_country_visa_type_link_seq'),63502,41704,'Full', 'support', current_timestamp, 'support', current_timestamp,81363, current_date, current_date, '2099-01-01 00:00:00.000','Y', 'Y', 'Y', 'Y', 'Y', 'Y', 'Y', 'N', 'N', 'N', NULL, NULL, NULL);</v>
      </c>
    </row>
    <row r="443" spans="1:1">
      <c r="A443" t="str">
        <f>IFERROR(IF(OR('countryvisalink Imp UAT'!P443=0, 'countryvisalink Imp UAT'!P443=""), "", 'countryvisalink Imp UAT'!P443), "")</f>
        <v/>
      </c>
    </row>
    <row r="444" spans="1:1">
      <c r="A444" t="str">
        <f>IFERROR(IF(OR('countryvisalink Imp UAT'!P444=0, 'countryvisalink Imp UAT'!P444=""), "", 'countryvisalink Imp UAT'!P444), "")</f>
        <v/>
      </c>
    </row>
    <row r="445" spans="1:1">
      <c r="A445" t="str">
        <f>IFERROR(IF(OR('countryvisalink Imp UAT'!P445=0, 'countryvisalink Imp UAT'!P445=""), "", 'countryvisalink Imp UAT'!P445), "")</f>
        <v/>
      </c>
    </row>
    <row r="446" spans="1:1">
      <c r="A446" t="str">
        <f>IFERROR(IF(OR('countryvisalink Imp UAT'!P446=0, 'countryvisalink Imp UAT'!P446=""), "", 'countryvisalink Imp UAT'!P446), "")</f>
        <v/>
      </c>
    </row>
    <row r="447" spans="1:1">
      <c r="A447" t="str">
        <f>IFERROR(IF(OR('countryvisalink Imp UAT'!P447=0, 'countryvisalink Imp UAT'!P447=""), "", 'countryvisalink Imp UAT'!P447),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VALUES(nextval('t_country_visa_type_link_seq'),63502,33157,'Full', 'support', current_timestamp, 'support', current_timestamp,81363, current_date, current_date, '2099-01-01 00:00:00.000','Y', 'Y', 'Y', 'Y', 'Y', 'Y', 'Y', 'N', 'N', 'N', NULL, NULL, NULL);</v>
      </c>
    </row>
    <row r="448" spans="1:1">
      <c r="A448" t="str">
        <f>IFERROR(IF(OR('countryvisalink Imp UAT'!P448=0, 'countryvisalink Imp UAT'!P448=""), "", 'countryvisalink Imp UAT'!P448),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VALUES(nextval('t_country_visa_type_link_seq'),63502,32408,'Full', 'support', current_timestamp, 'support', current_timestamp,81363, current_date, current_date, '2099-01-01 00:00:00.000','Y', 'Y', 'Y', 'Y', 'Y', 'Y', 'Y', 'N', 'N', 'N', NULL, NULL, NULL);</v>
      </c>
    </row>
    <row r="449" spans="1:1">
      <c r="A449" t="str">
        <f>IFERROR(IF(OR('countryvisalink Imp UAT'!P449=0, 'countryvisalink Imp UAT'!P449=""), "", 'countryvisalink Imp UAT'!P449),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VALUES(nextval('t_country_visa_type_link_seq'),63502,32407,'Full', 'support', current_timestamp, 'support', current_timestamp,81363, current_date, current_date, '2099-01-01 00:00:00.000','Y', 'Y', 'Y', 'Y', 'Y', 'Y', 'Y', 'N', 'N', 'N', NULL, NULL, NULL);</v>
      </c>
    </row>
    <row r="450" spans="1:1">
      <c r="A450" t="str">
        <f>IFERROR(IF(OR('countryvisalink Imp UAT'!P450=0, 'countryvisalink Imp UAT'!P450=""), "", 'countryvisalink Imp UAT'!P450), "")</f>
        <v/>
      </c>
    </row>
    <row r="451" spans="1:1">
      <c r="A451" t="str">
        <f>IFERROR(IF(OR('countryvisalink Imp UAT'!P451=0, 'countryvisalink Imp UAT'!P451=""), "", 'countryvisalink Imp UAT'!P451),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VALUES(nextval('t_country_visa_type_link_seq'),63502,34155,'Full', 'support', current_timestamp, 'support', current_timestamp,81363, current_date, current_date, '2099-01-01 00:00:00.000','Y', 'Y', 'Y', 'Y', 'Y', 'Y', 'Y', 'N', 'N', 'N', NULL, NULL, NULL);</v>
      </c>
    </row>
    <row r="452" spans="1:1">
      <c r="A452" t="str">
        <f>IFERROR(IF(OR('countryvisalink Imp UAT'!P452=0, 'countryvisalink Imp UAT'!P452=""), "", 'countryvisalink Imp UAT'!P452),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VALUES(nextval('t_country_visa_type_link_seq'),63502,32409,'Full', 'support', current_timestamp, 'support', current_timestamp,81363, current_date, current_date, '2099-01-01 00:00:00.000','Y', 'Y', 'Y', 'Y', 'Y', 'Y', 'Y', 'N', 'N', 'N', NULL, NULL, NULL);</v>
      </c>
    </row>
    <row r="453" spans="1:1">
      <c r="A453" t="str">
        <f>IFERROR(IF(OR('countryvisalink Imp UAT'!P453=0, 'countryvisalink Imp UAT'!P453=""), "", 'countryvisalink Imp UAT'!P453), "")</f>
        <v/>
      </c>
    </row>
    <row r="454" spans="1:1">
      <c r="A454" t="str">
        <f>IFERROR(IF(OR('countryvisalink Imp UAT'!P454=0, 'countryvisalink Imp UAT'!P454=""), "", 'countryvisalink Imp UAT'!P454), "")</f>
        <v/>
      </c>
    </row>
    <row r="455" spans="1:1">
      <c r="A455" t="str">
        <f>IFERROR(IF(OR('countryvisalink Imp UAT'!P455=0, 'countryvisalink Imp UAT'!P455=""), "", 'countryvisalink Imp UAT'!P455),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VALUES(nextval('t_country_visa_type_link_seq'),63502,24100,'Full', 'support', current_timestamp, 'support', current_timestamp,81363, current_date, current_date, '2099-01-01 00:00:00.000','Y', 'Y', 'Y', 'Y', 'Y', 'Y', 'Y', 'N', 'N', 'N', NULL, NULL, NULL);</v>
      </c>
    </row>
    <row r="456" spans="1:1">
      <c r="A456" t="str">
        <f>IFERROR(IF(OR('countryvisalink Imp UAT'!P456=0, 'countryvisalink Imp UAT'!P456=""), "", 'countryvisalink Imp UAT'!P456),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VALUES(nextval('t_country_visa_type_link_seq'),63502,625,'Full', 'support', current_timestamp, 'support', current_timestamp,81363, current_date, current_date, '2099-01-01 00:00:00.000','Y', 'Y', 'Y', 'Y', 'Y', 'Y', 'Y', 'N', 'N', 'N', NULL, NULL, NULL);</v>
      </c>
    </row>
    <row r="457" spans="1:1">
      <c r="A457" t="str">
        <f>IFERROR(IF(OR('countryvisalink Imp UAT'!P457=0, 'countryvisalink Imp UAT'!P457=""), "", 'countryvisalink Imp UAT'!P457),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VALUES(nextval('t_country_visa_type_link_seq'),63502,624,'Full', 'support', current_timestamp, 'support', current_timestamp,81363, current_date, current_date, '2099-01-01 00:00:00.000','Y', 'Y', 'Y', 'Y', 'Y', 'Y', 'Y', 'N', 'N', 'N', NULL, NULL, NULL);</v>
      </c>
    </row>
    <row r="458" spans="1:1">
      <c r="A458" t="str">
        <f>IFERROR(IF(OR('countryvisalink Imp UAT'!P458=0, 'countryvisalink Imp UAT'!P458=""), "", 'countryvisalink Imp UAT'!P458),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VALUES(nextval('t_country_visa_type_link_seq'),63502,626,'Full', 'support', current_timestamp, 'support', current_timestamp,81363, current_date, current_date, '2099-01-01 00:00:00.000','Y', 'Y', 'Y', 'Y', 'Y', 'Y', 'Y', 'N', 'N', 'N', NULL, NULL, NULL);</v>
      </c>
    </row>
    <row r="459" spans="1:1">
      <c r="A459" t="str">
        <f>IFERROR(IF(OR('countryvisalink Imp UAT'!P459=0, 'countryvisalink Imp UAT'!P459=""), "", 'countryvisalink Imp UAT'!P459),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VALUES(nextval('t_country_visa_type_link_seq'),63502,32402,'Full', 'support', current_timestamp, 'support', current_timestamp,81363, current_date, current_date, '2099-01-01 00:00:00.000','Y', 'Y', 'Y', 'Y', 'Y', 'Y', 'Y', 'N', 'N', 'N', NULL, NULL, NULL);</v>
      </c>
    </row>
    <row r="460" spans="1:1">
      <c r="A460" t="str">
        <f>IFERROR(IF(OR('countryvisalink Imp UAT'!P460=0, 'countryvisalink Imp UAT'!P460=""), "", 'countryvisalink Imp UAT'!P460), "")</f>
        <v/>
      </c>
    </row>
    <row r="461" spans="1:1">
      <c r="A461" t="str">
        <f>IFERROR(IF(OR('countryvisalink Imp UAT'!P461=0, 'countryvisalink Imp UAT'!P461=""), "", 'countryvisalink Imp UAT'!P461), "")</f>
        <v/>
      </c>
    </row>
    <row r="462" spans="1:1">
      <c r="A462" t="str">
        <f>IFERROR(IF(OR('countryvisalink Imp UAT'!P462=0, 'countryvisalink Imp UAT'!P462=""), "", 'countryvisalink Imp UAT'!P462), "")</f>
        <v/>
      </c>
    </row>
    <row r="463" spans="1:1">
      <c r="A463" t="str">
        <f>IFERROR(IF(OR('countryvisalink Imp UAT'!P463=0, 'countryvisalink Imp UAT'!P463=""), "", 'countryvisalink Imp UAT'!P463),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VALUES(nextval('t_country_visa_type_link_seq'),63502,41614,'Full', 'support', current_timestamp, 'support', current_timestamp,81363, current_date, current_date, '2099-01-01 00:00:00.000','Y', 'Y', 'Y', 'Y', 'Y', 'Y', 'Y', 'N', 'N', 'N', NULL, NULL, NULL);</v>
      </c>
    </row>
    <row r="464" spans="1:1">
      <c r="A464" t="str">
        <f>IFERROR(IF(OR('countryvisalink Imp UAT'!P464=0, 'countryvisalink Imp UAT'!P464=""), "", 'countryvisalink Imp UAT'!P464),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VALUES(nextval('t_country_visa_type_link_seq'),63502,33156,'Full', 'support', current_timestamp, 'support', current_timestamp,81363, current_date, current_date, '2099-01-01 00:00:00.000','Y', 'Y', 'Y', 'Y', 'Y', 'Y', 'Y', 'N', 'N', 'N', NULL, NULL, NULL);</v>
      </c>
    </row>
    <row r="465" spans="1:1">
      <c r="A465" t="str">
        <f>IFERROR(IF(OR('countryvisalink Imp UAT'!P465=0, 'countryvisalink Imp UAT'!P465=""), "", 'countryvisalink Imp UAT'!P465),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VALUES(nextval('t_country_visa_type_link_seq'),63502,32405,'Full', 'support', current_timestamp, 'support', current_timestamp,81363, current_date, current_date, '2099-01-01 00:00:00.000','Y', 'Y', 'Y', 'Y', 'Y', 'Y', 'Y', 'N', 'N', 'N', NULL, NULL, NULL);</v>
      </c>
    </row>
    <row r="466" spans="1:1">
      <c r="A466" t="str">
        <f>IFERROR(IF(OR('countryvisalink Imp UAT'!P466=0, 'countryvisalink Imp UAT'!P466=""), "", 'countryvisalink Imp UAT'!P466),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VALUES(nextval('t_country_visa_type_link_seq'),63502,32404,'Full', 'support', current_timestamp, 'support', current_timestamp,81363, current_date, current_date, '2099-01-01 00:00:00.000','Y', 'Y', 'Y', 'Y', 'Y', 'Y', 'Y', 'N', 'N', 'N', NULL, NULL, NULL);</v>
      </c>
    </row>
    <row r="467" spans="1:1">
      <c r="A467" t="str">
        <f>IFERROR(IF(OR('countryvisalink Imp UAT'!P467=0, 'countryvisalink Imp UAT'!P467=""), "", 'countryvisalink Imp UAT'!P467), "")</f>
        <v/>
      </c>
    </row>
    <row r="468" spans="1:1">
      <c r="A468" t="str">
        <f>IFERROR(IF(OR('countryvisalink Imp UAT'!P468=0, 'countryvisalink Imp UAT'!P468=""), "", 'countryvisalink Imp UAT'!P468),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VALUES(nextval('t_country_visa_type_link_seq'),63502,34154,'Full', 'support', current_timestamp, 'support', current_timestamp,81363, current_date, current_date, '2099-01-01 00:00:00.000','Y', 'Y', 'Y', 'Y', 'Y', 'Y', 'Y', 'N', 'N', 'N', NULL, NULL, NULL);</v>
      </c>
    </row>
    <row r="469" spans="1:1">
      <c r="A469" t="str">
        <f>IFERROR(IF(OR('countryvisalink Imp UAT'!P469=0, 'countryvisalink Imp UAT'!P469=""), "", 'countryvisalink Imp UAT'!P469),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VALUES(nextval('t_country_visa_type_link_seq'),63502,32406,'Full', 'support', current_timestamp, 'support', current_timestamp,81363, current_date, current_date, '2099-01-01 00:00:00.000','Y', 'Y', 'Y', 'Y', 'Y', 'Y', 'Y', 'N', 'N', 'N', NULL, NULL, NULL);</v>
      </c>
    </row>
    <row r="470" spans="1:1">
      <c r="A470" t="str">
        <f>IFERROR(IF(OR('countryvisalink Imp UAT'!P470=0, 'countryvisalink Imp UAT'!P470=""), "", 'countryvisalink Imp UAT'!P470), "")</f>
        <v/>
      </c>
    </row>
    <row r="471" spans="1:1">
      <c r="A471" t="str">
        <f>IFERROR(IF(OR('countryvisalink Imp UAT'!P471=0, 'countryvisalink Imp UAT'!P471=""), "", 'countryvisalink Imp UAT'!P471),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VALUES(nextval('t_country_visa_type_link_seq'),63502,22055,'Full', 'support', current_timestamp, 'support', current_timestamp,81363, current_date, current_date, '2099-01-01 00:00:00.000','Y', 'Y', 'Y', 'Y', 'Y', 'Y', 'Y', 'N', 'N', 'N', NULL, NULL, NULL);</v>
      </c>
    </row>
    <row r="472" spans="1:1">
      <c r="A472" t="str">
        <f>IFERROR(IF(OR('countryvisalink Imp UAT'!P472=0, 'countryvisalink Imp UAT'!P472=""), "", 'countryvisalink Imp UAT'!P472),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VALUES(nextval('t_country_visa_type_link_seq'),63502,22064,'Full', 'support', current_timestamp, 'support', current_timestamp,81363, current_date, current_date, '2099-01-01 00:00:00.000','Y', 'Y', 'Y', 'Y', 'Y', 'Y', 'Y', 'N', 'N', 'N', NULL, NULL, NULL);</v>
      </c>
    </row>
    <row r="473" spans="1:1">
      <c r="A473" t="str">
        <f>IFERROR(IF(OR('countryvisalink Imp UAT'!P473=0, 'countryvisalink Imp UAT'!P473=""), "", 'countryvisalink Imp UAT'!P473),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VALUES(nextval('t_country_visa_type_link_seq'),63502,33158,'Full', 'support', current_timestamp, 'support', current_timestamp,81363, current_date, current_date, '2099-01-01 00:00:00.000','Y', 'Y', 'Y', 'Y', 'Y', 'Y', 'Y', 'N', 'N', 'N', NULL, NULL, NULL);</v>
      </c>
    </row>
    <row r="474" spans="1:1">
      <c r="A474" t="str">
        <f>IFERROR(IF(OR('countryvisalink Imp UAT'!P474=0, 'countryvisalink Imp UAT'!P474=""), "", 'countryvisalink Imp UAT'!P474),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VALUES(nextval('t_country_visa_type_link_seq'),63502,628,'Full', 'support', current_timestamp, 'support', current_timestamp,81363, current_date, current_date, '2099-01-01 00:00:00.000','Y', 'Y', 'Y', 'Y', 'Y', 'Y', 'Y', 'N', 'N', 'N', NULL, NULL, NULL);</v>
      </c>
    </row>
    <row r="475" spans="1:1">
      <c r="A475" t="str">
        <f>IFERROR(IF(OR('countryvisalink Imp UAT'!P475=0, 'countryvisalink Imp UAT'!P475=""), "", 'countryvisalink Imp UAT'!P475),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VALUES(nextval('t_country_visa_type_link_seq'),63502,627,'Full', 'support', current_timestamp, 'support', current_timestamp,81363, current_date, current_date, '2099-01-01 00:00:00.000','Y', 'Y', 'Y', 'Y', 'Y', 'Y', 'Y', 'N', 'N', 'N', NULL, NULL, NULL);</v>
      </c>
    </row>
    <row r="476" spans="1:1">
      <c r="A476" t="str">
        <f>IFERROR(IF(OR('countryvisalink Imp UAT'!P476=0, 'countryvisalink Imp UAT'!P476=""), "", 'countryvisalink Imp UAT'!P476),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VALUES(nextval('t_country_visa_type_link_seq'),63502,44872,'Full', 'support', current_timestamp, 'support', current_timestamp,81363, current_date, current_date, '2099-01-01 00:00:00.000','Y', 'Y', 'Y', 'Y', 'Y', 'Y', 'Y', 'N', 'N', 'N', NULL, NULL, NULL);</v>
      </c>
    </row>
    <row r="477" spans="1:1">
      <c r="A477" t="str">
        <f>IFERROR(IF(OR('countryvisalink Imp UAT'!P477=0, 'countryvisalink Imp UAT'!P477=""), "", 'countryvisalink Imp UAT'!P477),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VALUES(nextval('t_country_visa_type_link_seq'),63502,34153,'Full', 'support', current_timestamp, 'support', current_timestamp,81363, current_date, current_date, '2099-01-01 00:00:00.000','Y', 'Y', 'Y', 'Y', 'Y', 'Y', 'Y', 'N', 'N', 'N', NULL, NULL, NULL);</v>
      </c>
    </row>
    <row r="478" spans="1:1">
      <c r="A478" t="str">
        <f>IFERROR(IF(OR('countryvisalink Imp UAT'!P478=0, 'countryvisalink Imp UAT'!P478=""), "", 'countryvisalink Imp UAT'!P478),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VALUES(nextval('t_country_visa_type_link_seq'),63502,629,'Full', 'support', current_timestamp, 'support', current_timestamp,81363, current_date, current_date, '2099-01-01 00:00:00.000','Y', 'Y', 'Y', 'Y', 'Y', 'Y', 'Y', 'N', 'N', 'N', NULL, NULL, NULL);</v>
      </c>
    </row>
    <row r="479" spans="1:1">
      <c r="A479" t="str">
        <f>IFERROR(IF(OR('countryvisalink Imp UAT'!P479=0, 'countryvisalink Imp UAT'!P479=""), "", 'countryvisalink Imp UAT'!P479),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VALUES(nextval('t_country_visa_type_link_seq'),63502,32304,'Full', 'support', current_timestamp, 'support', current_timestamp,81363, current_date, current_date, '2099-01-01 00:00:00.000','Y', 'Y', 'Y', 'Y', 'Y', 'Y', 'Y', 'N', 'N', 'N', NULL, NULL, NULL);</v>
      </c>
    </row>
    <row r="480" spans="1:1">
      <c r="A480" t="str">
        <f>IFERROR(IF(OR('countryvisalink Imp UAT'!P480=0, 'countryvisalink Imp UAT'!P480=""), "", 'countryvisalink Imp UAT'!P480),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VALUES(nextval('t_country_visa_type_link_seq'),63502,23050,'Full', 'support', current_timestamp, 'support', current_timestamp,81363, current_date, current_date, '2099-01-01 00:00:00.000','Y', 'Y', 'Y', 'Y', 'Y', 'Y', 'Y', 'N', 'N', 'N', NULL, NULL, NULL);</v>
      </c>
    </row>
    <row r="481" spans="1:1">
      <c r="A481" t="str">
        <f>IFERROR(IF(OR('countryvisalink Imp UAT'!P481=0, 'countryvisalink Imp UAT'!P481=""), "", 'countryvisalink Imp UAT'!P481), "")</f>
        <v/>
      </c>
    </row>
    <row r="482" spans="1:1">
      <c r="A482" t="str">
        <f>IFERROR(IF(OR('countryvisalink Imp UAT'!P482=0, 'countryvisalink Imp UAT'!P482=""), "", 'countryvisalink Imp UAT'!P482), "")</f>
        <v/>
      </c>
    </row>
    <row r="483" spans="1:1">
      <c r="A483" t="str">
        <f>IFERROR(IF(OR('countryvisalink Imp UAT'!P483=0, 'countryvisalink Imp UAT'!P483=""), "", 'countryvisalink Imp UAT'!P483), "")</f>
        <v/>
      </c>
    </row>
    <row r="484" spans="1:1">
      <c r="A484" t="str">
        <f>IFERROR(IF(OR('countryvisalink Imp UAT'!P484=0, 'countryvisalink Imp UAT'!P484=""), "", 'countryvisalink Imp UAT'!P484), "")</f>
        <v/>
      </c>
    </row>
    <row r="485" spans="1:1">
      <c r="A485" t="str">
        <f>IFERROR(IF(OR('countryvisalink Imp UAT'!P485=0, 'countryvisalink Imp UAT'!P485=""), "", 'countryvisalink Imp UAT'!P485),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VALUES(nextval('t_country_visa_type_link_seq'),63502,23051,'Full', 'support', current_timestamp, 'support', current_timestamp,81363, current_date, current_date, '2099-01-01 00:00:00.000','Y', 'Y', 'Y', 'Y', 'Y', 'Y', 'Y', 'N', 'N', 'N', NULL, NULL, NULL);</v>
      </c>
    </row>
    <row r="486" spans="1:1">
      <c r="A486" t="str">
        <f>IFERROR(IF(OR('countryvisalink Imp UAT'!P486=0, 'countryvisalink Imp UAT'!P486=""), "", 'countryvisalink Imp UAT'!P486),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VALUES(nextval('t_country_visa_type_link_seq'),63502,39152,'Full', 'support', current_timestamp, 'support', current_timestamp,81363, current_date, current_date, '2099-01-01 00:00:00.000','Y', 'Y', 'Y', 'Y', 'Y', 'Y', 'Y', 'N', 'N', 'N', NULL, NULL, NULL);</v>
      </c>
    </row>
    <row r="487" spans="1:1">
      <c r="A487" t="str">
        <f>IFERROR(IF(OR('countryvisalink Imp UAT'!P487=0, 'countryvisalink Imp UAT'!P487=""), "", 'countryvisalink Imp UAT'!P487),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VALUES(nextval('t_country_visa_type_link_seq'),63502,37151,'Full', 'support', current_timestamp, 'support', current_timestamp,81363, current_date, current_date, '2099-01-01 00:00:00.000','Y', 'Y', 'Y', 'Y', 'Y', 'Y', 'Y', 'N', 'N', 'N', NULL, NULL, NULL);</v>
      </c>
    </row>
    <row r="488" spans="1:1">
      <c r="A488" t="str">
        <f>IFERROR(IF(OR('countryvisalink Imp UAT'!P488=0, 'countryvisalink Imp UAT'!P488=""), "", 'countryvisalink Imp UAT'!P488),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VALUES(nextval('t_country_visa_type_link_seq'),63502,637,'Full', 'support', current_timestamp, 'support', current_timestamp,81363, current_date, current_date, '2099-01-01 00:00:00.000','Y', 'Y', 'Y', 'Y', 'Y', 'Y', 'Y', 'N', 'N', 'N', NULL, NULL, NULL);</v>
      </c>
    </row>
    <row r="489" spans="1:1">
      <c r="A489" t="str">
        <f>IFERROR(IF(OR('countryvisalink Imp UAT'!P489=0, 'countryvisalink Imp UAT'!P489=""), "", 'countryvisalink Imp UAT'!P489),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VALUES(nextval('t_country_visa_type_link_seq'),63502,636,'Full', 'support', current_timestamp, 'support', current_timestamp,81363, current_date, current_date, '2099-01-01 00:00:00.000','Y', 'Y', 'Y', 'Y', 'Y', 'Y', 'Y', 'N', 'N', 'N', NULL, NULL, NULL);</v>
      </c>
    </row>
    <row r="490" spans="1:1">
      <c r="A490" t="str">
        <f>IFERROR(IF(OR('countryvisalink Imp UAT'!P490=0, 'countryvisalink Imp UAT'!P490=""), "", 'countryvisalink Imp UAT'!P490), "")</f>
        <v/>
      </c>
    </row>
    <row r="491" spans="1:1">
      <c r="A491" t="str">
        <f>IFERROR(IF(OR('countryvisalink Imp UAT'!P491=0, 'countryvisalink Imp UAT'!P491=""), "", 'countryvisalink Imp UAT'!P491),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VALUES(nextval('t_country_visa_type_link_seq'),63502,638,'Full', 'support', current_timestamp, 'support', current_timestamp,81363, current_date, current_date, '2099-01-01 00:00:00.000','Y', 'Y', 'Y', 'Y', 'Y', 'Y', 'Y', 'N', 'N', 'N', NULL, NULL, NULL);</v>
      </c>
    </row>
    <row r="492" spans="1:1">
      <c r="A492" t="str">
        <f>IFERROR(IF(OR('countryvisalink Imp UAT'!P492=0, 'countryvisalink Imp UAT'!P492=""), "", 'countryvisalink Imp UAT'!P492), "")</f>
        <v/>
      </c>
    </row>
    <row r="493" spans="1:1">
      <c r="A493" t="str">
        <f>IFERROR(IF(OR('countryvisalink Imp UAT'!P493=0, 'countryvisalink Imp UAT'!P493=""), "", 'countryvisalink Imp UAT'!P493),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VALUES(nextval('t_country_visa_type_link_seq'),63502,33150,'Full', 'support', current_timestamp, 'support', current_timestamp,81363, current_date, current_date, '2099-01-01 00:00:00.000','Y', 'Y', 'Y', 'Y', 'Y', 'Y', 'Y', 'N', 'N', 'N', NULL, NULL, NULL);</v>
      </c>
    </row>
    <row r="494" spans="1:1">
      <c r="A494" t="str">
        <f>IFERROR(IF(OR('countryvisalink Imp UAT'!P494=0, 'countryvisalink Imp UAT'!P494=""), "", 'countryvisalink Imp UAT'!P494),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VALUES(nextval('t_country_visa_type_link_seq'),63502,34152,'Full', 'support', current_timestamp, 'support', current_timestamp,81363, current_date, current_date, '2099-01-01 00:00:00.000','Y', 'Y', 'Y', 'Y', 'Y', 'Y', 'Y', 'N', 'N', 'N', NULL, NULL, NULL);</v>
      </c>
    </row>
    <row r="495" spans="1:1">
      <c r="A495" t="str">
        <f>IFERROR(IF(OR('countryvisalink Imp UAT'!P495=0, 'countryvisalink Imp UAT'!P495=""), "", 'countryvisalink Imp UAT'!P495),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VALUES(nextval('t_country_visa_type_link_seq'),63502,44884,'Full', 'support', current_timestamp, 'support', current_timestamp,81363, current_date, current_date, '2099-01-01 00:00:00.000','Y', 'Y', 'Y', 'Y', 'Y', 'Y', 'Y', 'N', 'N', 'N', NULL, NULL, NULL);</v>
      </c>
    </row>
    <row r="496" spans="1:1">
      <c r="A496" t="str">
        <f>IFERROR(IF(OR('countryvisalink Imp UAT'!P496=0, 'countryvisalink Imp UAT'!P496=""), "", 'countryvisalink Imp UAT'!P496),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VALUES(nextval('t_country_visa_type_link_seq'),63502,29150,'Full', 'support', current_timestamp, 'support', current_timestamp,81363, current_date, current_date, '2099-01-01 00:00:00.000','Y', 'Y', 'Y', 'Y', 'Y', 'Y', 'Y', 'N', 'N', 'N', NULL, NULL, NULL);</v>
      </c>
    </row>
    <row r="497" spans="1:1">
      <c r="A497" t="str">
        <f>IFERROR(IF(OR('countryvisalink Imp UAT'!P497=0, 'countryvisalink Imp UAT'!P497=""), "", 'countryvisalink Imp UAT'!P497),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VALUES(nextval('t_country_visa_type_link_seq'),63502,32200,'Full', 'support', current_timestamp, 'support', current_timestamp,81363, current_date, current_date, '2099-01-01 00:00:00.000','Y', 'Y', 'Y', 'Y', 'Y', 'Y', 'Y', 'N', 'N', 'N', NULL, NULL, NULL);</v>
      </c>
    </row>
    <row r="498" spans="1:1">
      <c r="A498" t="str">
        <f>IFERROR(IF(OR('countryvisalink Imp UAT'!P498=0, 'countryvisalink Imp UAT'!P498=""), "", 'countryvisalink Imp UAT'!P498),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VALUES(nextval('t_country_visa_type_link_seq'),63502,22062,'Full', 'support', current_timestamp, 'support', current_timestamp,81363, current_date, current_date, '2099-01-01 00:00:00.000','Y', 'Y', 'Y', 'Y', 'Y', 'Y', 'Y', 'N', 'N', 'N', NULL, NULL, NULL);</v>
      </c>
    </row>
    <row r="499" spans="1:1">
      <c r="A499" t="str">
        <f>IFERROR(IF(OR('countryvisalink Imp UAT'!P499=0, 'countryvisalink Imp UAT'!P499=""), "", 'countryvisalink Imp UAT'!P499), "")</f>
        <v/>
      </c>
    </row>
    <row r="500" spans="1:1">
      <c r="A500" t="str">
        <f>IFERROR(IF(OR('countryvisalink Imp UAT'!P500=0, 'countryvisalink Imp UAT'!P500=""), "", 'countryvisalink Imp UAT'!P500), "")</f>
        <v/>
      </c>
    </row>
    <row r="501" spans="1:1">
      <c r="A501" t="str">
        <f>IFERROR(IF(OR('countryvisalink Imp UAT'!P501=0, 'countryvisalink Imp UAT'!P501=""), "", 'countryvisalink Imp UAT'!P501),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VALUES(nextval('t_country_visa_type_link_seq'),63502,22067,'Full', 'support', current_timestamp, 'support', current_timestamp,81363, current_date, current_date, '2099-01-01 00:00:00.000','Y', 'Y', 'Y', 'Y', 'Y', 'Y', 'Y', 'N', 'N', 'N', NULL, NULL, NULL);</v>
      </c>
    </row>
    <row r="502" spans="1:1">
      <c r="A502" t="str">
        <f>IFERROR(IF(OR('countryvisalink Imp UAT'!P502=0, 'countryvisalink Imp UAT'!P502=""), "", 'countryvisalink Imp UAT'!P502),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VALUES(nextval('t_country_visa_type_link_seq'),63502,39153,'Full', 'support', current_timestamp, 'support', current_timestamp,81363, current_date, current_date, '2099-01-01 00:00:00.000','Y', 'Y', 'Y', 'Y', 'Y', 'Y', 'Y', 'N', 'N', 'N', NULL, NULL, NULL);</v>
      </c>
    </row>
    <row r="503" spans="1:1">
      <c r="A503" t="str">
        <f>IFERROR(IF(OR('countryvisalink Imp UAT'!P503=0, 'countryvisalink Imp UAT'!P503=""), "", 'countryvisalink Imp UAT'!P503),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VALUES(nextval('t_country_visa_type_link_seq'),63502,37154,'Full', 'support', current_timestamp, 'support', current_timestamp,81363, current_date, current_date, '2099-01-01 00:00:00.000','Y', 'Y', 'Y', 'Y', 'Y', 'Y', 'Y', 'N', 'N', 'N', NULL, NULL, NULL);</v>
      </c>
    </row>
    <row r="504" spans="1:1">
      <c r="A504" t="str">
        <f>IFERROR(IF(OR('countryvisalink Imp UAT'!P504=0, 'countryvisalink Imp UAT'!P504=""), "", 'countryvisalink Imp UAT'!P504),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VALUES(nextval('t_country_visa_type_link_seq'),63502,33154,'Full', 'support', current_timestamp, 'support', current_timestamp,81363, current_date, current_date, '2099-01-01 00:00:00.000','Y', 'Y', 'Y', 'Y', 'Y', 'Y', 'Y', 'N', 'N', 'N', NULL, NULL, NULL);</v>
      </c>
    </row>
    <row r="505" spans="1:1">
      <c r="A505" t="str">
        <f>IFERROR(IF(OR('countryvisalink Imp UAT'!P505=0, 'countryvisalink Imp UAT'!P505=""), "", 'countryvisalink Imp UAT'!P505),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VALUES(nextval('t_country_visa_type_link_seq'),63502,619,'Full', 'support', current_timestamp, 'support', current_timestamp,81363, current_date, current_date, '2099-01-01 00:00:00.000','Y', 'Y', 'Y', 'Y', 'Y', 'Y', 'Y', 'N', 'N', 'N', NULL, NULL, NULL);</v>
      </c>
    </row>
    <row r="506" spans="1:1">
      <c r="A506" t="str">
        <f>IFERROR(IF(OR('countryvisalink Imp UAT'!P506=0, 'countryvisalink Imp UAT'!P506=""), "", 'countryvisalink Imp UAT'!P506),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VALUES(nextval('t_country_visa_type_link_seq'),63502,618,'Full', 'support', current_timestamp, 'support', current_timestamp,81363, current_date, current_date, '2099-01-01 00:00:00.000','Y', 'Y', 'Y', 'Y', 'Y', 'Y', 'Y', 'N', 'N', 'N', NULL, NULL, NULL);</v>
      </c>
    </row>
    <row r="507" spans="1:1">
      <c r="A507" t="str">
        <f>IFERROR(IF(OR('countryvisalink Imp UAT'!P507=0, 'countryvisalink Imp UAT'!P507=""), "", 'countryvisalink Imp UAT'!P507),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VALUES(nextval('t_country_visa_type_link_seq'),63502,44830,'Full', 'support', current_timestamp, 'support', current_timestamp,81363, current_date, current_date, '2099-01-01 00:00:00.000','Y', 'Y', 'Y', 'Y', 'Y', 'Y', 'Y', 'N', 'N', 'N', NULL, NULL, NULL);</v>
      </c>
    </row>
    <row r="508" spans="1:1">
      <c r="A508" t="str">
        <f>IFERROR(IF(OR('countryvisalink Imp UAT'!P508=0, 'countryvisalink Imp UAT'!P508=""), "", 'countryvisalink Imp UAT'!P508),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VALUES(nextval('t_country_visa_type_link_seq'),63502,34151,'Full', 'support', current_timestamp, 'support', current_timestamp,81363, current_date, current_date, '2099-01-01 00:00:00.000','Y', 'Y', 'Y', 'Y', 'Y', 'Y', 'Y', 'N', 'N', 'N', NULL, NULL, NULL);</v>
      </c>
    </row>
    <row r="509" spans="1:1">
      <c r="A509" t="str">
        <f>IFERROR(IF(OR('countryvisalink Imp UAT'!P509=0, 'countryvisalink Imp UAT'!P509=""), "", 'countryvisalink Imp UAT'!P509),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VALUES(nextval('t_country_visa_type_link_seq'),63502,620,'Full', 'support', current_timestamp, 'support', current_timestamp,81363, current_date, current_date, '2099-01-01 00:00:00.000','Y', 'Y', 'Y', 'Y', 'Y', 'Y', 'Y', 'N', 'N', 'N', NULL, NULL, NULL);</v>
      </c>
    </row>
    <row r="510" spans="1:1">
      <c r="A510" t="str">
        <f>IFERROR(IF(OR('countryvisalink Imp UAT'!P510=0, 'countryvisalink Imp UAT'!P510=""), "", 'countryvisalink Imp UAT'!P510), "")</f>
        <v/>
      </c>
    </row>
    <row r="511" spans="1:1">
      <c r="A511" t="str">
        <f>IFERROR(IF(OR('countryvisalink Imp UAT'!P511=0, 'countryvisalink Imp UAT'!P511=""), "", 'countryvisalink Imp UAT'!P511),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VALUES(nextval('t_country_visa_type_link_seq'),63502,41243,'Full', 'support', current_timestamp, 'support', current_timestamp,81363, current_date, current_date, '2099-01-01 00:00:00.000','Y', 'Y', 'Y', 'Y', 'Y', 'Y', 'Y', 'N', 'N', 'N', NULL, NULL, NULL);</v>
      </c>
    </row>
    <row r="512" spans="1:1">
      <c r="A512" t="str">
        <f>IFERROR(IF(OR('countryvisalink Imp UAT'!P512=0, 'countryvisalink Imp UAT'!P512=""), "", 'countryvisalink Imp UAT'!P512), "")</f>
        <v/>
      </c>
    </row>
    <row r="513" spans="1:1">
      <c r="A513" t="str">
        <f>IFERROR(IF(OR('countryvisalink Imp UAT'!P513=0, 'countryvisalink Imp UAT'!P513=""), "", 'countryvisalink Imp UAT'!P513), "")</f>
        <v/>
      </c>
    </row>
    <row r="514" spans="1:1">
      <c r="A514" t="str">
        <f>IFERROR(IF(OR('countryvisalink Imp UAT'!P514=0, 'countryvisalink Imp UAT'!P514=""), "", 'countryvisalink Imp UAT'!P514), "")</f>
        <v/>
      </c>
    </row>
    <row r="515" spans="1:1">
      <c r="A515" t="str">
        <f>IFERROR(IF(OR('countryvisalink Imp UAT'!P515=0, 'countryvisalink Imp UAT'!P515=""), "", 'countryvisalink Imp UAT'!P515), "")</f>
        <v/>
      </c>
    </row>
    <row r="516" spans="1:1">
      <c r="A516" t="str">
        <f>IFERROR(IF(OR('countryvisalink Imp UAT'!P516=0, 'countryvisalink Imp UAT'!P516=""), "", 'countryvisalink Imp UAT'!P516), "")</f>
        <v/>
      </c>
    </row>
    <row r="517" spans="1:1">
      <c r="A517" t="str">
        <f>IFERROR(IF(OR('countryvisalink Imp UAT'!P517=0, 'countryvisalink Imp UAT'!P517=""), "", 'countryvisalink Imp UAT'!P517), "")</f>
        <v/>
      </c>
    </row>
    <row r="518" spans="1:1">
      <c r="A518" t="str">
        <f>IFERROR(IF(OR('countryvisalink Imp UAT'!P518=0, 'countryvisalink Imp UAT'!P518=""), "", 'countryvisalink Imp UAT'!P518),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VALUES(nextval('t_country_visa_type_link_seq'),63502,41244,'Full', 'support', current_timestamp, 'support', current_timestamp,81363, current_date, current_date, '2099-01-01 00:00:00.000','Y', 'Y', 'Y', 'Y', 'Y', 'Y', 'Y', 'N', 'N', 'N', NULL, NULL, NULL);</v>
      </c>
    </row>
    <row r="519" spans="1:1">
      <c r="A519" t="str">
        <f>IFERROR(IF(OR('countryvisalink Imp UAT'!P519=0, 'countryvisalink Imp UAT'!P519=""), "", 'countryvisalink Imp UAT'!P519), "")</f>
        <v/>
      </c>
    </row>
    <row r="520" spans="1:1">
      <c r="A520" t="str">
        <f>IFERROR(IF(OR('countryvisalink Imp UAT'!P520=0, 'countryvisalink Imp UAT'!P520=""), "", 'countryvisalink Imp UAT'!P520), "")</f>
        <v/>
      </c>
    </row>
    <row r="521" spans="1:1">
      <c r="A521" t="str">
        <f>IFERROR(IF(OR('countryvisalink Imp UAT'!P521=0, 'countryvisalink Imp UAT'!P521=""), "", 'countryvisalink Imp UAT'!P521),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VALUES(nextval('t_country_visa_type_link_seq'),63502,41848,'Full', 'support', current_timestamp, 'support', current_timestamp,81363, current_date, current_date, '2099-01-01 00:00:00.000','Y', 'Y', 'Y', 'Y', 'Y', 'Y', 'Y', 'N', 'N', 'N', NULL, NULL, NULL);</v>
      </c>
    </row>
    <row r="522" spans="1:1">
      <c r="A522" t="str">
        <f>IFERROR(IF(OR('countryvisalink Imp UAT'!P522=0, 'countryvisalink Imp UAT'!P522=""), "", 'countryvisalink Imp UAT'!P522),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VALUES(nextval('t_country_visa_type_link_seq'),63502,41617,'Full', 'support', current_timestamp, 'support', current_timestamp,81363, current_date, current_date, '2099-01-01 00:00:00.000','Y', 'Y', 'Y', 'Y', 'Y', 'Y', 'Y', 'N', 'N', 'N', NULL, NULL, NULL);</v>
      </c>
    </row>
    <row r="523" spans="1:1">
      <c r="A523" t="str">
        <f>IFERROR(IF(OR('countryvisalink Imp UAT'!P523=0, 'countryvisalink Imp UAT'!P523=""), "", 'countryvisalink Imp UAT'!P523),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VALUES(nextval('t_country_visa_type_link_seq'),63502,22050,'Full', 'support', current_timestamp, 'support', current_timestamp,81363, current_date, current_date, '2099-01-01 00:00:00.000','Y', 'Y', 'Y', 'Y', 'Y', 'Y', 'Y', 'N', 'N', 'N', NULL, NULL, NULL);</v>
      </c>
    </row>
    <row r="524" spans="1:1">
      <c r="A524" t="str">
        <f>IFERROR(IF(OR('countryvisalink Imp UAT'!P524=0, 'countryvisalink Imp UAT'!P524=""), "", 'countryvisalink Imp UAT'!P524), "")</f>
        <v/>
      </c>
    </row>
    <row r="525" spans="1:1">
      <c r="A525" t="str">
        <f>IFERROR(IF(OR('countryvisalink Imp UAT'!P525=0, 'countryvisalink Imp UAT'!P525=""), "", 'countryvisalink Imp UAT'!P525),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VALUES(nextval('t_country_visa_type_link_seq'),63502,42024,'Full', 'support', current_timestamp, 'support', current_timestamp,81363, current_date, current_date, '2099-01-01 00:00:00.000','Y', 'Y', 'Y', 'Y', 'Y', 'Y', 'Y', 'N', 'N', 'N', NULL, NULL, NULL);</v>
      </c>
    </row>
    <row r="526" spans="1:1">
      <c r="A526" t="str">
        <f>IFERROR(IF(OR('countryvisalink Imp UAT'!P526=0, 'countryvisalink Imp UAT'!P526=""), "", 'countryvisalink Imp UAT'!P526),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VALUES(nextval('t_country_visa_type_link_seq'),63502,32300,'Full', 'support', current_timestamp, 'support', current_timestamp,81363, current_date, current_date, '2099-01-01 00:00:00.000','Y', 'Y', 'Y', 'Y', 'Y', 'Y', 'Y', 'N', 'N', 'N', NULL, NULL, NULL);</v>
      </c>
    </row>
    <row r="527" spans="1:1">
      <c r="A527" t="str">
        <f>IFERROR(IF(OR('countryvisalink Imp UAT'!P527=0, 'countryvisalink Imp UAT'!P527=""), "", 'countryvisalink Imp UAT'!P527),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VALUES(nextval('t_country_visa_type_link_seq'),63502,24053,'Full', 'support', current_timestamp, 'support', current_timestamp,81363, current_date, current_date, '2099-01-01 00:00:00.000','Y', 'Y', 'Y', 'Y', 'Y', 'Y', 'Y', 'N', 'N', 'N', NULL, NULL, NULL);</v>
      </c>
    </row>
    <row r="528" spans="1:1">
      <c r="A528" t="str">
        <f>IFERROR(IF(OR('countryvisalink Imp UAT'!P528=0, 'countryvisalink Imp UAT'!P528=""), "", 'countryvisalink Imp UAT'!P528),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VALUES(nextval('t_country_visa_type_link_seq'),63502,25150,'Full', 'support', current_timestamp, 'support', current_timestamp,81363, current_date, current_date, '2099-01-01 00:00:00.000','Y', 'Y', 'Y', 'Y', 'Y', 'Y', 'Y', 'N', 'N', 'N', NULL, NULL, NULL);</v>
      </c>
    </row>
    <row r="529" spans="1:1">
      <c r="A529" t="str">
        <f>IFERROR(IF(OR('countryvisalink Imp UAT'!P529=0, 'countryvisalink Imp UAT'!P529=""), "", 'countryvisalink Imp UAT'!P529),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VALUES(nextval('t_country_visa_type_link_seq'),63502,22052,'Full', 'support', current_timestamp, 'support', current_timestamp,81363, current_date, current_date, '2099-01-01 00:00:00.000','Y', 'Y', 'Y', 'Y', 'Y', 'Y', 'Y', 'N', 'N', 'N', NULL, NULL, NULL);</v>
      </c>
    </row>
    <row r="530" spans="1:1">
      <c r="A530" t="str">
        <f>IFERROR(IF(OR('countryvisalink Imp UAT'!P530=0, 'countryvisalink Imp UAT'!P530=""), "", 'countryvisalink Imp UAT'!P530),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VALUES(nextval('t_country_visa_type_link_seq'),63502,41618,'Full', 'support', current_timestamp, 'support', current_timestamp,81363, current_date, current_date, '2099-01-01 00:00:00.000','Y', 'Y', 'Y', 'Y', 'Y', 'Y', 'Y', 'N', 'N', 'N', NULL, NULL, NULL);</v>
      </c>
    </row>
    <row r="531" spans="1:1">
      <c r="A531" t="str">
        <f>IFERROR(IF(OR('countryvisalink Imp UAT'!P531=0, 'countryvisalink Imp UAT'!P531=""), "", 'countryvisalink Imp UAT'!P531), "")</f>
        <v/>
      </c>
    </row>
    <row r="532" spans="1:1">
      <c r="A532" t="str">
        <f>IFERROR(IF(OR('countryvisalink Imp UAT'!P532=0, 'countryvisalink Imp UAT'!P532=""), "", 'countryvisalink Imp UAT'!P532), "")</f>
        <v/>
      </c>
    </row>
    <row r="533" spans="1:1">
      <c r="A533" t="str">
        <f>IFERROR(IF(OR('countryvisalink Imp UAT'!P533=0, 'countryvisalink Imp UAT'!P533=""), "", 'countryvisalink Imp UAT'!P533),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VALUES(nextval('t_country_visa_type_link_seq'),63502,41619,'Full', 'support', current_timestamp, 'support', current_timestamp,81363, current_date, current_date, '2099-01-01 00:00:00.000','Y', 'Y', 'Y', 'Y', 'Y', 'Y', 'Y', 'N', 'N', 'N', NULL, NULL, NULL);</v>
      </c>
    </row>
    <row r="534" spans="1:1">
      <c r="A534" t="str">
        <f>IFERROR(IF(OR('countryvisalink Imp UAT'!P534=0, 'countryvisalink Imp UAT'!P534=""), "", 'countryvisalink Imp UAT'!P534),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VALUES(nextval('t_country_visa_type_link_seq'),63502,44924,'Full', 'support', current_timestamp, 'support', current_timestamp,81363, current_date, current_date, '2099-01-01 00:00:00.000','Y', 'Y', 'Y', 'Y', 'Y', 'Y', 'Y', 'N', 'N', 'N', NULL, NULL, NULL);</v>
      </c>
    </row>
    <row r="535" spans="1:1">
      <c r="A535" t="str">
        <f>IFERROR(IF(OR('countryvisalink Imp UAT'!P535=0, 'countryvisalink Imp UAT'!P535=""), "", 'countryvisalink Imp UAT'!P535), "")</f>
        <v/>
      </c>
    </row>
    <row r="536" spans="1:1">
      <c r="A536" t="str">
        <f>IFERROR(IF(OR('countryvisalink Imp UAT'!P536=0, 'countryvisalink Imp UAT'!P536=""), "", 'countryvisalink Imp UAT'!P536),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VALUES(nextval('t_country_visa_type_link_seq'),63502,41868,'Full', 'support', current_timestamp, 'support', current_timestamp,81363, current_date, current_date, '2099-01-01 00:00:00.000','Y', 'Y', 'Y', 'Y', 'Y', 'Y', 'Y', 'N', 'N', 'N', NULL, NULL, NULL);</v>
      </c>
    </row>
    <row r="537" spans="1:1">
      <c r="A537" t="str">
        <f>IFERROR(IF(OR('countryvisalink Imp UAT'!P537=0, 'countryvisalink Imp UAT'!P537=""), "", 'countryvisalink Imp UAT'!P537), "")</f>
        <v/>
      </c>
    </row>
    <row r="538" spans="1:1">
      <c r="A538" t="str">
        <f>IFERROR(IF(OR('countryvisalink Imp UAT'!P538=0, 'countryvisalink Imp UAT'!P538=""), "", 'countryvisalink Imp UAT'!P538),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VALUES(nextval('t_country_visa_type_link_seq'),63502,24050,'Full', 'support', current_timestamp, 'support', current_timestamp,81363, current_date, current_date, '2099-01-01 00:00:00.000','Y', 'Y', 'Y', 'Y', 'Y', 'Y', 'Y', 'N', 'N', 'N', NULL, NULL, NULL);</v>
      </c>
    </row>
    <row r="539" spans="1:1">
      <c r="A539" t="str">
        <f>IFERROR(IF(OR('countryvisalink Imp UAT'!P539=0, 'countryvisalink Imp UAT'!P539=""), "", 'countryvisalink Imp UAT'!P539), "")</f>
        <v/>
      </c>
    </row>
    <row r="540" spans="1:1">
      <c r="A540" t="str">
        <f>IFERROR(IF(OR('countryvisalink Imp UAT'!P540=0, 'countryvisalink Imp UAT'!P540=""), "", 'countryvisalink Imp UAT'!P540), "")</f>
        <v/>
      </c>
    </row>
    <row r="541" spans="1:1">
      <c r="A541" t="str">
        <f>IFERROR(IF(OR('countryvisalink Imp UAT'!P541=0, 'countryvisalink Imp UAT'!P541=""), "", 'countryvisalink Imp UAT'!P541), "")</f>
        <v/>
      </c>
    </row>
    <row r="542" spans="1:1">
      <c r="A542" t="str">
        <f>IFERROR(IF(OR('countryvisalink Imp UAT'!P542=0, 'countryvisalink Imp UAT'!P542=""), "", 'countryvisalink Imp UAT'!P542), "")</f>
        <v/>
      </c>
    </row>
    <row r="543" spans="1:1">
      <c r="A543" t="str">
        <f>IFERROR(IF(OR('countryvisalink Imp UAT'!P543=0, 'countryvisalink Imp UAT'!P543=""), "", 'countryvisalink Imp UAT'!P543), "")</f>
        <v/>
      </c>
    </row>
    <row r="544" spans="1:1">
      <c r="A544" t="str">
        <f>IFERROR(IF(OR('countryvisalink Imp UAT'!P544=0, 'countryvisalink Imp UAT'!P544=""), "", 'countryvisalink Imp UAT'!P544), "")</f>
        <v/>
      </c>
    </row>
    <row r="545" spans="1:1">
      <c r="A545" t="str">
        <f>IFERROR(IF(OR('countryvisalink Imp UAT'!P545=0, 'countryvisalink Imp UAT'!P545=""), "", 'countryvisalink Imp UAT'!P545), "")</f>
        <v/>
      </c>
    </row>
    <row r="546" spans="1:1">
      <c r="A546" t="str">
        <f>IFERROR(IF(OR('countryvisalink Imp UAT'!P546=0, 'countryvisalink Imp UAT'!P546=""), "", 'countryvisalink Imp UAT'!P546),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VALUES(nextval('t_country_visa_type_link_seq'),63502,631,'Full', 'support', current_timestamp, 'support', current_timestamp,81363, current_date, current_date, '2099-01-01 00:00:00.000','Y', 'Y', 'Y', 'Y', 'Y', 'Y', 'Y', 'N', 'N', 'N', NULL, NULL, NULL);</v>
      </c>
    </row>
    <row r="547" spans="1:1">
      <c r="A547" t="str">
        <f>IFERROR(IF(OR('countryvisalink Imp UAT'!P547=0, 'countryvisalink Imp UAT'!P547=""), "", 'countryvisalink Imp UAT'!P547),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VALUES(nextval('t_country_visa_type_link_seq'),63502,630,'Full', 'support', current_timestamp, 'support', current_timestamp,81363, current_date, current_date, '2099-01-01 00:00:00.000','Y', 'Y', 'Y', 'Y', 'Y', 'Y', 'Y', 'N', 'N', 'N', NULL, NULL, NULL);</v>
      </c>
    </row>
    <row r="548" spans="1:1">
      <c r="A548" t="str">
        <f>IFERROR(IF(OR('countryvisalink Imp UAT'!P548=0, 'countryvisalink Imp UAT'!P548=""), "", 'countryvisalink Imp UAT'!P548),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VALUES(nextval('t_country_visa_type_link_seq'),63502,632,'Full', 'support', current_timestamp, 'support', current_timestamp,81363, current_date, current_date, '2099-01-01 00:00:00.000','Y', 'Y', 'Y', 'Y', 'Y', 'Y', 'Y', 'N', 'N', 'N', NULL, NULL, NULL);</v>
      </c>
    </row>
    <row r="549" spans="1:1">
      <c r="A549" t="str">
        <f>IFERROR(IF(OR('countryvisalink Imp UAT'!P549=0, 'countryvisalink Imp UAT'!P549=""), "", 'countryvisalink Imp UAT'!P549), "")</f>
        <v/>
      </c>
    </row>
    <row r="550" spans="1:1">
      <c r="A550" t="str">
        <f>IFERROR(IF(OR('countryvisalink Imp UAT'!P550=0, 'countryvisalink Imp UAT'!P550=""), "", 'countryvisalink Imp UAT'!P550), "")</f>
        <v/>
      </c>
    </row>
    <row r="551" spans="1:1">
      <c r="A551" t="str">
        <f>IFERROR(IF(OR('countryvisalink Imp UAT'!P551=0, 'countryvisalink Imp UAT'!P551=""), "", 'countryvisalink Imp UAT'!P551), "")</f>
        <v/>
      </c>
    </row>
    <row r="552" spans="1:1">
      <c r="A552" t="str">
        <f>IFERROR(IF(OR('countryvisalink Imp UAT'!P552=0, 'countryvisalink Imp UAT'!P552=""), "", 'countryvisalink Imp UAT'!P552), "")</f>
        <v/>
      </c>
    </row>
    <row r="553" spans="1:1">
      <c r="A553" t="str">
        <f>IFERROR(IF(OR('countryvisalink Imp UAT'!P553=0, 'countryvisalink Imp UAT'!P553=""), "", 'countryvisalink Imp UAT'!P553),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VALUES(nextval('t_country_visa_type_link_seq'),63502,643,'Full', 'support', current_timestamp, 'support', current_timestamp,81363, current_date, current_date, '2099-01-01 00:00:00.000','Y', 'Y', 'Y', 'Y', 'Y', 'Y', 'Y', 'N', 'N', 'N', NULL, NULL, NULL);</v>
      </c>
    </row>
    <row r="554" spans="1:1">
      <c r="A554" t="str">
        <f>IFERROR(IF(OR('countryvisalink Imp UAT'!P554=0, 'countryvisalink Imp UAT'!P554=""), "", 'countryvisalink Imp UAT'!P554), "")</f>
        <v/>
      </c>
    </row>
    <row r="555" spans="1:1">
      <c r="A555" t="str">
        <f>IFERROR(IF(OR('countryvisalink Imp UAT'!P555=0, 'countryvisalink Imp UAT'!P555=""), "", 'countryvisalink Imp UAT'!P555), "")</f>
        <v/>
      </c>
    </row>
    <row r="556" spans="1:1">
      <c r="A556" t="str">
        <f>IFERROR(IF(OR('countryvisalink Imp UAT'!P556=0, 'countryvisalink Imp UAT'!P556=""), "", 'countryvisalink Imp UAT'!P556), "")</f>
        <v/>
      </c>
    </row>
    <row r="557" spans="1:1">
      <c r="A557" t="str">
        <f>IFERROR(IF(OR('countryvisalink Imp UAT'!P557=0, 'countryvisalink Imp UAT'!P557=""), "", 'countryvisalink Imp UAT'!P557),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VALUES(nextval('t_country_visa_type_link_seq'),63502,41163,'Full', 'support', current_timestamp, 'support', current_timestamp,81363, current_date, current_date, '2099-01-01 00:00:00.000','Y', 'Y', 'Y', 'Y', 'Y', 'Y', 'Y', 'N', 'N', 'N', NULL, NULL, NULL);</v>
      </c>
    </row>
    <row r="558" spans="1:1">
      <c r="A558" t="str">
        <f>IFERROR(IF(OR('countryvisalink Imp UAT'!P558=0, 'countryvisalink Imp UAT'!P558=""), "", 'countryvisalink Imp UAT'!P558),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VALUES(nextval('t_country_visa_type_link_seq'),63502,41203,'Full', 'support', current_timestamp, 'support', current_timestamp,81363, current_date, current_date, '2099-01-01 00:00:00.000','Y', 'Y', 'Y', 'Y', 'Y', 'Y', 'Y', 'N', 'N', 'N', NULL, NULL, NULL);</v>
      </c>
    </row>
    <row r="559" spans="1:1">
      <c r="A559" t="str">
        <f>IFERROR(IF(OR('countryvisalink Imp UAT'!P559=0, 'countryvisalink Imp UAT'!P559=""), "", 'countryvisalink Imp UAT'!P559),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VALUES(nextval('t_country_visa_type_link_seq'),63502,32101,'Full', 'support', current_timestamp, 'support', current_timestamp,81363, current_date, current_date, '2099-01-01 00:00:00.000','Y', 'Y', 'Y', 'Y', 'Y', 'Y', 'Y', 'N', 'N', 'N', NULL, NULL, NULL);</v>
      </c>
    </row>
    <row r="560" spans="1:1">
      <c r="A560" t="str">
        <f>IFERROR(IF(OR('countryvisalink Imp UAT'!P560=0, 'countryvisalink Imp UAT'!P560=""), "", 'countryvisalink Imp UAT'!P560),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VALUES(nextval('t_country_visa_type_link_seq'),63502,32100,'Full', 'support', current_timestamp, 'support', current_timestamp,81363, current_date, current_date, '2099-01-01 00:00:00.000','Y', 'Y', 'Y', 'Y', 'Y', 'Y', 'Y', 'N', 'N', 'N', NULL, NULL, NULL);</v>
      </c>
    </row>
    <row r="561" spans="1:1">
      <c r="A561" t="str">
        <f>IFERROR(IF(OR('countryvisalink Imp UAT'!P561=0, 'countryvisalink Imp UAT'!P561=""), "", 'countryvisalink Imp UAT'!P561), "")</f>
        <v/>
      </c>
    </row>
    <row r="562" spans="1:1">
      <c r="A562" t="str">
        <f>IFERROR(IF(OR('countryvisalink Imp UAT'!P562=0, 'countryvisalink Imp UAT'!P562=""), "", 'countryvisalink Imp UAT'!P562),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VALUES(nextval('t_country_visa_type_link_seq'),63502,41183,'Full', 'support', current_timestamp, 'support', current_timestamp,81363, current_date, current_date, '2099-01-01 00:00:00.000','Y', 'Y', 'Y', 'Y', 'Y', 'Y', 'Y', 'N', 'N', 'N', NULL, NULL, NULL);</v>
      </c>
    </row>
    <row r="563" spans="1:1">
      <c r="A563" t="str">
        <f>IFERROR(IF(OR('countryvisalink Imp UAT'!P563=0, 'countryvisalink Imp UAT'!P563=""), "", 'countryvisalink Imp UAT'!P563),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VALUES(nextval('t_country_visa_type_link_seq'),63502,32102,'Full', 'support', current_timestamp, 'support', current_timestamp,81363, current_date, current_date, '2099-01-01 00:00:00.000','Y', 'Y', 'Y', 'Y', 'Y', 'Y', 'Y', 'N', 'N', 'N', NULL, NULL, NULL);</v>
      </c>
    </row>
    <row r="564" spans="1:1">
      <c r="A564" t="str">
        <f>IFERROR(IF(OR('countryvisalink Imp UAT'!P564=0, 'countryvisalink Imp UAT'!P564=""), "", 'countryvisalink Imp UAT'!P564), "")</f>
        <v/>
      </c>
    </row>
    <row r="565" spans="1:1">
      <c r="A565" t="str">
        <f>IFERROR(IF(OR('countryvisalink Imp UAT'!P565=0, 'countryvisalink Imp UAT'!P565=""), "", 'countryvisalink Imp UAT'!P565),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VALUES(nextval('t_country_visa_type_link_seq'),63502,41620,'Full', 'support', current_timestamp, 'support', current_timestamp,81363, current_date, current_date, '2099-01-01 00:00:00.000','Y', 'Y', 'Y', 'Y', 'Y', 'Y', 'Y', 'N', 'N', 'N', NULL, NULL, NULL);</v>
      </c>
    </row>
    <row r="566" spans="1:1">
      <c r="A566" t="str">
        <f>IFERROR(IF(OR('countryvisalink Imp UAT'!P566=0, 'countryvisalink Imp UAT'!P566=""), "", 'countryvisalink Imp UAT'!P566),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VALUES(nextval('t_country_visa_type_link_seq'),63502,22051,'Full', 'support', current_timestamp, 'support', current_timestamp,81363, current_date, current_date, '2099-01-01 00:00:00.000','Y', 'Y', 'Y', 'Y', 'Y', 'Y', 'Y', 'N', 'N', 'N', NULL, NULL, NULL);</v>
      </c>
    </row>
    <row r="567" spans="1:1">
      <c r="A567" t="str">
        <f>IFERROR(IF(OR('countryvisalink Imp UAT'!P567=0, 'countryvisalink Imp UAT'!P567=""), "", 'countryvisalink Imp UAT'!P567),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VALUES(nextval('t_country_visa_type_link_seq'),63502,27150,'Full', 'support', current_timestamp, 'support', current_timestamp,81363, current_date, current_date, '2099-01-01 00:00:00.000','Y', 'Y', 'Y', 'Y', 'Y', 'Y', 'Y', 'N', 'N', 'N', NULL, NULL, NULL);</v>
      </c>
    </row>
    <row r="568" spans="1:1">
      <c r="A568" t="str">
        <f>IFERROR(IF(OR('countryvisalink Imp UAT'!P568=0, 'countryvisalink Imp UAT'!P568=""), "", 'countryvisalink Imp UAT'!P568), "")</f>
        <v/>
      </c>
    </row>
    <row r="569" spans="1:1">
      <c r="A569" t="str">
        <f>IFERROR(IF(OR('countryvisalink Imp UAT'!P569=0, 'countryvisalink Imp UAT'!P569=""), "", 'countryvisalink Imp UAT'!P569), "")</f>
        <v/>
      </c>
    </row>
    <row r="570" spans="1:1">
      <c r="A570" t="str">
        <f>IFERROR(IF(OR('countryvisalink Imp UAT'!P570=0, 'countryvisalink Imp UAT'!P570=""), "", 'countryvisalink Imp UAT'!P570), "")</f>
        <v/>
      </c>
    </row>
    <row r="571" spans="1:1">
      <c r="A571" t="str">
        <f>IFERROR(IF(OR('countryvisalink Imp UAT'!P571=0, 'countryvisalink Imp UAT'!P571=""), "", 'countryvisalink Imp UAT'!P571), "")</f>
        <v/>
      </c>
    </row>
    <row r="572" spans="1:1">
      <c r="A572" t="str">
        <f>IFERROR(IF(OR('countryvisalink Imp UAT'!P572=0, 'countryvisalink Imp UAT'!P572=""), "", 'countryvisalink Imp UAT'!P572), "")</f>
        <v/>
      </c>
    </row>
    <row r="573" spans="1:1">
      <c r="A573" t="str">
        <f>IFERROR(IF(OR('countryvisalink Imp UAT'!P573=0, 'countryvisalink Imp UAT'!P573=""), "", 'countryvisalink Imp UAT'!P573), "")</f>
        <v/>
      </c>
    </row>
    <row r="574" spans="1:1">
      <c r="A574" t="str">
        <f>IFERROR(IF(OR('countryvisalink Imp UAT'!P574=0, 'countryvisalink Imp UAT'!P574=""), "", 'countryvisalink Imp UAT'!P574), "")</f>
        <v/>
      </c>
    </row>
    <row r="575" spans="1:1">
      <c r="A575" t="str">
        <f>IFERROR(IF(OR('countryvisalink Imp UAT'!P575=0, 'countryvisalink Imp UAT'!P575=""), "", 'countryvisalink Imp UAT'!P575),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VALUES(nextval('t_country_visa_type_link_seq'),63502,41621,'Full', 'support', current_timestamp, 'support', current_timestamp,81363, current_date, current_date, '2099-01-01 00:00:00.000','Y', 'Y', 'Y', 'Y', 'Y', 'Y', 'Y', 'N', 'N', 'N', NULL, NULL, NULL);</v>
      </c>
    </row>
    <row r="576" spans="1:1">
      <c r="A576" t="str">
        <f>IFERROR(IF(OR('countryvisalink Imp UAT'!P576=0, 'countryvisalink Imp UAT'!P576=""), "", 'countryvisalink Imp UAT'!P576),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VALUES(nextval('t_country_visa_type_link_seq'),63502,634,'Full', 'support', current_timestamp, 'support', current_timestamp,81363, current_date, current_date, '2099-01-01 00:00:00.000','Y', 'Y', 'Y', 'Y', 'Y', 'Y', 'Y', 'N', 'N', 'N', NULL, NULL, NULL);</v>
      </c>
    </row>
    <row r="577" spans="1:1">
      <c r="A577" t="str">
        <f>IFERROR(IF(OR('countryvisalink Imp UAT'!P577=0, 'countryvisalink Imp UAT'!P577=""), "", 'countryvisalink Imp UAT'!P577),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VALUES(nextval('t_country_visa_type_link_seq'),63502,633,'Full', 'support', current_timestamp, 'support', current_timestamp,81363, current_date, current_date, '2099-01-01 00:00:00.000','Y', 'Y', 'Y', 'Y', 'Y', 'Y', 'Y', 'N', 'N', 'N', NULL, NULL, NULL);</v>
      </c>
    </row>
    <row r="578" spans="1:1">
      <c r="A578" t="str">
        <f>IFERROR(IF(OR('countryvisalink Imp UAT'!P578=0, 'countryvisalink Imp UAT'!P578=""), "", 'countryvisalink Imp UAT'!P578), "")</f>
        <v/>
      </c>
    </row>
    <row r="579" spans="1:1">
      <c r="A579" t="str">
        <f>IFERROR(IF(OR('countryvisalink Imp UAT'!P579=0, 'countryvisalink Imp UAT'!P579=""), "", 'countryvisalink Imp UAT'!P579),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VALUES(nextval('t_country_visa_type_link_seq'),63502,635,'Full', 'support', current_timestamp, 'support', current_timestamp,81363, current_date, current_date, '2099-01-01 00:00:00.000','Y', 'Y', 'Y', 'Y', 'Y', 'Y', 'Y', 'N', 'N', 'N', NULL, NULL, NULL);</v>
      </c>
    </row>
    <row r="580" spans="1:1">
      <c r="A580" t="str">
        <f>IFERROR(IF(OR('countryvisalink Imp UAT'!P580=0, 'countryvisalink Imp UAT'!P580=""), "", 'countryvisalink Imp UAT'!P580), "")</f>
        <v/>
      </c>
    </row>
    <row r="581" spans="1:1">
      <c r="A581" t="str">
        <f>IFERROR(IF(OR('countryvisalink Imp UAT'!P581=0, 'countryvisalink Imp UAT'!P581=""), "", 'countryvisalink Imp UAT'!P581), "")</f>
        <v/>
      </c>
    </row>
    <row r="582" spans="1:1">
      <c r="A582" t="str">
        <f>IFERROR(IF(OR('countryvisalink Imp UAT'!P582=0, 'countryvisalink Imp UAT'!P582=""), "", 'countryvisalink Imp UAT'!P582), "")</f>
        <v/>
      </c>
    </row>
    <row r="583" spans="1:1">
      <c r="A583" t="str">
        <f>IFERROR(IF(OR('countryvisalink Imp UAT'!P583=0, 'countryvisalink Imp UAT'!P583=""), "", 'countryvisalink Imp UAT'!P583), "")</f>
        <v/>
      </c>
    </row>
    <row r="584" spans="1:1">
      <c r="A584" t="str">
        <f>IFERROR(IF(OR('countryvisalink Imp UAT'!P584=0, 'countryvisalink Imp UAT'!P584=""), "", 'countryvisalink Imp UAT'!P584), "")</f>
        <v/>
      </c>
    </row>
    <row r="585" spans="1:1">
      <c r="A585" t="str">
        <f>IFERROR(IF(OR('countryvisalink Imp UAT'!P585=0, 'countryvisalink Imp UAT'!P585=""), "", 'countryvisalink Imp UAT'!P585), "")</f>
        <v/>
      </c>
    </row>
    <row r="586" spans="1:1">
      <c r="A586" t="str">
        <f>IFERROR(IF(OR('countryvisalink Imp UAT'!P586=0, 'countryvisalink Imp UAT'!P586=""), "", 'countryvisalink Imp UAT'!P586), "")</f>
        <v/>
      </c>
    </row>
    <row r="587" spans="1:1">
      <c r="A587" t="str">
        <f>IFERROR(IF(OR('countryvisalink Imp UAT'!P587=0, 'countryvisalink Imp UAT'!P587=""), "", 'countryvisalink Imp UAT'!P587), "")</f>
        <v/>
      </c>
    </row>
    <row r="588" spans="1:1">
      <c r="A588" t="str">
        <f>IFERROR(IF(OR('countryvisalink Imp UAT'!P588=0, 'countryvisalink Imp UAT'!P588=""), "", 'countryvisalink Imp UAT'!P588),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VALUES(nextval('t_country_visa_type_link_seq'),63502,41625,'Full', 'support', current_timestamp, 'support', current_timestamp,81363, current_date, current_date, '2099-01-01 00:00:00.000','Y', 'Y', 'Y', 'Y', 'Y', 'Y', 'Y', 'N', 'N', 'N', NULL, NULL, NULL);</v>
      </c>
    </row>
    <row r="589" spans="1:1">
      <c r="A589" t="str">
        <f>IFERROR(IF(OR('countryvisalink Imp UAT'!P589=0, 'countryvisalink Imp UAT'!P589=""), "", 'countryvisalink Imp UAT'!P589),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VALUES(nextval('t_country_visa_type_link_seq'),63502,42284,'Full', 'support', current_timestamp, 'support', current_timestamp,81363, current_date, current_date, '2099-01-01 00:00:00.000','Y', 'Y', 'Y', 'Y', 'Y', 'Y', 'Y', 'N', 'N', 'N', NULL, NULL, NULL);</v>
      </c>
    </row>
    <row r="590" spans="1:1">
      <c r="A590" t="str">
        <f>IFERROR(IF(OR('countryvisalink Imp UAT'!P590=0, 'countryvisalink Imp UAT'!P590=""), "", 'countryvisalink Imp UAT'!P590),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VALUES(nextval('t_country_visa_type_link_seq'),63502,41624,'Full', 'support', current_timestamp, 'support', current_timestamp,81363, current_date, current_date, '2099-01-01 00:00:00.000','Y', 'Y', 'Y', 'Y', 'Y', 'Y', 'Y', 'N', 'N', 'N', NULL, NULL, NULL);</v>
      </c>
    </row>
    <row r="591" spans="1:1">
      <c r="A591" t="str">
        <f>IFERROR(IF(OR('countryvisalink Imp UAT'!P591=0, 'countryvisalink Imp UAT'!P591=""), "", 'countryvisalink Imp UAT'!P591),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VALUES(nextval('t_country_visa_type_link_seq'),63502,41623,'Full', 'support', current_timestamp, 'support', current_timestamp,81363, current_date, current_date, '2099-01-01 00:00:00.000','Y', 'Y', 'Y', 'Y', 'Y', 'Y', 'Y', 'N', 'N', 'N', NULL, NULL, NULL);</v>
      </c>
    </row>
    <row r="592" spans="1:1">
      <c r="A592" t="str">
        <f>IFERROR(IF(OR('countryvisalink Imp UAT'!P592=0, 'countryvisalink Imp UAT'!P592=""), "", 'countryvisalink Imp UAT'!P592),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VALUES(nextval('t_country_visa_type_link_seq'),63502,41622,'Full', 'support', current_timestamp, 'support', current_timestamp,81363, current_date, current_date, '2099-01-01 00:00:00.000','Y', 'Y', 'Y', 'Y', 'Y', 'Y', 'Y', 'N', 'N', 'N', NULL, NULL, NULL);</v>
      </c>
    </row>
    <row r="593" spans="1:1">
      <c r="A593" t="str">
        <f>IFERROR(IF(OR('countryvisalink Imp UAT'!P593=0, 'countryvisalink Imp UAT'!P593=""), "", 'countryvisalink Imp UAT'!P593),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VALUES(nextval('t_country_visa_type_link_seq'),63502,24051,'Full', 'support', current_timestamp, 'support', current_timestamp,81363, current_date, current_date, '2099-01-01 00:00:00.000','Y', 'Y', 'Y', 'Y', 'Y', 'Y', 'Y', 'N', 'N', 'N', NULL, NULL, NULL);</v>
      </c>
    </row>
    <row r="594" spans="1:1">
      <c r="A594" t="str">
        <f>IFERROR(IF(OR('countryvisalink Imp UAT'!P594=0, 'countryvisalink Imp UAT'!P594=""), "", 'countryvisalink Imp UAT'!P594),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VALUES(nextval('t_country_visa_type_link_seq'),63502,610,'Full', 'support', current_timestamp, 'support', current_timestamp,81363, current_date, current_date, '2099-01-01 00:00:00.000','Y', 'Y', 'Y', 'Y', 'Y', 'Y', 'Y', 'N', 'N', 'N', NULL, NULL, NULL);</v>
      </c>
    </row>
    <row r="595" spans="1:1">
      <c r="A595" t="str">
        <f>IFERROR(IF(OR('countryvisalink Imp UAT'!P595=0, 'countryvisalink Imp UAT'!P595=""), "", 'countryvisalink Imp UAT'!P595),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VALUES(nextval('t_country_visa_type_link_seq'),63502,609,'Full', 'support', current_timestamp, 'support', current_timestamp,81363, current_date, current_date, '2099-01-01 00:00:00.000','Y', 'Y', 'Y', 'Y', 'Y', 'Y', 'Y', 'N', 'N', 'N', NULL, NULL, NULL);</v>
      </c>
    </row>
    <row r="596" spans="1:1">
      <c r="A596" t="str">
        <f>IFERROR(IF(OR('countryvisalink Imp UAT'!P596=0, 'countryvisalink Imp UAT'!P596=""), "", 'countryvisalink Imp UAT'!P596),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VALUES(nextval('t_country_visa_type_link_seq'),63502,611,'Full', 'support', current_timestamp, 'support', current_timestamp,81363, current_date, current_date, '2099-01-01 00:00:00.000','Y', 'Y', 'Y', 'Y', 'Y', 'Y', 'Y', 'N', 'N', 'N', NULL, NULL, NULL);</v>
      </c>
    </row>
    <row r="597" spans="1:1">
      <c r="A597" t="str">
        <f>IFERROR(IF(OR('countryvisalink Imp UAT'!P597=0, 'countryvisalink Imp UAT'!P597=""), "", 'countryvisalink Imp UAT'!P597), "")</f>
        <v/>
      </c>
    </row>
    <row r="598" spans="1:1">
      <c r="A598" t="str">
        <f>IFERROR(IF(OR('countryvisalink Imp UAT'!P598=0, 'countryvisalink Imp UAT'!P598=""), "", 'countryvisalink Imp UAT'!P598),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VALUES(nextval('t_country_visa_type_link_seq'),63502,24052,'Full', 'support', current_timestamp, 'support', current_timestamp,81363, current_date, current_date, '2099-01-01 00:00:00.000','Y', 'Y', 'Y', 'Y', 'Y', 'Y', 'Y', 'N', 'N', 'N', NULL, NULL, NULL);</v>
      </c>
    </row>
    <row r="599" spans="1:1">
      <c r="A599" t="str">
        <f>IFERROR(IF(OR('countryvisalink Imp UAT'!P599=0, 'countryvisalink Imp UAT'!P599=""), "", 'countryvisalink Imp UAT'!P599),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VALUES(nextval('t_country_visa_type_link_seq'),63502,44612,'Full', 'support', current_timestamp, 'support', current_timestamp,81363, current_date, current_date, '2099-01-01 00:00:00.000','Y', 'Y', 'Y', 'Y', 'Y', 'Y', 'Y', 'N', 'N', 'N', NULL, NULL, NULL);</v>
      </c>
    </row>
    <row r="600" spans="1:1">
      <c r="A600" t="str">
        <f>IFERROR(IF(OR('countryvisalink Imp UAT'!P600=0, 'countryvisalink Imp UAT'!P600=""), "", 'countryvisalink Imp UAT'!P600),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VALUES(nextval('t_country_visa_type_link_seq'),63502,22061,'Full', 'support', current_timestamp, 'support', current_timestamp,81363, current_date, current_date, '2099-01-01 00:00:00.000','Y', 'Y', 'Y', 'Y', 'Y', 'Y', 'Y', 'N', 'N', 'N', NULL, NULL, NULL);</v>
      </c>
    </row>
    <row r="601" spans="1:1">
      <c r="A601" t="str">
        <f>IFERROR(IF(OR('countryvisalink Imp UAT'!P601=0, 'countryvisalink Imp UAT'!P601=""), "", 'countryvisalink Imp UAT'!P601),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VALUES(nextval('t_country_visa_type_link_seq'),63502,22066,'Full', 'support', current_timestamp, 'support', current_timestamp,81363, current_date, current_date, '2099-01-01 00:00:00.000','Y', 'Y', 'Y', 'Y', 'Y', 'Y', 'Y', 'N', 'N', 'N', NULL, NULL, NULL);</v>
      </c>
    </row>
    <row r="602" spans="1:1">
      <c r="A602" t="str">
        <f>IFERROR(IF(OR('countryvisalink Imp UAT'!P602=0, 'countryvisalink Imp UAT'!P602=""), "", 'countryvisalink Imp UAT'!P602),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VALUES(nextval('t_country_visa_type_link_seq'),63502,39154,'Full', 'support', current_timestamp, 'support', current_timestamp,81363, current_date, current_date, '2099-01-01 00:00:00.000','Y', 'Y', 'Y', 'Y', 'Y', 'Y', 'Y', 'N', 'N', 'N', NULL, NULL, NULL);</v>
      </c>
    </row>
    <row r="603" spans="1:1">
      <c r="A603" t="str">
        <f>IFERROR(IF(OR('countryvisalink Imp UAT'!P603=0, 'countryvisalink Imp UAT'!P603=""), "", 'countryvisalink Imp UAT'!P603),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VALUES(nextval('t_country_visa_type_link_seq'),63502,37150,'Full', 'support', current_timestamp, 'support', current_timestamp,81363, current_date, current_date, '2099-01-01 00:00:00.000','Y', 'Y', 'Y', 'Y', 'Y', 'Y', 'Y', 'N', 'N', 'N', NULL, NULL, NULL);</v>
      </c>
    </row>
    <row r="604" spans="1:1">
      <c r="A604" t="str">
        <f>IFERROR(IF(OR('countryvisalink Imp UAT'!P604=0, 'countryvisalink Imp UAT'!P604=""), "", 'countryvisalink Imp UAT'!P604),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VALUES(nextval('t_country_visa_type_link_seq'),63502,37156,'Full', 'support', current_timestamp, 'support', current_timestamp,81363, current_date, current_date, '2099-01-01 00:00:00.000','Y', 'Y', 'Y', 'Y', 'Y', 'Y', 'Y', 'N', 'N', 'N', NULL, NULL, NULL);</v>
      </c>
    </row>
    <row r="605" spans="1:1">
      <c r="A605" t="str">
        <f>IFERROR(IF(OR('countryvisalink Imp UAT'!P605=0, 'countryvisalink Imp UAT'!P605=""), "", 'countryvisalink Imp UAT'!P605),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VALUES(nextval('t_country_visa_type_link_seq'),63502,33159,'Full', 'support', current_timestamp, 'support', current_timestamp,81363, current_date, current_date, '2099-01-01 00:00:00.000','Y', 'Y', 'Y', 'Y', 'Y', 'Y', 'Y', 'N', 'N', 'N', NULL, NULL, NULL);</v>
      </c>
    </row>
    <row r="606" spans="1:1">
      <c r="A606" t="str">
        <f>IFERROR(IF(OR('countryvisalink Imp UAT'!P606=0, 'countryvisalink Imp UAT'!P606=""), "", 'countryvisalink Imp UAT'!P606),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VALUES(nextval('t_country_visa_type_link_seq'),63502,32251,'Full', 'support', current_timestamp, 'support', current_timestamp,81363, current_date, current_date, '2099-01-01 00:00:00.000','Y', 'Y', 'Y', 'Y', 'Y', 'Y', 'Y', 'N', 'N', 'N', NULL, NULL, NULL);</v>
      </c>
    </row>
    <row r="607" spans="1:1">
      <c r="A607" t="str">
        <f>IFERROR(IF(OR('countryvisalink Imp UAT'!P607=0, 'countryvisalink Imp UAT'!P607=""), "", 'countryvisalink Imp UAT'!P607),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VALUES(nextval('t_country_visa_type_link_seq'),63502,32252,'Full', 'support', current_timestamp, 'support', current_timestamp,81363, current_date, current_date, '2099-01-01 00:00:00.000','Y', 'Y', 'Y', 'Y', 'Y', 'Y', 'Y', 'N', 'N', 'N', NULL, NULL, NULL);</v>
      </c>
    </row>
    <row r="608" spans="1:1">
      <c r="A608" t="str">
        <f>IFERROR(IF(OR('countryvisalink Imp UAT'!P608=0, 'countryvisalink Imp UAT'!P608=""), "", 'countryvisalink Imp UAT'!P608),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VALUES(nextval('t_country_visa_type_link_seq'),63502,34150,'Full', 'support', current_timestamp, 'support', current_timestamp,81363, current_date, current_date, '2099-01-01 00:00:00.000','Y', 'Y', 'Y', 'Y', 'Y', 'Y', 'Y', 'N', 'N', 'N', NULL, NULL, NULL);</v>
      </c>
    </row>
    <row r="609" spans="1:1">
      <c r="A609" t="str">
        <f>IFERROR(IF(OR('countryvisalink Imp UAT'!P609=0, 'countryvisalink Imp UAT'!P609=""), "", 'countryvisalink Imp UAT'!P609),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VALUES(nextval('t_country_visa_type_link_seq'),63502,32250,'Full', 'support', current_timestamp, 'support', current_timestamp,81363, current_date, current_date, '2099-01-01 00:00:00.000','Y', 'Y', 'Y', 'Y', 'Y', 'Y', 'Y', 'N', 'N', 'N', NULL, NULL, NULL);</v>
      </c>
    </row>
    <row r="610" spans="1:1">
      <c r="A610" t="str">
        <f>IFERROR(IF(OR('countryvisalink Imp UAT'!P610=0, 'countryvisalink Imp UAT'!P610=""), "", 'countryvisalink Imp UAT'!P610),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VALUES(nextval('t_country_visa_type_link_seq'),63502,41920,'Full', 'support', current_timestamp, 'support', current_timestamp,81363, current_date, current_date, '2099-01-01 00:00:00.000','Y', 'Y', 'Y', 'Y', 'Y', 'Y', 'Y', 'N', 'N', 'N', NULL, NULL, NULL);</v>
      </c>
    </row>
    <row r="611" spans="1:1">
      <c r="A611" t="str">
        <f>IFERROR(IF(OR('countryvisalink Imp UAT'!P611=0, 'countryvisalink Imp UAT'!P611=""), "", 'countryvisalink Imp UAT'!P611), "")</f>
        <v/>
      </c>
    </row>
    <row r="612" spans="1:1">
      <c r="A612" t="str">
        <f>IFERROR(IF(OR('countryvisalink Imp UAT'!P612=0, 'countryvisalink Imp UAT'!P612=""), "", 'countryvisalink Imp UAT'!P612), "")</f>
        <v/>
      </c>
    </row>
    <row r="613" spans="1:1">
      <c r="A613" t="str">
        <f>IFERROR(IF(OR('countryvisalink Imp UAT'!P613=0, 'countryvisalink Imp UAT'!P613=""), "", 'countryvisalink Imp UAT'!P613), "")</f>
        <v/>
      </c>
    </row>
    <row r="614" spans="1:1">
      <c r="A614" t="str">
        <f>IFERROR(IF(OR('countryvisalink Imp UAT'!P614=0, 'countryvisalink Imp UAT'!P614=""), "", 'countryvisalink Imp UAT'!P614), "")</f>
        <v/>
      </c>
    </row>
    <row r="615" spans="1:1">
      <c r="A615" t="str">
        <f>IFERROR(IF(OR('countryvisalink Imp UAT'!P615=0, 'countryvisalink Imp UAT'!P615=""), "", 'countryvisalink Imp UAT'!P615), "")</f>
        <v/>
      </c>
    </row>
    <row r="616" spans="1:1">
      <c r="A616" t="str">
        <f>IFERROR(IF(OR('countryvisalink Imp UAT'!P616=0, 'countryvisalink Imp UAT'!P616=""), "", 'countryvisalink Imp UAT'!P616), "")</f>
        <v/>
      </c>
    </row>
    <row r="617" spans="1:1">
      <c r="A617" t="str">
        <f>IFERROR(IF(OR('countryvisalink Imp UAT'!P617=0, 'countryvisalink Imp UAT'!P617=""), "", 'countryvisalink Imp UAT'!P617), "")</f>
        <v/>
      </c>
    </row>
    <row r="618" spans="1:1">
      <c r="A618" t="str">
        <f>IFERROR(IF(OR('countryvisalink Imp UAT'!P618=0, 'countryvisalink Imp UAT'!P618=""), "", 'countryvisalink Imp UAT'!P618), "")</f>
        <v/>
      </c>
    </row>
    <row r="619" spans="1:1">
      <c r="A619" t="str">
        <f>IFERROR(IF(OR('countryvisalink Imp UAT'!P619=0, 'countryvisalink Imp UAT'!P619=""), "", 'countryvisalink Imp UAT'!P619), "")</f>
        <v/>
      </c>
    </row>
    <row r="620" spans="1:1">
      <c r="A620" t="str">
        <f>IFERROR(IF(OR('countryvisalink Imp UAT'!P620=0, 'countryvisalink Imp UAT'!P620=""), "", 'countryvisalink Imp UAT'!P620), "")</f>
        <v/>
      </c>
    </row>
    <row r="621" spans="1:1">
      <c r="A621" t="str">
        <f>IFERROR(IF(OR('countryvisalink Imp UAT'!P621=0, 'countryvisalink Imp UAT'!P621=""), "", 'countryvisalink Imp UAT'!P621), "")</f>
        <v/>
      </c>
    </row>
    <row r="622" spans="1:1">
      <c r="A622" t="str">
        <f>IFERROR(IF(OR('countryvisalink Imp UAT'!P622=0, 'countryvisalink Imp UAT'!P622=""), "", 'countryvisalink Imp UAT'!P622), "")</f>
        <v/>
      </c>
    </row>
    <row r="623" spans="1:1">
      <c r="A623" t="str">
        <f>IFERROR(IF(OR('countryvisalink Imp UAT'!P623=0, 'countryvisalink Imp UAT'!P623=""), "", 'countryvisalink Imp UAT'!P623), "")</f>
        <v/>
      </c>
    </row>
    <row r="624" spans="1:1">
      <c r="A624" t="str">
        <f>IFERROR(IF(OR('countryvisalink Imp UAT'!P624=0, 'countryvisalink Imp UAT'!P624=""), "", 'countryvisalink Imp UAT'!P624), "")</f>
        <v/>
      </c>
    </row>
    <row r="625" spans="1:1">
      <c r="A625" t="str">
        <f>IFERROR(IF(OR('countryvisalink Imp UAT'!P625=0, 'countryvisalink Imp UAT'!P625=""), "", 'countryvisalink Imp UAT'!P625), "")</f>
        <v/>
      </c>
    </row>
    <row r="626" spans="1:1">
      <c r="A626" t="str">
        <f>IFERROR(IF(OR('countryvisalink Imp UAT'!P626=0, 'countryvisalink Imp UAT'!P626=""), "", 'countryvisalink Imp UAT'!P626), "")</f>
        <v/>
      </c>
    </row>
    <row r="627" spans="1:1">
      <c r="A627" t="str">
        <f>IFERROR(IF(OR('countryvisalink Imp UAT'!P627=0, 'countryvisalink Imp UAT'!P627=""), "", 'countryvisalink Imp UAT'!P627), "")</f>
        <v/>
      </c>
    </row>
    <row r="628" spans="1:1">
      <c r="A628" t="str">
        <f>IFERROR(IF(OR('countryvisalink Imp UAT'!P628=0, 'countryvisalink Imp UAT'!P628=""), "", 'countryvisalink Imp UAT'!P628), "")</f>
        <v/>
      </c>
    </row>
    <row r="629" spans="1:1">
      <c r="A629" t="str">
        <f>IFERROR(IF(OR('countryvisalink Imp UAT'!P629=0, 'countryvisalink Imp UAT'!P629=""), "", 'countryvisalink Imp UAT'!P629), "")</f>
        <v/>
      </c>
    </row>
    <row r="630" spans="1:1">
      <c r="A630" t="str">
        <f>IFERROR(IF(OR('countryvisalink Imp UAT'!P630=0, 'countryvisalink Imp UAT'!P630=""), "", 'countryvisalink Imp UAT'!P630), "")</f>
        <v/>
      </c>
    </row>
  </sheetData>
  <mergeCells count="1">
    <mergeCell ref="B1:U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BE88-EFC6-4D3C-84BC-AB111BAA34D2}">
  <dimension ref="A1:T502"/>
  <sheetViews>
    <sheetView workbookViewId="0">
      <selection activeCell="E5" sqref="E5"/>
    </sheetView>
  </sheetViews>
  <sheetFormatPr defaultRowHeight="15"/>
  <cols>
    <col min="1" max="1" width="26.85546875" customWidth="1"/>
    <col min="2" max="2" width="7.85546875" customWidth="1"/>
    <col min="3" max="3" width="9.28515625" bestFit="1" customWidth="1"/>
    <col min="6" max="6" width="69.85546875" bestFit="1" customWidth="1"/>
  </cols>
  <sheetData>
    <row r="1" spans="1:20">
      <c r="A1" s="120" t="s">
        <v>1879</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c r="A4" s="62" t="s">
        <v>1233</v>
      </c>
      <c r="B4" s="77" t="s">
        <v>1148</v>
      </c>
      <c r="C4" s="77" t="s">
        <v>1543</v>
      </c>
      <c r="D4" s="77" t="s">
        <v>1544</v>
      </c>
      <c r="E4" s="77" t="s">
        <v>1545</v>
      </c>
    </row>
    <row r="5" spans="1:20">
      <c r="A5" s="15" t="s">
        <v>1546</v>
      </c>
      <c r="B5" s="15">
        <v>43551</v>
      </c>
      <c r="C5" s="15" t="e">
        <f>VLOOKUP(A5, 'Insurance Master'!A:B, 2, FALSE)</f>
        <v>#N/A</v>
      </c>
      <c r="D5" t="s">
        <v>109</v>
      </c>
      <c r="E5" t="s">
        <v>109</v>
      </c>
    </row>
    <row r="6" spans="1:20">
      <c r="A6" s="15" t="s">
        <v>1235</v>
      </c>
      <c r="B6" s="15">
        <v>22060</v>
      </c>
      <c r="C6" s="15" t="str">
        <f>VLOOKUP(A6, 'Insurance Master'!A:B, 2, FALSE)</f>
        <v>Y</v>
      </c>
      <c r="D6" t="s">
        <v>106</v>
      </c>
      <c r="E6" t="s">
        <v>106</v>
      </c>
    </row>
    <row r="7" spans="1:20" ht="45.75">
      <c r="A7" s="15" t="s">
        <v>1237</v>
      </c>
      <c r="B7" s="15">
        <v>41223</v>
      </c>
      <c r="C7" s="15" t="str">
        <f>VLOOKUP(A7, 'Insurance Master'!A:B, 2, FALSE)</f>
        <v>N</v>
      </c>
      <c r="D7" t="s">
        <v>106</v>
      </c>
      <c r="E7" t="s">
        <v>106</v>
      </c>
    </row>
    <row r="8" spans="1:20" ht="30.75">
      <c r="A8" s="15" t="s">
        <v>1239</v>
      </c>
      <c r="B8" s="15">
        <v>33151</v>
      </c>
      <c r="C8" s="15" t="str">
        <f>VLOOKUP(A8, 'Insurance Master'!A:B, 2, FALSE)</f>
        <v>Y</v>
      </c>
      <c r="D8" t="s">
        <v>106</v>
      </c>
      <c r="E8" t="s">
        <v>106</v>
      </c>
    </row>
    <row r="9" spans="1:20" ht="30.75">
      <c r="A9" s="15" t="s">
        <v>1240</v>
      </c>
      <c r="B9" s="15">
        <v>640</v>
      </c>
      <c r="C9" s="15" t="str">
        <f>VLOOKUP(A9, 'Insurance Master'!A:B, 2, FALSE)</f>
        <v>Y</v>
      </c>
      <c r="D9" t="s">
        <v>106</v>
      </c>
      <c r="E9" t="s">
        <v>106</v>
      </c>
    </row>
    <row r="10" spans="1:20" ht="30.75">
      <c r="A10" s="15" t="s">
        <v>1241</v>
      </c>
      <c r="B10" s="15">
        <v>639</v>
      </c>
      <c r="C10" s="15" t="str">
        <f>VLOOKUP(A10, 'Insurance Master'!A:B, 2, FALSE)</f>
        <v>Y</v>
      </c>
      <c r="D10" t="s">
        <v>106</v>
      </c>
      <c r="E10" t="s">
        <v>106</v>
      </c>
    </row>
    <row r="11" spans="1:20" ht="30.75">
      <c r="A11" s="15" t="s">
        <v>1242</v>
      </c>
      <c r="B11" s="15">
        <v>34161</v>
      </c>
      <c r="C11" s="15" t="str">
        <f>VLOOKUP(A11, 'Insurance Master'!A:B, 2, FALSE)</f>
        <v>Y</v>
      </c>
      <c r="D11" t="s">
        <v>106</v>
      </c>
      <c r="E11" t="s">
        <v>106</v>
      </c>
    </row>
    <row r="12" spans="1:20" ht="30.75">
      <c r="A12" s="15" t="s">
        <v>1243</v>
      </c>
      <c r="B12" s="15">
        <v>641</v>
      </c>
      <c r="C12" s="15" t="str">
        <f>VLOOKUP(A12, 'Insurance Master'!A:B, 2, FALSE)</f>
        <v>Y</v>
      </c>
      <c r="D12" t="s">
        <v>106</v>
      </c>
      <c r="E12" t="s">
        <v>106</v>
      </c>
    </row>
    <row r="13" spans="1:20">
      <c r="A13" s="15" t="s">
        <v>1067</v>
      </c>
      <c r="B13" s="15">
        <v>24150</v>
      </c>
      <c r="C13" s="15" t="str">
        <f>VLOOKUP(A13, 'Insurance Master'!A:B, 2, FALSE)</f>
        <v>Y</v>
      </c>
      <c r="D13" t="s">
        <v>106</v>
      </c>
      <c r="E13" t="s">
        <v>106</v>
      </c>
    </row>
    <row r="14" spans="1:20">
      <c r="A14" s="15" t="s">
        <v>1244</v>
      </c>
      <c r="B14" s="15">
        <v>24151</v>
      </c>
      <c r="C14" s="15" t="str">
        <f>VLOOKUP(A14, 'Insurance Master'!A:B, 2, FALSE)</f>
        <v>Y</v>
      </c>
      <c r="D14" t="s">
        <v>106</v>
      </c>
      <c r="E14" t="s">
        <v>106</v>
      </c>
    </row>
    <row r="15" spans="1:20" ht="45.75">
      <c r="A15" s="15" t="s">
        <v>1245</v>
      </c>
      <c r="B15" s="15">
        <v>41303</v>
      </c>
      <c r="C15" s="15" t="str">
        <f>VLOOKUP(A15, 'Insurance Master'!A:B, 2, FALSE)</f>
        <v>N</v>
      </c>
      <c r="D15" t="s">
        <v>106</v>
      </c>
      <c r="E15" t="s">
        <v>106</v>
      </c>
    </row>
    <row r="16" spans="1:20" ht="30.75">
      <c r="A16" s="15" t="s">
        <v>1246</v>
      </c>
      <c r="B16" s="15">
        <v>41325</v>
      </c>
      <c r="C16" s="15" t="str">
        <f>VLOOKUP(A16, 'Insurance Master'!A:B, 2, FALSE)</f>
        <v>Y</v>
      </c>
      <c r="D16" t="s">
        <v>106</v>
      </c>
      <c r="E16" t="s">
        <v>106</v>
      </c>
    </row>
    <row r="17" spans="1:5" ht="30.75">
      <c r="A17" s="15" t="s">
        <v>1247</v>
      </c>
      <c r="B17" s="15">
        <v>41324</v>
      </c>
      <c r="C17" s="15" t="str">
        <f>VLOOKUP(A17, 'Insurance Master'!A:B, 2, FALSE)</f>
        <v>Y</v>
      </c>
      <c r="D17" t="s">
        <v>106</v>
      </c>
      <c r="E17" t="s">
        <v>106</v>
      </c>
    </row>
    <row r="18" spans="1:5" ht="30.75">
      <c r="A18" s="15" t="s">
        <v>1248</v>
      </c>
      <c r="B18" s="15">
        <v>604</v>
      </c>
      <c r="C18" s="15" t="str">
        <f>VLOOKUP(A18, 'Insurance Master'!A:B, 2, FALSE)</f>
        <v>Y</v>
      </c>
      <c r="D18" t="s">
        <v>106</v>
      </c>
      <c r="E18" t="s">
        <v>106</v>
      </c>
    </row>
    <row r="19" spans="1:5" ht="30.75">
      <c r="A19" s="15" t="s">
        <v>1249</v>
      </c>
      <c r="B19" s="15">
        <v>603</v>
      </c>
      <c r="C19" s="15" t="str">
        <f>VLOOKUP(A19, 'Insurance Master'!A:B, 2, FALSE)</f>
        <v>Y</v>
      </c>
      <c r="D19" t="s">
        <v>106</v>
      </c>
      <c r="E19" t="s">
        <v>106</v>
      </c>
    </row>
    <row r="20" spans="1:5" ht="30.75">
      <c r="A20" s="15" t="s">
        <v>1559</v>
      </c>
      <c r="B20" s="15">
        <v>43491</v>
      </c>
      <c r="C20" s="15" t="e">
        <f>VLOOKUP(A20, 'Insurance Master'!A:B, 2, FALSE)</f>
        <v>#N/A</v>
      </c>
      <c r="D20" t="s">
        <v>106</v>
      </c>
      <c r="E20" t="s">
        <v>106</v>
      </c>
    </row>
    <row r="21" spans="1:5" ht="30.75">
      <c r="A21" s="15" t="s">
        <v>1250</v>
      </c>
      <c r="B21" s="15">
        <v>41323</v>
      </c>
      <c r="C21" s="15" t="str">
        <f>VLOOKUP(A21, 'Insurance Master'!A:B, 2, FALSE)</f>
        <v>Y</v>
      </c>
      <c r="D21" t="s">
        <v>106</v>
      </c>
      <c r="E21" t="s">
        <v>106</v>
      </c>
    </row>
    <row r="22" spans="1:5" ht="30.75">
      <c r="A22" s="15" t="s">
        <v>1251</v>
      </c>
      <c r="B22" s="15">
        <v>605</v>
      </c>
      <c r="C22" s="15" t="str">
        <f>VLOOKUP(A22, 'Insurance Master'!A:B, 2, FALSE)</f>
        <v>Y</v>
      </c>
      <c r="D22" t="s">
        <v>106</v>
      </c>
      <c r="E22" t="s">
        <v>106</v>
      </c>
    </row>
    <row r="23" spans="1:5">
      <c r="A23" s="15" t="s">
        <v>1252</v>
      </c>
      <c r="B23" s="15">
        <v>43655</v>
      </c>
      <c r="C23" s="15" t="str">
        <f>VLOOKUP(A23, 'Insurance Master'!A:B, 2, FALSE)</f>
        <v>Y</v>
      </c>
      <c r="D23" t="s">
        <v>106</v>
      </c>
      <c r="E23" t="s">
        <v>106</v>
      </c>
    </row>
    <row r="24" spans="1:5">
      <c r="A24" s="15" t="s">
        <v>1219</v>
      </c>
      <c r="B24" s="15">
        <v>22057</v>
      </c>
      <c r="C24" s="15" t="str">
        <f>VLOOKUP(A24, 'Insurance Master'!A:B, 2, FALSE)</f>
        <v>Y</v>
      </c>
      <c r="D24" t="s">
        <v>106</v>
      </c>
      <c r="E24" t="s">
        <v>106</v>
      </c>
    </row>
    <row r="25" spans="1:5" ht="30.75">
      <c r="A25" s="15" t="s">
        <v>1253</v>
      </c>
      <c r="B25" s="15">
        <v>22065</v>
      </c>
      <c r="C25" s="15" t="str">
        <f>VLOOKUP(A25, 'Insurance Master'!A:B, 2, FALSE)</f>
        <v>Y</v>
      </c>
      <c r="D25" t="s">
        <v>106</v>
      </c>
      <c r="E25" t="s">
        <v>106</v>
      </c>
    </row>
    <row r="26" spans="1:5" ht="45.75">
      <c r="A26" s="15" t="s">
        <v>1254</v>
      </c>
      <c r="B26" s="15">
        <v>39150</v>
      </c>
      <c r="C26" s="15" t="str">
        <f>VLOOKUP(A26, 'Insurance Master'!A:B, 2, FALSE)</f>
        <v>N</v>
      </c>
      <c r="D26" t="s">
        <v>106</v>
      </c>
      <c r="E26" t="s">
        <v>106</v>
      </c>
    </row>
    <row r="27" spans="1:5" ht="30.75">
      <c r="A27" s="15" t="s">
        <v>1255</v>
      </c>
      <c r="B27" s="15">
        <v>37152</v>
      </c>
      <c r="C27" s="15" t="str">
        <f>VLOOKUP(A27, 'Insurance Master'!A:B, 2, FALSE)</f>
        <v>Y</v>
      </c>
      <c r="D27" t="s">
        <v>106</v>
      </c>
      <c r="E27" t="s">
        <v>106</v>
      </c>
    </row>
    <row r="28" spans="1:5" ht="30.75">
      <c r="A28" s="15" t="s">
        <v>1256</v>
      </c>
      <c r="B28" s="15">
        <v>33152</v>
      </c>
      <c r="C28" s="15" t="str">
        <f>VLOOKUP(A28, 'Insurance Master'!A:B, 2, FALSE)</f>
        <v>Y</v>
      </c>
      <c r="D28" t="s">
        <v>106</v>
      </c>
      <c r="E28" t="s">
        <v>106</v>
      </c>
    </row>
    <row r="29" spans="1:5" ht="30.75">
      <c r="A29" s="15" t="s">
        <v>1257</v>
      </c>
      <c r="B29" s="15">
        <v>613</v>
      </c>
      <c r="C29" s="15" t="str">
        <f>VLOOKUP(A29, 'Insurance Master'!A:B, 2, FALSE)</f>
        <v>Y</v>
      </c>
      <c r="D29" t="s">
        <v>106</v>
      </c>
      <c r="E29" t="s">
        <v>106</v>
      </c>
    </row>
    <row r="30" spans="1:5" ht="30.75">
      <c r="A30" s="15" t="s">
        <v>1258</v>
      </c>
      <c r="B30" s="15">
        <v>612</v>
      </c>
      <c r="C30" s="15" t="str">
        <f>VLOOKUP(A30, 'Insurance Master'!A:B, 2, FALSE)</f>
        <v>Y</v>
      </c>
      <c r="D30" t="s">
        <v>106</v>
      </c>
      <c r="E30" t="s">
        <v>106</v>
      </c>
    </row>
    <row r="31" spans="1:5" ht="30.75">
      <c r="A31" s="15" t="s">
        <v>1259</v>
      </c>
      <c r="B31" s="15">
        <v>34160</v>
      </c>
      <c r="C31" s="15" t="str">
        <f>VLOOKUP(A31, 'Insurance Master'!A:B, 2, FALSE)</f>
        <v>Y</v>
      </c>
      <c r="D31" t="s">
        <v>106</v>
      </c>
      <c r="E31" t="s">
        <v>106</v>
      </c>
    </row>
    <row r="32" spans="1:5" ht="30.75">
      <c r="A32" s="15" t="s">
        <v>1260</v>
      </c>
      <c r="B32" s="15">
        <v>614</v>
      </c>
      <c r="C32" s="15" t="str">
        <f>VLOOKUP(A32, 'Insurance Master'!A:B, 2, FALSE)</f>
        <v>Y</v>
      </c>
      <c r="D32" t="s">
        <v>106</v>
      </c>
      <c r="E32" t="s">
        <v>106</v>
      </c>
    </row>
    <row r="33" spans="1:5">
      <c r="A33" s="15" t="s">
        <v>1261</v>
      </c>
      <c r="B33" s="15">
        <v>42711</v>
      </c>
      <c r="C33" s="15" t="str">
        <f>VLOOKUP(A33, 'Insurance Master'!A:B, 2, FALSE)</f>
        <v>N</v>
      </c>
      <c r="D33" t="s">
        <v>106</v>
      </c>
      <c r="E33" t="s">
        <v>106</v>
      </c>
    </row>
    <row r="34" spans="1:5">
      <c r="A34" s="15" t="s">
        <v>1262</v>
      </c>
      <c r="B34" s="15">
        <v>42763</v>
      </c>
      <c r="C34" s="15" t="str">
        <f>VLOOKUP(A34, 'Insurance Master'!A:B, 2, FALSE)</f>
        <v>N</v>
      </c>
      <c r="D34" t="s">
        <v>106</v>
      </c>
      <c r="E34" t="s">
        <v>106</v>
      </c>
    </row>
    <row r="35" spans="1:5">
      <c r="A35" s="15" t="s">
        <v>1122</v>
      </c>
      <c r="B35" s="15">
        <v>26150</v>
      </c>
      <c r="C35" s="15" t="str">
        <f>VLOOKUP(A35, 'Insurance Master'!A:B, 2, FALSE)</f>
        <v>N</v>
      </c>
      <c r="D35" t="s">
        <v>106</v>
      </c>
      <c r="E35" t="s">
        <v>106</v>
      </c>
    </row>
    <row r="36" spans="1:5">
      <c r="A36" s="15" t="s">
        <v>1263</v>
      </c>
      <c r="B36" s="15">
        <v>32350</v>
      </c>
      <c r="C36" s="15" t="str">
        <f>VLOOKUP(A36, 'Insurance Master'!A:B, 2, FALSE)</f>
        <v>N</v>
      </c>
      <c r="D36" t="s">
        <v>106</v>
      </c>
      <c r="E36" t="s">
        <v>106</v>
      </c>
    </row>
    <row r="37" spans="1:5" ht="30.75">
      <c r="A37" s="15" t="s">
        <v>1571</v>
      </c>
      <c r="B37" s="15">
        <v>43499</v>
      </c>
      <c r="C37" s="15" t="e">
        <f>VLOOKUP(A37, 'Insurance Master'!A:B, 2, FALSE)</f>
        <v>#N/A</v>
      </c>
      <c r="D37" t="s">
        <v>106</v>
      </c>
      <c r="E37" t="s">
        <v>106</v>
      </c>
    </row>
    <row r="38" spans="1:5" ht="30.75">
      <c r="A38" s="15" t="s">
        <v>1572</v>
      </c>
      <c r="B38" s="15">
        <v>43498</v>
      </c>
      <c r="C38" s="15" t="e">
        <f>VLOOKUP(A38, 'Insurance Master'!A:B, 2, FALSE)</f>
        <v>#N/A</v>
      </c>
      <c r="D38" t="s">
        <v>106</v>
      </c>
      <c r="E38" t="s">
        <v>106</v>
      </c>
    </row>
    <row r="39" spans="1:5" ht="30.75">
      <c r="A39" s="15" t="s">
        <v>1573</v>
      </c>
      <c r="B39" s="15">
        <v>43495</v>
      </c>
      <c r="C39" s="15" t="e">
        <f>VLOOKUP(A39, 'Insurance Master'!A:B, 2, FALSE)</f>
        <v>#N/A</v>
      </c>
      <c r="D39" t="s">
        <v>106</v>
      </c>
      <c r="E39" t="s">
        <v>106</v>
      </c>
    </row>
    <row r="40" spans="1:5" ht="30.75">
      <c r="A40" s="15" t="s">
        <v>1574</v>
      </c>
      <c r="B40" s="15">
        <v>43494</v>
      </c>
      <c r="C40" s="15" t="e">
        <f>VLOOKUP(A40, 'Insurance Master'!A:B, 2, FALSE)</f>
        <v>#N/A</v>
      </c>
      <c r="D40" t="s">
        <v>106</v>
      </c>
      <c r="E40" t="s">
        <v>106</v>
      </c>
    </row>
    <row r="41" spans="1:5" ht="30.75">
      <c r="A41" s="15" t="s">
        <v>1575</v>
      </c>
      <c r="B41" s="15">
        <v>43500</v>
      </c>
      <c r="C41" s="15" t="e">
        <f>VLOOKUP(A41, 'Insurance Master'!A:B, 2, FALSE)</f>
        <v>#N/A</v>
      </c>
      <c r="D41" t="s">
        <v>106</v>
      </c>
      <c r="E41" t="s">
        <v>106</v>
      </c>
    </row>
    <row r="42" spans="1:5" ht="30.75">
      <c r="A42" s="15" t="s">
        <v>1576</v>
      </c>
      <c r="B42" s="15">
        <v>43497</v>
      </c>
      <c r="C42" s="15" t="e">
        <f>VLOOKUP(A42, 'Insurance Master'!A:B, 2, FALSE)</f>
        <v>#N/A</v>
      </c>
      <c r="D42" t="s">
        <v>106</v>
      </c>
      <c r="E42" t="s">
        <v>106</v>
      </c>
    </row>
    <row r="43" spans="1:5" ht="30.75">
      <c r="A43" s="15" t="s">
        <v>1577</v>
      </c>
      <c r="B43" s="15">
        <v>43496</v>
      </c>
      <c r="C43" s="15" t="e">
        <f>VLOOKUP(A43, 'Insurance Master'!A:B, 2, FALSE)</f>
        <v>#N/A</v>
      </c>
      <c r="D43" t="s">
        <v>106</v>
      </c>
      <c r="E43" t="s">
        <v>106</v>
      </c>
    </row>
    <row r="44" spans="1:5">
      <c r="A44" s="15" t="s">
        <v>1264</v>
      </c>
      <c r="B44" s="15">
        <v>42383</v>
      </c>
      <c r="C44" s="15" t="str">
        <f>VLOOKUP(A44, 'Insurance Master'!A:B, 2, FALSE)</f>
        <v>N</v>
      </c>
      <c r="D44" t="s">
        <v>106</v>
      </c>
      <c r="E44" t="s">
        <v>106</v>
      </c>
    </row>
    <row r="45" spans="1:5" ht="30.75">
      <c r="A45" s="15" t="s">
        <v>1880</v>
      </c>
      <c r="B45" s="15">
        <v>43493</v>
      </c>
      <c r="C45" s="15" t="e">
        <f>VLOOKUP(A45, 'Insurance Master'!A:B, 2, FALSE)</f>
        <v>#N/A</v>
      </c>
      <c r="D45" t="s">
        <v>106</v>
      </c>
      <c r="E45" t="s">
        <v>106</v>
      </c>
    </row>
    <row r="46" spans="1:5" ht="30.75">
      <c r="A46" s="15" t="s">
        <v>1881</v>
      </c>
      <c r="B46" s="15">
        <v>43492</v>
      </c>
      <c r="C46" s="15" t="e">
        <f>VLOOKUP(A46, 'Insurance Master'!A:B, 2, FALSE)</f>
        <v>#N/A</v>
      </c>
      <c r="D46" t="s">
        <v>106</v>
      </c>
      <c r="E46" t="s">
        <v>106</v>
      </c>
    </row>
    <row r="47" spans="1:5">
      <c r="A47" s="15" t="s">
        <v>1137</v>
      </c>
      <c r="B47" s="15">
        <v>22054</v>
      </c>
      <c r="C47" s="15" t="str">
        <f>VLOOKUP(A47, 'Insurance Master'!A:B, 2, FALSE)</f>
        <v>N</v>
      </c>
      <c r="D47" t="s">
        <v>106</v>
      </c>
      <c r="E47" t="s">
        <v>106</v>
      </c>
    </row>
    <row r="48" spans="1:5">
      <c r="A48" s="15" t="s">
        <v>1265</v>
      </c>
      <c r="B48" s="15">
        <v>32401</v>
      </c>
      <c r="C48" s="15" t="str">
        <f>VLOOKUP(A48, 'Insurance Master'!A:B, 2, FALSE)</f>
        <v>N</v>
      </c>
      <c r="D48" t="s">
        <v>106</v>
      </c>
      <c r="E48" t="s">
        <v>106</v>
      </c>
    </row>
    <row r="49" spans="1:5" ht="30.75">
      <c r="A49" s="15" t="s">
        <v>1266</v>
      </c>
      <c r="B49" s="15">
        <v>42063</v>
      </c>
      <c r="C49" s="15" t="str">
        <f>VLOOKUP(A49, 'Insurance Master'!A:B, 2, FALSE)</f>
        <v>N</v>
      </c>
      <c r="D49" t="s">
        <v>106</v>
      </c>
      <c r="E49" t="s">
        <v>106</v>
      </c>
    </row>
    <row r="50" spans="1:5" ht="30.75">
      <c r="A50" s="15" t="s">
        <v>1267</v>
      </c>
      <c r="B50" s="15">
        <v>33161</v>
      </c>
      <c r="C50" s="15" t="str">
        <f>VLOOKUP(A50, 'Insurance Master'!A:B, 2, FALSE)</f>
        <v>N</v>
      </c>
      <c r="D50" t="s">
        <v>106</v>
      </c>
      <c r="E50" t="s">
        <v>106</v>
      </c>
    </row>
    <row r="51" spans="1:5" ht="30.75">
      <c r="A51" s="15" t="s">
        <v>1268</v>
      </c>
      <c r="B51" s="15">
        <v>42907</v>
      </c>
      <c r="C51" s="15" t="str">
        <f>VLOOKUP(A51, 'Insurance Master'!A:B, 2, FALSE)</f>
        <v>N</v>
      </c>
      <c r="D51" t="s">
        <v>106</v>
      </c>
      <c r="E51" t="s">
        <v>106</v>
      </c>
    </row>
    <row r="52" spans="1:5" ht="30.75">
      <c r="A52" s="15" t="s">
        <v>1269</v>
      </c>
      <c r="B52" s="15">
        <v>34159</v>
      </c>
      <c r="C52" s="15" t="str">
        <f>VLOOKUP(A52, 'Insurance Master'!A:B, 2, FALSE)</f>
        <v>N</v>
      </c>
      <c r="D52" t="s">
        <v>106</v>
      </c>
      <c r="E52" t="s">
        <v>106</v>
      </c>
    </row>
    <row r="53" spans="1:5">
      <c r="A53" s="15" t="s">
        <v>1270</v>
      </c>
      <c r="B53" s="15">
        <v>42527</v>
      </c>
      <c r="C53" s="15" t="str">
        <f>VLOOKUP(A53, 'Insurance Master'!A:B, 2, FALSE)</f>
        <v>N</v>
      </c>
      <c r="D53" t="s">
        <v>106</v>
      </c>
      <c r="E53" t="s">
        <v>106</v>
      </c>
    </row>
    <row r="54" spans="1:5">
      <c r="A54" s="15" t="s">
        <v>1271</v>
      </c>
      <c r="B54" s="15">
        <v>42567</v>
      </c>
      <c r="C54" s="15" t="str">
        <f>VLOOKUP(A54, 'Insurance Master'!A:B, 2, FALSE)</f>
        <v>N</v>
      </c>
      <c r="D54" t="s">
        <v>106</v>
      </c>
      <c r="E54" t="s">
        <v>106</v>
      </c>
    </row>
    <row r="55" spans="1:5">
      <c r="A55" s="15" t="s">
        <v>1272</v>
      </c>
      <c r="B55" s="15">
        <v>32400</v>
      </c>
      <c r="C55" s="15" t="str">
        <f>VLOOKUP(A55, 'Insurance Master'!A:B, 2, FALSE)</f>
        <v>N</v>
      </c>
      <c r="D55" t="s">
        <v>106</v>
      </c>
      <c r="E55" t="s">
        <v>106</v>
      </c>
    </row>
    <row r="56" spans="1:5" ht="30.75">
      <c r="A56" s="15" t="s">
        <v>1273</v>
      </c>
      <c r="B56" s="15">
        <v>42083</v>
      </c>
      <c r="C56" s="15" t="str">
        <f>VLOOKUP(A56, 'Insurance Master'!A:B, 2, FALSE)</f>
        <v>N</v>
      </c>
      <c r="D56" t="s">
        <v>106</v>
      </c>
      <c r="E56" t="s">
        <v>106</v>
      </c>
    </row>
    <row r="57" spans="1:5" ht="30.75">
      <c r="A57" s="15" t="s">
        <v>1274</v>
      </c>
      <c r="B57" s="15">
        <v>33160</v>
      </c>
      <c r="C57" s="15" t="str">
        <f>VLOOKUP(A57, 'Insurance Master'!A:B, 2, FALSE)</f>
        <v>N</v>
      </c>
      <c r="D57" t="s">
        <v>106</v>
      </c>
      <c r="E57" t="s">
        <v>106</v>
      </c>
    </row>
    <row r="58" spans="1:5" ht="30.75">
      <c r="A58" s="15" t="s">
        <v>1275</v>
      </c>
      <c r="B58" s="15">
        <v>42927</v>
      </c>
      <c r="C58" s="15" t="str">
        <f>VLOOKUP(A58, 'Insurance Master'!A:B, 2, FALSE)</f>
        <v>N</v>
      </c>
      <c r="D58" t="s">
        <v>106</v>
      </c>
      <c r="E58" t="s">
        <v>106</v>
      </c>
    </row>
    <row r="59" spans="1:5" ht="30.75">
      <c r="A59" s="15" t="s">
        <v>1276</v>
      </c>
      <c r="B59" s="15">
        <v>34158</v>
      </c>
      <c r="C59" s="15" t="str">
        <f>VLOOKUP(A59, 'Insurance Master'!A:B, 2, FALSE)</f>
        <v>N</v>
      </c>
      <c r="D59" t="s">
        <v>106</v>
      </c>
      <c r="E59" t="s">
        <v>106</v>
      </c>
    </row>
    <row r="60" spans="1:5" ht="30.75">
      <c r="A60" s="15" t="s">
        <v>1277</v>
      </c>
      <c r="B60" s="15">
        <v>43367</v>
      </c>
      <c r="C60" s="15" t="str">
        <f>VLOOKUP(A60, 'Insurance Master'!A:B, 2, FALSE)</f>
        <v>N</v>
      </c>
      <c r="D60" t="s">
        <v>106</v>
      </c>
      <c r="E60" t="s">
        <v>106</v>
      </c>
    </row>
    <row r="61" spans="1:5" ht="30.75">
      <c r="A61" s="15" t="s">
        <v>1278</v>
      </c>
      <c r="B61" s="15">
        <v>43387</v>
      </c>
      <c r="C61" s="15" t="str">
        <f>VLOOKUP(A61, 'Insurance Master'!A:B, 2, FALSE)</f>
        <v>N</v>
      </c>
      <c r="D61" t="s">
        <v>106</v>
      </c>
      <c r="E61" t="s">
        <v>106</v>
      </c>
    </row>
    <row r="62" spans="1:5">
      <c r="A62" s="15" t="s">
        <v>1155</v>
      </c>
      <c r="B62" s="15">
        <v>22063</v>
      </c>
      <c r="C62" s="15" t="str">
        <f>VLOOKUP(A62, 'Insurance Master'!A:B, 2, FALSE)</f>
        <v>Y</v>
      </c>
      <c r="D62" t="s">
        <v>106</v>
      </c>
      <c r="E62" t="s">
        <v>106</v>
      </c>
    </row>
    <row r="63" spans="1:5">
      <c r="A63" s="15" t="s">
        <v>1279</v>
      </c>
      <c r="B63" s="15">
        <v>22068</v>
      </c>
      <c r="C63" s="15" t="str">
        <f>VLOOKUP(A63, 'Insurance Master'!A:B, 2, FALSE)</f>
        <v>Y</v>
      </c>
      <c r="D63" t="s">
        <v>106</v>
      </c>
      <c r="E63" t="s">
        <v>106</v>
      </c>
    </row>
    <row r="64" spans="1:5" ht="30.75">
      <c r="A64" s="15" t="s">
        <v>1280</v>
      </c>
      <c r="B64" s="15">
        <v>622</v>
      </c>
      <c r="C64" s="15" t="str">
        <f>VLOOKUP(A64, 'Insurance Master'!A:B, 2, FALSE)</f>
        <v>Y</v>
      </c>
      <c r="D64" t="s">
        <v>106</v>
      </c>
      <c r="E64" t="s">
        <v>106</v>
      </c>
    </row>
    <row r="65" spans="1:5" ht="30.75">
      <c r="A65" s="15" t="s">
        <v>1281</v>
      </c>
      <c r="B65" s="15">
        <v>621</v>
      </c>
      <c r="C65" s="15" t="str">
        <f>VLOOKUP(A65, 'Insurance Master'!A:B, 2, FALSE)</f>
        <v>Y</v>
      </c>
      <c r="D65" t="s">
        <v>106</v>
      </c>
      <c r="E65" t="s">
        <v>106</v>
      </c>
    </row>
    <row r="66" spans="1:5" ht="30.75">
      <c r="A66" s="15" t="s">
        <v>1282</v>
      </c>
      <c r="B66" s="15">
        <v>623</v>
      </c>
      <c r="C66" s="15" t="str">
        <f>VLOOKUP(A66, 'Insurance Master'!A:B, 2, FALSE)</f>
        <v>Y</v>
      </c>
      <c r="D66" t="s">
        <v>106</v>
      </c>
      <c r="E66" t="s">
        <v>106</v>
      </c>
    </row>
    <row r="67" spans="1:5" ht="30.75">
      <c r="A67" s="15" t="s">
        <v>1283</v>
      </c>
      <c r="B67" s="15">
        <v>37155</v>
      </c>
      <c r="C67" s="15" t="str">
        <f>VLOOKUP(A67, 'Insurance Master'!A:B, 2, FALSE)</f>
        <v>Y</v>
      </c>
      <c r="D67" t="s">
        <v>106</v>
      </c>
      <c r="E67" t="s">
        <v>106</v>
      </c>
    </row>
    <row r="68" spans="1:5" ht="30.75">
      <c r="A68" s="15" t="s">
        <v>1284</v>
      </c>
      <c r="B68" s="15">
        <v>33155</v>
      </c>
      <c r="C68" s="15" t="str">
        <f>VLOOKUP(A68, 'Insurance Master'!A:B, 2, FALSE)</f>
        <v>Y</v>
      </c>
      <c r="D68" t="s">
        <v>106</v>
      </c>
      <c r="E68" t="s">
        <v>106</v>
      </c>
    </row>
    <row r="69" spans="1:5" ht="30.75">
      <c r="A69" s="15" t="s">
        <v>1625</v>
      </c>
      <c r="B69" s="15">
        <v>43501</v>
      </c>
      <c r="C69" s="15" t="e">
        <f>VLOOKUP(A69, 'Insurance Master'!A:B, 2, FALSE)</f>
        <v>#N/A</v>
      </c>
      <c r="D69" t="s">
        <v>106</v>
      </c>
      <c r="E69" t="s">
        <v>106</v>
      </c>
    </row>
    <row r="70" spans="1:5" ht="30.75">
      <c r="A70" s="15" t="s">
        <v>1285</v>
      </c>
      <c r="B70" s="15">
        <v>34157</v>
      </c>
      <c r="C70" s="15" t="str">
        <f>VLOOKUP(A70, 'Insurance Master'!A:B, 2, FALSE)</f>
        <v>Y</v>
      </c>
      <c r="D70" t="s">
        <v>106</v>
      </c>
      <c r="E70" t="s">
        <v>106</v>
      </c>
    </row>
    <row r="71" spans="1:5" ht="45.75">
      <c r="A71" s="15" t="s">
        <v>1286</v>
      </c>
      <c r="B71" s="15">
        <v>40150</v>
      </c>
      <c r="C71" s="15" t="str">
        <f>VLOOKUP(A71, 'Insurance Master'!A:B, 2, FALSE)</f>
        <v>N</v>
      </c>
      <c r="D71" t="s">
        <v>106</v>
      </c>
      <c r="E71" t="s">
        <v>106</v>
      </c>
    </row>
    <row r="72" spans="1:5">
      <c r="A72" s="15" t="s">
        <v>1287</v>
      </c>
      <c r="B72" s="15">
        <v>41150</v>
      </c>
      <c r="C72" s="15" t="str">
        <f>VLOOKUP(A72, 'Insurance Master'!A:B, 2, FALSE)</f>
        <v>Y</v>
      </c>
      <c r="D72" t="s">
        <v>106</v>
      </c>
      <c r="E72" t="s">
        <v>106</v>
      </c>
    </row>
    <row r="73" spans="1:5" ht="45.75">
      <c r="A73" s="15" t="s">
        <v>1288</v>
      </c>
      <c r="B73" s="15">
        <v>41284</v>
      </c>
      <c r="C73" s="15" t="str">
        <f>VLOOKUP(A73, 'Insurance Master'!A:B, 2, FALSE)</f>
        <v>N</v>
      </c>
      <c r="D73" t="s">
        <v>106</v>
      </c>
      <c r="E73" t="s">
        <v>106</v>
      </c>
    </row>
    <row r="74" spans="1:5" ht="30.75">
      <c r="A74" s="15" t="s">
        <v>1289</v>
      </c>
      <c r="B74" s="15">
        <v>41283</v>
      </c>
      <c r="C74" s="15" t="str">
        <f>VLOOKUP(A74, 'Insurance Master'!A:B, 2, FALSE)</f>
        <v>N</v>
      </c>
      <c r="D74" t="s">
        <v>106</v>
      </c>
      <c r="E74" t="s">
        <v>106</v>
      </c>
    </row>
    <row r="75" spans="1:5" ht="30.75">
      <c r="A75" s="15" t="s">
        <v>1882</v>
      </c>
      <c r="B75" s="15">
        <v>43502</v>
      </c>
      <c r="C75" s="15" t="e">
        <f>VLOOKUP(A75, 'Insurance Master'!A:B, 2, FALSE)</f>
        <v>#N/A</v>
      </c>
      <c r="D75" t="s">
        <v>106</v>
      </c>
      <c r="E75" t="s">
        <v>106</v>
      </c>
    </row>
    <row r="76" spans="1:5" ht="30.75">
      <c r="A76" s="15" t="s">
        <v>1290</v>
      </c>
      <c r="B76" s="15">
        <v>41152</v>
      </c>
      <c r="C76" s="15" t="str">
        <f>VLOOKUP(A76, 'Insurance Master'!A:B, 2, FALSE)</f>
        <v>Y</v>
      </c>
      <c r="D76" t="s">
        <v>106</v>
      </c>
      <c r="E76" t="s">
        <v>106</v>
      </c>
    </row>
    <row r="77" spans="1:5" ht="30.75">
      <c r="A77" s="15" t="s">
        <v>1291</v>
      </c>
      <c r="B77" s="15">
        <v>41151</v>
      </c>
      <c r="C77" s="15" t="str">
        <f>VLOOKUP(A77, 'Insurance Master'!A:B, 2, FALSE)</f>
        <v>Y</v>
      </c>
      <c r="D77" t="s">
        <v>106</v>
      </c>
      <c r="E77" t="s">
        <v>106</v>
      </c>
    </row>
    <row r="78" spans="1:5" ht="30.75">
      <c r="A78" s="15" t="s">
        <v>1631</v>
      </c>
      <c r="B78" s="15">
        <v>43503</v>
      </c>
      <c r="C78" s="15" t="e">
        <f>VLOOKUP(A78, 'Insurance Master'!A:B, 2, FALSE)</f>
        <v>#N/A</v>
      </c>
      <c r="D78" t="s">
        <v>106</v>
      </c>
      <c r="E78" t="s">
        <v>106</v>
      </c>
    </row>
    <row r="79" spans="1:5" ht="30.75">
      <c r="A79" s="15" t="s">
        <v>1292</v>
      </c>
      <c r="B79" s="15">
        <v>41263</v>
      </c>
      <c r="C79" s="15" t="str">
        <f>VLOOKUP(A79, 'Insurance Master'!A:B, 2, FALSE)</f>
        <v>N</v>
      </c>
      <c r="D79" t="s">
        <v>106</v>
      </c>
      <c r="E79" t="s">
        <v>106</v>
      </c>
    </row>
    <row r="80" spans="1:5" ht="30.75">
      <c r="A80" s="15" t="s">
        <v>1293</v>
      </c>
      <c r="B80" s="15">
        <v>41153</v>
      </c>
      <c r="C80" s="15" t="str">
        <f>VLOOKUP(A80, 'Insurance Master'!A:B, 2, FALSE)</f>
        <v>Y</v>
      </c>
      <c r="D80" t="s">
        <v>106</v>
      </c>
      <c r="E80" t="s">
        <v>106</v>
      </c>
    </row>
    <row r="81" spans="1:5">
      <c r="A81" s="15" t="s">
        <v>1294</v>
      </c>
      <c r="B81" s="15">
        <v>42163</v>
      </c>
      <c r="C81" s="15" t="str">
        <f>VLOOKUP(A81, 'Insurance Master'!A:B, 2, FALSE)</f>
        <v>N</v>
      </c>
      <c r="D81" t="s">
        <v>106</v>
      </c>
      <c r="E81" t="s">
        <v>106</v>
      </c>
    </row>
    <row r="82" spans="1:5">
      <c r="A82" s="15" t="s">
        <v>1294</v>
      </c>
      <c r="B82" s="15">
        <v>42103</v>
      </c>
      <c r="C82" s="15" t="str">
        <f>VLOOKUP(A82, 'Insurance Master'!A:B, 2, FALSE)</f>
        <v>N</v>
      </c>
      <c r="D82" t="s">
        <v>106</v>
      </c>
      <c r="E82" t="s">
        <v>106</v>
      </c>
    </row>
    <row r="83" spans="1:5">
      <c r="A83" s="15" t="s">
        <v>1295</v>
      </c>
      <c r="B83" s="15">
        <v>42123</v>
      </c>
      <c r="C83" s="15" t="str">
        <f>VLOOKUP(A83, 'Insurance Master'!A:B, 2, FALSE)</f>
        <v>N</v>
      </c>
      <c r="D83" t="s">
        <v>106</v>
      </c>
      <c r="E83" t="s">
        <v>106</v>
      </c>
    </row>
    <row r="84" spans="1:5">
      <c r="A84" s="15" t="s">
        <v>1102</v>
      </c>
      <c r="B84" s="15">
        <v>22056</v>
      </c>
      <c r="C84" s="15" t="str">
        <f>VLOOKUP(A84, 'Insurance Master'!A:B, 2, FALSE)</f>
        <v>N</v>
      </c>
      <c r="D84" t="s">
        <v>106</v>
      </c>
      <c r="E84" t="s">
        <v>106</v>
      </c>
    </row>
    <row r="85" spans="1:5">
      <c r="A85" s="15" t="s">
        <v>1296</v>
      </c>
      <c r="B85" s="15">
        <v>38150</v>
      </c>
      <c r="C85" s="15" t="str">
        <f>VLOOKUP(A85, 'Insurance Master'!A:B, 2, FALSE)</f>
        <v>N</v>
      </c>
      <c r="D85" t="s">
        <v>106</v>
      </c>
      <c r="E85" t="s">
        <v>106</v>
      </c>
    </row>
    <row r="86" spans="1:5">
      <c r="A86" s="15" t="s">
        <v>1297</v>
      </c>
      <c r="B86" s="15">
        <v>38151</v>
      </c>
      <c r="C86" s="15" t="str">
        <f>VLOOKUP(A86, 'Insurance Master'!A:B, 2, FALSE)</f>
        <v>N</v>
      </c>
      <c r="D86" t="s">
        <v>106</v>
      </c>
      <c r="E86" t="s">
        <v>106</v>
      </c>
    </row>
    <row r="87" spans="1:5">
      <c r="A87" s="15" t="s">
        <v>1298</v>
      </c>
      <c r="B87" s="15">
        <v>38152</v>
      </c>
      <c r="C87" s="15" t="str">
        <f>VLOOKUP(A87, 'Insurance Master'!A:B, 2, FALSE)</f>
        <v>N</v>
      </c>
      <c r="D87" t="s">
        <v>106</v>
      </c>
      <c r="E87" t="s">
        <v>106</v>
      </c>
    </row>
    <row r="88" spans="1:5">
      <c r="A88" s="15" t="s">
        <v>1299</v>
      </c>
      <c r="B88" s="15">
        <v>38153</v>
      </c>
      <c r="C88" s="15" t="str">
        <f>VLOOKUP(A88, 'Insurance Master'!A:B, 2, FALSE)</f>
        <v>N</v>
      </c>
      <c r="D88" t="s">
        <v>106</v>
      </c>
      <c r="E88" t="s">
        <v>106</v>
      </c>
    </row>
    <row r="89" spans="1:5">
      <c r="A89" s="15" t="s">
        <v>1300</v>
      </c>
      <c r="B89" s="15">
        <v>38154</v>
      </c>
      <c r="C89" s="15" t="str">
        <f>VLOOKUP(A89, 'Insurance Master'!A:B, 2, FALSE)</f>
        <v>N</v>
      </c>
      <c r="D89" t="s">
        <v>106</v>
      </c>
      <c r="E89" t="s">
        <v>106</v>
      </c>
    </row>
    <row r="90" spans="1:5">
      <c r="A90" s="15" t="s">
        <v>1301</v>
      </c>
      <c r="B90" s="15">
        <v>38155</v>
      </c>
      <c r="C90" s="15" t="str">
        <f>VLOOKUP(A90, 'Insurance Master'!A:B, 2, FALSE)</f>
        <v>N</v>
      </c>
      <c r="D90" t="s">
        <v>106</v>
      </c>
      <c r="E90" t="s">
        <v>106</v>
      </c>
    </row>
    <row r="91" spans="1:5">
      <c r="A91" s="15" t="s">
        <v>1302</v>
      </c>
      <c r="B91" s="15">
        <v>38156</v>
      </c>
      <c r="C91" s="15" t="str">
        <f>VLOOKUP(A91, 'Insurance Master'!A:B, 2, FALSE)</f>
        <v>N</v>
      </c>
      <c r="D91" t="s">
        <v>106</v>
      </c>
      <c r="E91" t="s">
        <v>106</v>
      </c>
    </row>
    <row r="92" spans="1:5">
      <c r="A92" s="15" t="s">
        <v>1303</v>
      </c>
      <c r="B92" s="15">
        <v>38157</v>
      </c>
      <c r="C92" s="15" t="str">
        <f>VLOOKUP(A92, 'Insurance Master'!A:B, 2, FALSE)</f>
        <v>N</v>
      </c>
      <c r="D92" t="s">
        <v>106</v>
      </c>
      <c r="E92" t="s">
        <v>106</v>
      </c>
    </row>
    <row r="93" spans="1:5">
      <c r="A93" s="15" t="s">
        <v>1304</v>
      </c>
      <c r="B93" s="15">
        <v>38158</v>
      </c>
      <c r="C93" s="15" t="str">
        <f>VLOOKUP(A93, 'Insurance Master'!A:B, 2, FALSE)</f>
        <v>N</v>
      </c>
      <c r="D93" t="s">
        <v>106</v>
      </c>
      <c r="E93" t="s">
        <v>106</v>
      </c>
    </row>
    <row r="94" spans="1:5">
      <c r="A94" s="15" t="s">
        <v>1305</v>
      </c>
      <c r="B94" s="15">
        <v>38159</v>
      </c>
      <c r="C94" s="15" t="str">
        <f>VLOOKUP(A94, 'Insurance Master'!A:B, 2, FALSE)</f>
        <v>N</v>
      </c>
      <c r="D94" t="s">
        <v>106</v>
      </c>
      <c r="E94" t="s">
        <v>106</v>
      </c>
    </row>
    <row r="95" spans="1:5">
      <c r="A95" s="15" t="s">
        <v>1306</v>
      </c>
      <c r="B95" s="15">
        <v>38160</v>
      </c>
      <c r="C95" s="15" t="str">
        <f>VLOOKUP(A95, 'Insurance Master'!A:B, 2, FALSE)</f>
        <v>N</v>
      </c>
      <c r="D95" t="s">
        <v>106</v>
      </c>
      <c r="E95" t="s">
        <v>106</v>
      </c>
    </row>
    <row r="96" spans="1:5">
      <c r="A96" s="15" t="s">
        <v>1307</v>
      </c>
      <c r="B96" s="15">
        <v>38161</v>
      </c>
      <c r="C96" s="15" t="str">
        <f>VLOOKUP(A96, 'Insurance Master'!A:B, 2, FALSE)</f>
        <v>N</v>
      </c>
      <c r="D96" t="s">
        <v>106</v>
      </c>
      <c r="E96" t="s">
        <v>106</v>
      </c>
    </row>
    <row r="97" spans="1:5">
      <c r="A97" s="15" t="s">
        <v>1308</v>
      </c>
      <c r="B97" s="15">
        <v>41343</v>
      </c>
      <c r="C97" s="15" t="str">
        <f>VLOOKUP(A97, 'Insurance Master'!A:B, 2, FALSE)</f>
        <v>N</v>
      </c>
      <c r="D97" t="s">
        <v>106</v>
      </c>
      <c r="E97" t="s">
        <v>106</v>
      </c>
    </row>
    <row r="98" spans="1:5">
      <c r="A98" s="15" t="s">
        <v>1309</v>
      </c>
      <c r="B98" s="15">
        <v>41344</v>
      </c>
      <c r="C98" s="15" t="str">
        <f>VLOOKUP(A98, 'Insurance Master'!A:B, 2, FALSE)</f>
        <v>N</v>
      </c>
      <c r="D98" t="s">
        <v>106</v>
      </c>
      <c r="E98" t="s">
        <v>106</v>
      </c>
    </row>
    <row r="99" spans="1:5">
      <c r="A99" s="15" t="s">
        <v>1310</v>
      </c>
      <c r="B99" s="15">
        <v>41345</v>
      </c>
      <c r="C99" s="15" t="str">
        <f>VLOOKUP(A99, 'Insurance Master'!A:B, 2, FALSE)</f>
        <v>N</v>
      </c>
      <c r="D99" t="s">
        <v>106</v>
      </c>
      <c r="E99" t="s">
        <v>106</v>
      </c>
    </row>
    <row r="100" spans="1:5">
      <c r="A100" s="15" t="s">
        <v>1311</v>
      </c>
      <c r="B100" s="15">
        <v>41346</v>
      </c>
      <c r="C100" s="15" t="str">
        <f>VLOOKUP(A100, 'Insurance Master'!A:B, 2, FALSE)</f>
        <v>N</v>
      </c>
      <c r="D100" t="s">
        <v>106</v>
      </c>
      <c r="E100" t="s">
        <v>106</v>
      </c>
    </row>
    <row r="101" spans="1:5">
      <c r="A101" s="15" t="s">
        <v>1312</v>
      </c>
      <c r="B101" s="15">
        <v>41347</v>
      </c>
      <c r="C101" s="15" t="str">
        <f>VLOOKUP(A101, 'Insurance Master'!A:B, 2, FALSE)</f>
        <v>N</v>
      </c>
      <c r="D101" t="s">
        <v>106</v>
      </c>
      <c r="E101" t="s">
        <v>106</v>
      </c>
    </row>
    <row r="102" spans="1:5">
      <c r="A102" s="15" t="s">
        <v>1313</v>
      </c>
      <c r="B102" s="15">
        <v>41348</v>
      </c>
      <c r="C102" s="15" t="str">
        <f>VLOOKUP(A102, 'Insurance Master'!A:B, 2, FALSE)</f>
        <v>N</v>
      </c>
      <c r="D102" t="s">
        <v>106</v>
      </c>
      <c r="E102" t="s">
        <v>106</v>
      </c>
    </row>
    <row r="103" spans="1:5">
      <c r="A103" s="15" t="s">
        <v>1314</v>
      </c>
      <c r="B103" s="15">
        <v>41383</v>
      </c>
      <c r="C103" s="15" t="str">
        <f>VLOOKUP(A103, 'Insurance Master'!A:B, 2, FALSE)</f>
        <v>N</v>
      </c>
      <c r="D103" t="s">
        <v>106</v>
      </c>
      <c r="E103" t="s">
        <v>106</v>
      </c>
    </row>
    <row r="104" spans="1:5">
      <c r="A104" s="15" t="s">
        <v>1315</v>
      </c>
      <c r="B104" s="15">
        <v>41403</v>
      </c>
      <c r="C104" s="15" t="str">
        <f>VLOOKUP(A104, 'Insurance Master'!A:B, 2, FALSE)</f>
        <v>N</v>
      </c>
      <c r="D104" t="s">
        <v>106</v>
      </c>
      <c r="E104" t="s">
        <v>106</v>
      </c>
    </row>
    <row r="105" spans="1:5">
      <c r="A105" s="15" t="s">
        <v>1316</v>
      </c>
      <c r="B105" s="15">
        <v>41404</v>
      </c>
      <c r="C105" s="15" t="str">
        <f>VLOOKUP(A105, 'Insurance Master'!A:B, 2, FALSE)</f>
        <v>N</v>
      </c>
      <c r="D105" t="s">
        <v>106</v>
      </c>
      <c r="E105" t="s">
        <v>106</v>
      </c>
    </row>
    <row r="106" spans="1:5">
      <c r="A106" s="15" t="s">
        <v>1317</v>
      </c>
      <c r="B106" s="15">
        <v>41423</v>
      </c>
      <c r="C106" s="15" t="str">
        <f>VLOOKUP(A106, 'Insurance Master'!A:B, 2, FALSE)</f>
        <v>N</v>
      </c>
      <c r="D106" t="s">
        <v>106</v>
      </c>
      <c r="E106" t="s">
        <v>106</v>
      </c>
    </row>
    <row r="107" spans="1:5">
      <c r="A107" s="15" t="s">
        <v>1318</v>
      </c>
      <c r="B107" s="15">
        <v>41405</v>
      </c>
      <c r="C107" s="15" t="str">
        <f>VLOOKUP(A107, 'Insurance Master'!A:B, 2, FALSE)</f>
        <v>N</v>
      </c>
      <c r="D107" t="s">
        <v>106</v>
      </c>
      <c r="E107" t="s">
        <v>106</v>
      </c>
    </row>
    <row r="108" spans="1:5">
      <c r="A108" s="15" t="s">
        <v>1319</v>
      </c>
      <c r="B108" s="15">
        <v>41515</v>
      </c>
      <c r="C108" s="15" t="str">
        <f>VLOOKUP(A108, 'Insurance Master'!A:B, 2, FALSE)</f>
        <v>N</v>
      </c>
      <c r="D108" t="s">
        <v>106</v>
      </c>
      <c r="E108" t="s">
        <v>106</v>
      </c>
    </row>
    <row r="109" spans="1:5">
      <c r="A109" s="15" t="s">
        <v>1320</v>
      </c>
      <c r="B109" s="15">
        <v>41535</v>
      </c>
      <c r="C109" s="15" t="str">
        <f>VLOOKUP(A109, 'Insurance Master'!A:B, 2, FALSE)</f>
        <v>N</v>
      </c>
      <c r="D109" t="s">
        <v>106</v>
      </c>
      <c r="E109" t="s">
        <v>106</v>
      </c>
    </row>
    <row r="110" spans="1:5">
      <c r="A110" s="15" t="s">
        <v>1321</v>
      </c>
      <c r="B110" s="15">
        <v>41555</v>
      </c>
      <c r="C110" s="15" t="str">
        <f>VLOOKUP(A110, 'Insurance Master'!A:B, 2, FALSE)</f>
        <v>N</v>
      </c>
      <c r="D110" t="s">
        <v>106</v>
      </c>
      <c r="E110" t="s">
        <v>106</v>
      </c>
    </row>
    <row r="111" spans="1:5">
      <c r="A111" s="15" t="s">
        <v>1322</v>
      </c>
      <c r="B111" s="15">
        <v>41575</v>
      </c>
      <c r="C111" s="15" t="str">
        <f>VLOOKUP(A111, 'Insurance Master'!A:B, 2, FALSE)</f>
        <v>N</v>
      </c>
      <c r="D111" t="s">
        <v>106</v>
      </c>
      <c r="E111" t="s">
        <v>106</v>
      </c>
    </row>
    <row r="112" spans="1:5">
      <c r="A112" s="15" t="s">
        <v>1323</v>
      </c>
      <c r="B112" s="15">
        <v>41576</v>
      </c>
      <c r="C112" s="15" t="str">
        <f>VLOOKUP(A112, 'Insurance Master'!A:B, 2, FALSE)</f>
        <v>N</v>
      </c>
      <c r="D112" t="s">
        <v>106</v>
      </c>
      <c r="E112" t="s">
        <v>106</v>
      </c>
    </row>
    <row r="113" spans="1:5">
      <c r="A113" s="15" t="s">
        <v>1324</v>
      </c>
      <c r="B113" s="15">
        <v>41667</v>
      </c>
      <c r="C113" s="15" t="str">
        <f>VLOOKUP(A113, 'Insurance Master'!A:B, 2, FALSE)</f>
        <v>N</v>
      </c>
      <c r="D113" t="s">
        <v>106</v>
      </c>
      <c r="E113" t="s">
        <v>106</v>
      </c>
    </row>
    <row r="114" spans="1:5">
      <c r="A114" s="15" t="s">
        <v>1325</v>
      </c>
      <c r="B114" s="15">
        <v>41687</v>
      </c>
      <c r="C114" s="15" t="str">
        <f>VLOOKUP(A114, 'Insurance Master'!A:B, 2, FALSE)</f>
        <v>N</v>
      </c>
      <c r="D114" t="s">
        <v>106</v>
      </c>
      <c r="E114" t="s">
        <v>106</v>
      </c>
    </row>
    <row r="115" spans="1:5">
      <c r="A115" s="15" t="s">
        <v>1326</v>
      </c>
      <c r="B115" s="15">
        <v>41707</v>
      </c>
      <c r="C115" s="15" t="str">
        <f>VLOOKUP(A115, 'Insurance Master'!A:B, 2, FALSE)</f>
        <v>N</v>
      </c>
      <c r="D115" t="s">
        <v>106</v>
      </c>
      <c r="E115" t="s">
        <v>106</v>
      </c>
    </row>
    <row r="116" spans="1:5">
      <c r="A116" s="15" t="s">
        <v>1327</v>
      </c>
      <c r="B116" s="15">
        <v>41727</v>
      </c>
      <c r="C116" s="15" t="str">
        <f>VLOOKUP(A116, 'Insurance Master'!A:B, 2, FALSE)</f>
        <v>N</v>
      </c>
      <c r="D116" t="s">
        <v>106</v>
      </c>
      <c r="E116" t="s">
        <v>106</v>
      </c>
    </row>
    <row r="117" spans="1:5">
      <c r="A117" s="15" t="s">
        <v>1328</v>
      </c>
      <c r="B117" s="15">
        <v>41747</v>
      </c>
      <c r="C117" s="15" t="str">
        <f>VLOOKUP(A117, 'Insurance Master'!A:B, 2, FALSE)</f>
        <v>N</v>
      </c>
      <c r="D117" t="s">
        <v>106</v>
      </c>
      <c r="E117" t="s">
        <v>106</v>
      </c>
    </row>
    <row r="118" spans="1:5">
      <c r="A118" s="15" t="s">
        <v>1329</v>
      </c>
      <c r="B118" s="15">
        <v>41728</v>
      </c>
      <c r="C118" s="15" t="str">
        <f>VLOOKUP(A118, 'Insurance Master'!A:B, 2, FALSE)</f>
        <v>N</v>
      </c>
      <c r="D118" t="s">
        <v>106</v>
      </c>
      <c r="E118" t="s">
        <v>106</v>
      </c>
    </row>
    <row r="119" spans="1:5">
      <c r="A119" s="15" t="s">
        <v>1330</v>
      </c>
      <c r="B119" s="15">
        <v>41688</v>
      </c>
      <c r="C119" s="15" t="str">
        <f>VLOOKUP(A119, 'Insurance Master'!A:B, 2, FALSE)</f>
        <v>N</v>
      </c>
      <c r="D119" t="s">
        <v>106</v>
      </c>
      <c r="E119" t="s">
        <v>106</v>
      </c>
    </row>
    <row r="120" spans="1:5">
      <c r="A120" s="15" t="s">
        <v>1331</v>
      </c>
      <c r="B120" s="15">
        <v>41689</v>
      </c>
      <c r="C120" s="15" t="str">
        <f>VLOOKUP(A120, 'Insurance Master'!A:B, 2, FALSE)</f>
        <v>N</v>
      </c>
      <c r="D120" t="s">
        <v>106</v>
      </c>
      <c r="E120" t="s">
        <v>106</v>
      </c>
    </row>
    <row r="121" spans="1:5">
      <c r="A121" s="15" t="s">
        <v>1332</v>
      </c>
      <c r="B121" s="15">
        <v>41690</v>
      </c>
      <c r="C121" s="15" t="str">
        <f>VLOOKUP(A121, 'Insurance Master'!A:B, 2, FALSE)</f>
        <v>N</v>
      </c>
      <c r="D121" t="s">
        <v>106</v>
      </c>
      <c r="E121" t="s">
        <v>106</v>
      </c>
    </row>
    <row r="122" spans="1:5">
      <c r="A122" s="15" t="s">
        <v>1333</v>
      </c>
      <c r="B122" s="15">
        <v>41799</v>
      </c>
      <c r="C122" s="15" t="str">
        <f>VLOOKUP(A122, 'Insurance Master'!A:B, 2, FALSE)</f>
        <v>N</v>
      </c>
      <c r="D122" t="s">
        <v>106</v>
      </c>
      <c r="E122" t="s">
        <v>106</v>
      </c>
    </row>
    <row r="123" spans="1:5">
      <c r="A123" s="15" t="s">
        <v>1334</v>
      </c>
      <c r="B123" s="15">
        <v>41819</v>
      </c>
      <c r="C123" s="15" t="str">
        <f>VLOOKUP(A123, 'Insurance Master'!A:B, 2, FALSE)</f>
        <v>N</v>
      </c>
      <c r="D123" t="s">
        <v>106</v>
      </c>
      <c r="E123" t="s">
        <v>106</v>
      </c>
    </row>
    <row r="124" spans="1:5">
      <c r="A124" s="15" t="s">
        <v>1335</v>
      </c>
      <c r="B124" s="15">
        <v>41820</v>
      </c>
      <c r="C124" s="15" t="str">
        <f>VLOOKUP(A124, 'Insurance Master'!A:B, 2, FALSE)</f>
        <v>N</v>
      </c>
      <c r="D124" t="s">
        <v>106</v>
      </c>
      <c r="E124" t="s">
        <v>106</v>
      </c>
    </row>
    <row r="125" spans="1:5">
      <c r="A125" s="15" t="s">
        <v>1336</v>
      </c>
      <c r="B125" s="15">
        <v>41821</v>
      </c>
      <c r="C125" s="15" t="str">
        <f>VLOOKUP(A125, 'Insurance Master'!A:B, 2, FALSE)</f>
        <v>N</v>
      </c>
      <c r="D125" t="s">
        <v>106</v>
      </c>
      <c r="E125" t="s">
        <v>106</v>
      </c>
    </row>
    <row r="126" spans="1:5">
      <c r="A126" s="15" t="s">
        <v>1337</v>
      </c>
      <c r="B126" s="15">
        <v>41822</v>
      </c>
      <c r="C126" s="15" t="str">
        <f>VLOOKUP(A126, 'Insurance Master'!A:B, 2, FALSE)</f>
        <v>N</v>
      </c>
      <c r="D126" t="s">
        <v>106</v>
      </c>
      <c r="E126" t="s">
        <v>106</v>
      </c>
    </row>
    <row r="127" spans="1:5">
      <c r="A127" s="15" t="s">
        <v>1338</v>
      </c>
      <c r="B127" s="15">
        <v>41363</v>
      </c>
      <c r="C127" s="15" t="str">
        <f>VLOOKUP(A127, 'Insurance Master'!A:B, 2, FALSE)</f>
        <v>N</v>
      </c>
      <c r="D127" t="s">
        <v>106</v>
      </c>
      <c r="E127" t="s">
        <v>106</v>
      </c>
    </row>
    <row r="128" spans="1:5">
      <c r="A128" s="15" t="s">
        <v>1339</v>
      </c>
      <c r="B128" s="15">
        <v>41823</v>
      </c>
      <c r="C128" s="15" t="str">
        <f>VLOOKUP(A128, 'Insurance Master'!A:B, 2, FALSE)</f>
        <v>N</v>
      </c>
      <c r="D128" t="s">
        <v>106</v>
      </c>
      <c r="E128" t="s">
        <v>106</v>
      </c>
    </row>
    <row r="129" spans="1:5">
      <c r="A129" s="15" t="s">
        <v>1340</v>
      </c>
      <c r="B129" s="15">
        <v>41824</v>
      </c>
      <c r="C129" s="15" t="str">
        <f>VLOOKUP(A129, 'Insurance Master'!A:B, 2, FALSE)</f>
        <v>N</v>
      </c>
      <c r="D129" t="s">
        <v>106</v>
      </c>
      <c r="E129" t="s">
        <v>106</v>
      </c>
    </row>
    <row r="130" spans="1:5">
      <c r="A130" s="15" t="s">
        <v>1341</v>
      </c>
      <c r="B130" s="15">
        <v>41825</v>
      </c>
      <c r="C130" s="15" t="str">
        <f>VLOOKUP(A130, 'Insurance Master'!A:B, 2, FALSE)</f>
        <v>N</v>
      </c>
      <c r="D130" t="s">
        <v>106</v>
      </c>
      <c r="E130" t="s">
        <v>106</v>
      </c>
    </row>
    <row r="131" spans="1:5">
      <c r="A131" s="15" t="s">
        <v>1342</v>
      </c>
      <c r="B131" s="15">
        <v>41826</v>
      </c>
      <c r="C131" s="15" t="str">
        <f>VLOOKUP(A131, 'Insurance Master'!A:B, 2, FALSE)</f>
        <v>N</v>
      </c>
      <c r="D131" t="s">
        <v>106</v>
      </c>
      <c r="E131" t="s">
        <v>106</v>
      </c>
    </row>
    <row r="132" spans="1:5">
      <c r="A132" s="15" t="s">
        <v>1343</v>
      </c>
      <c r="B132" s="15">
        <v>41827</v>
      </c>
      <c r="C132" s="15" t="str">
        <f>VLOOKUP(A132, 'Insurance Master'!A:B, 2, FALSE)</f>
        <v>N</v>
      </c>
      <c r="D132" t="s">
        <v>106</v>
      </c>
      <c r="E132" t="s">
        <v>106</v>
      </c>
    </row>
    <row r="133" spans="1:5">
      <c r="A133" s="15" t="s">
        <v>1344</v>
      </c>
      <c r="B133" s="15">
        <v>41839</v>
      </c>
      <c r="C133" s="15" t="str">
        <f>VLOOKUP(A133, 'Insurance Master'!A:B, 2, FALSE)</f>
        <v>N</v>
      </c>
      <c r="D133" t="s">
        <v>106</v>
      </c>
      <c r="E133" t="s">
        <v>106</v>
      </c>
    </row>
    <row r="134" spans="1:5">
      <c r="A134" s="15" t="s">
        <v>1345</v>
      </c>
      <c r="B134" s="15">
        <v>41859</v>
      </c>
      <c r="C134" s="15" t="str">
        <f>VLOOKUP(A134, 'Insurance Master'!A:B, 2, FALSE)</f>
        <v>N</v>
      </c>
      <c r="D134" t="s">
        <v>106</v>
      </c>
      <c r="E134" t="s">
        <v>106</v>
      </c>
    </row>
    <row r="135" spans="1:5">
      <c r="A135" s="15" t="s">
        <v>1346</v>
      </c>
      <c r="B135" s="15">
        <v>41828</v>
      </c>
      <c r="C135" s="15" t="str">
        <f>VLOOKUP(A135, 'Insurance Master'!A:B, 2, FALSE)</f>
        <v>N</v>
      </c>
      <c r="D135" t="s">
        <v>106</v>
      </c>
      <c r="E135" t="s">
        <v>106</v>
      </c>
    </row>
    <row r="136" spans="1:5">
      <c r="A136" s="15" t="s">
        <v>1347</v>
      </c>
      <c r="B136" s="15">
        <v>41829</v>
      </c>
      <c r="C136" s="15" t="str">
        <f>VLOOKUP(A136, 'Insurance Master'!A:B, 2, FALSE)</f>
        <v>N</v>
      </c>
      <c r="D136" t="s">
        <v>106</v>
      </c>
      <c r="E136" t="s">
        <v>106</v>
      </c>
    </row>
    <row r="137" spans="1:5">
      <c r="A137" s="15" t="s">
        <v>1348</v>
      </c>
      <c r="B137" s="15">
        <v>41879</v>
      </c>
      <c r="C137" s="15" t="str">
        <f>VLOOKUP(A137, 'Insurance Master'!A:B, 2, FALSE)</f>
        <v>N</v>
      </c>
      <c r="D137" t="s">
        <v>106</v>
      </c>
      <c r="E137" t="s">
        <v>106</v>
      </c>
    </row>
    <row r="138" spans="1:5">
      <c r="A138" s="15" t="s">
        <v>1349</v>
      </c>
      <c r="B138" s="15">
        <v>41840</v>
      </c>
      <c r="C138" s="15" t="str">
        <f>VLOOKUP(A138, 'Insurance Master'!A:B, 2, FALSE)</f>
        <v>N</v>
      </c>
      <c r="D138" t="s">
        <v>106</v>
      </c>
      <c r="E138" t="s">
        <v>106</v>
      </c>
    </row>
    <row r="139" spans="1:5">
      <c r="A139" s="15" t="s">
        <v>1350</v>
      </c>
      <c r="B139" s="15">
        <v>41841</v>
      </c>
      <c r="C139" s="15" t="str">
        <f>VLOOKUP(A139, 'Insurance Master'!A:B, 2, FALSE)</f>
        <v>N</v>
      </c>
      <c r="D139" t="s">
        <v>106</v>
      </c>
      <c r="E139" t="s">
        <v>106</v>
      </c>
    </row>
    <row r="140" spans="1:5">
      <c r="A140" s="15" t="s">
        <v>1351</v>
      </c>
      <c r="B140" s="15">
        <v>41880</v>
      </c>
      <c r="C140" s="15" t="str">
        <f>VLOOKUP(A140, 'Insurance Master'!A:B, 2, FALSE)</f>
        <v>N</v>
      </c>
      <c r="D140" t="s">
        <v>106</v>
      </c>
      <c r="E140" t="s">
        <v>106</v>
      </c>
    </row>
    <row r="141" spans="1:5">
      <c r="A141" s="15" t="s">
        <v>1352</v>
      </c>
      <c r="B141" s="15">
        <v>41881</v>
      </c>
      <c r="C141" s="15" t="str">
        <f>VLOOKUP(A141, 'Insurance Master'!A:B, 2, FALSE)</f>
        <v>N</v>
      </c>
      <c r="D141" t="s">
        <v>106</v>
      </c>
      <c r="E141" t="s">
        <v>106</v>
      </c>
    </row>
    <row r="142" spans="1:5">
      <c r="A142" s="15" t="s">
        <v>1353</v>
      </c>
      <c r="B142" s="15">
        <v>41882</v>
      </c>
      <c r="C142" s="15" t="str">
        <f>VLOOKUP(A142, 'Insurance Master'!A:B, 2, FALSE)</f>
        <v>N</v>
      </c>
      <c r="D142" t="s">
        <v>106</v>
      </c>
      <c r="E142" t="s">
        <v>106</v>
      </c>
    </row>
    <row r="143" spans="1:5">
      <c r="A143" s="15" t="s">
        <v>1354</v>
      </c>
      <c r="B143" s="15">
        <v>36161</v>
      </c>
      <c r="C143" s="15" t="str">
        <f>VLOOKUP(A143, 'Insurance Master'!A:B, 2, FALSE)</f>
        <v>N</v>
      </c>
      <c r="D143" t="s">
        <v>106</v>
      </c>
      <c r="E143" t="s">
        <v>106</v>
      </c>
    </row>
    <row r="144" spans="1:5">
      <c r="A144" s="15" t="s">
        <v>1355</v>
      </c>
      <c r="B144" s="15">
        <v>36164</v>
      </c>
      <c r="C144" s="15" t="str">
        <f>VLOOKUP(A144, 'Insurance Master'!A:B, 2, FALSE)</f>
        <v>N</v>
      </c>
      <c r="D144" t="s">
        <v>106</v>
      </c>
      <c r="E144" t="s">
        <v>106</v>
      </c>
    </row>
    <row r="145" spans="1:5">
      <c r="A145" s="15" t="s">
        <v>1356</v>
      </c>
      <c r="B145" s="15">
        <v>36158</v>
      </c>
      <c r="C145" s="15" t="str">
        <f>VLOOKUP(A145, 'Insurance Master'!A:B, 2, FALSE)</f>
        <v>N</v>
      </c>
      <c r="D145" t="s">
        <v>106</v>
      </c>
      <c r="E145" t="s">
        <v>106</v>
      </c>
    </row>
    <row r="146" spans="1:5">
      <c r="A146" s="15" t="s">
        <v>1357</v>
      </c>
      <c r="B146" s="15">
        <v>36157</v>
      </c>
      <c r="C146" s="15" t="str">
        <f>VLOOKUP(A146, 'Insurance Master'!A:B, 2, FALSE)</f>
        <v>N</v>
      </c>
      <c r="D146" t="s">
        <v>106</v>
      </c>
      <c r="E146" t="s">
        <v>106</v>
      </c>
    </row>
    <row r="147" spans="1:5">
      <c r="A147" s="15" t="s">
        <v>1358</v>
      </c>
      <c r="B147" s="15">
        <v>36166</v>
      </c>
      <c r="C147" s="15" t="str">
        <f>VLOOKUP(A147, 'Insurance Master'!A:B, 2, FALSE)</f>
        <v>N</v>
      </c>
      <c r="D147" t="s">
        <v>106</v>
      </c>
      <c r="E147" t="s">
        <v>106</v>
      </c>
    </row>
    <row r="148" spans="1:5" ht="30.75">
      <c r="A148" s="15" t="s">
        <v>1359</v>
      </c>
      <c r="B148" s="15">
        <v>38162</v>
      </c>
      <c r="C148" s="15" t="str">
        <f>VLOOKUP(A148, 'Insurance Master'!A:B, 2, FALSE)</f>
        <v>N</v>
      </c>
      <c r="D148" t="s">
        <v>106</v>
      </c>
      <c r="E148" t="s">
        <v>106</v>
      </c>
    </row>
    <row r="149" spans="1:5" ht="30.75">
      <c r="A149" s="15" t="s">
        <v>1360</v>
      </c>
      <c r="B149" s="15">
        <v>38163</v>
      </c>
      <c r="C149" s="15" t="str">
        <f>VLOOKUP(A149, 'Insurance Master'!A:B, 2, FALSE)</f>
        <v>N</v>
      </c>
      <c r="D149" t="s">
        <v>106</v>
      </c>
      <c r="E149" t="s">
        <v>106</v>
      </c>
    </row>
    <row r="150" spans="1:5" ht="30.75">
      <c r="A150" s="15" t="s">
        <v>1361</v>
      </c>
      <c r="B150" s="15">
        <v>38164</v>
      </c>
      <c r="C150" s="15" t="str">
        <f>VLOOKUP(A150, 'Insurance Master'!A:B, 2, FALSE)</f>
        <v>N</v>
      </c>
      <c r="D150" t="s">
        <v>106</v>
      </c>
      <c r="E150" t="s">
        <v>106</v>
      </c>
    </row>
    <row r="151" spans="1:5" ht="30.75">
      <c r="A151" s="15" t="s">
        <v>1362</v>
      </c>
      <c r="B151" s="15">
        <v>38165</v>
      </c>
      <c r="C151" s="15" t="str">
        <f>VLOOKUP(A151, 'Insurance Master'!A:B, 2, FALSE)</f>
        <v>N</v>
      </c>
      <c r="D151" t="s">
        <v>106</v>
      </c>
      <c r="E151" t="s">
        <v>106</v>
      </c>
    </row>
    <row r="152" spans="1:5" ht="30.75">
      <c r="A152" s="15" t="s">
        <v>1363</v>
      </c>
      <c r="B152" s="15">
        <v>38166</v>
      </c>
      <c r="C152" s="15" t="str">
        <f>VLOOKUP(A152, 'Insurance Master'!A:B, 2, FALSE)</f>
        <v>N</v>
      </c>
      <c r="D152" t="s">
        <v>106</v>
      </c>
      <c r="E152" t="s">
        <v>106</v>
      </c>
    </row>
    <row r="153" spans="1:5" ht="30.75">
      <c r="A153" s="15" t="s">
        <v>1364</v>
      </c>
      <c r="B153" s="15">
        <v>38167</v>
      </c>
      <c r="C153" s="15" t="str">
        <f>VLOOKUP(A153, 'Insurance Master'!A:B, 2, FALSE)</f>
        <v>N</v>
      </c>
      <c r="D153" t="s">
        <v>106</v>
      </c>
      <c r="E153" t="s">
        <v>106</v>
      </c>
    </row>
    <row r="154" spans="1:5" ht="30.75">
      <c r="A154" s="15" t="s">
        <v>1365</v>
      </c>
      <c r="B154" s="15">
        <v>38168</v>
      </c>
      <c r="C154" s="15" t="str">
        <f>VLOOKUP(A154, 'Insurance Master'!A:B, 2, FALSE)</f>
        <v>N</v>
      </c>
      <c r="D154" t="s">
        <v>106</v>
      </c>
      <c r="E154" t="s">
        <v>106</v>
      </c>
    </row>
    <row r="155" spans="1:5" ht="30.75">
      <c r="A155" s="15" t="s">
        <v>1366</v>
      </c>
      <c r="B155" s="15">
        <v>38169</v>
      </c>
      <c r="C155" s="15" t="str">
        <f>VLOOKUP(A155, 'Insurance Master'!A:B, 2, FALSE)</f>
        <v>N</v>
      </c>
      <c r="D155" t="s">
        <v>106</v>
      </c>
      <c r="E155" t="s">
        <v>106</v>
      </c>
    </row>
    <row r="156" spans="1:5" ht="30.75">
      <c r="A156" s="15" t="s">
        <v>1367</v>
      </c>
      <c r="B156" s="15">
        <v>38170</v>
      </c>
      <c r="C156" s="15" t="str">
        <f>VLOOKUP(A156, 'Insurance Master'!A:B, 2, FALSE)</f>
        <v>N</v>
      </c>
      <c r="D156" t="s">
        <v>106</v>
      </c>
      <c r="E156" t="s">
        <v>106</v>
      </c>
    </row>
    <row r="157" spans="1:5" ht="30.75">
      <c r="A157" s="15" t="s">
        <v>1368</v>
      </c>
      <c r="B157" s="15">
        <v>38171</v>
      </c>
      <c r="C157" s="15" t="str">
        <f>VLOOKUP(A157, 'Insurance Master'!A:B, 2, FALSE)</f>
        <v>N</v>
      </c>
      <c r="D157" t="s">
        <v>106</v>
      </c>
      <c r="E157" t="s">
        <v>106</v>
      </c>
    </row>
    <row r="158" spans="1:5" ht="30.75">
      <c r="A158" s="15" t="s">
        <v>1369</v>
      </c>
      <c r="B158" s="15">
        <v>38172</v>
      </c>
      <c r="C158" s="15" t="str">
        <f>VLOOKUP(A158, 'Insurance Master'!A:B, 2, FALSE)</f>
        <v>N</v>
      </c>
      <c r="D158" t="s">
        <v>106</v>
      </c>
      <c r="E158" t="s">
        <v>106</v>
      </c>
    </row>
    <row r="159" spans="1:5" ht="30.75">
      <c r="A159" s="15" t="s">
        <v>1370</v>
      </c>
      <c r="B159" s="15">
        <v>38173</v>
      </c>
      <c r="C159" s="15" t="str">
        <f>VLOOKUP(A159, 'Insurance Master'!A:B, 2, FALSE)</f>
        <v>N</v>
      </c>
      <c r="D159" t="s">
        <v>106</v>
      </c>
      <c r="E159" t="s">
        <v>106</v>
      </c>
    </row>
    <row r="160" spans="1:5" ht="30.75">
      <c r="A160" s="15" t="s">
        <v>1371</v>
      </c>
      <c r="B160" s="15">
        <v>41349</v>
      </c>
      <c r="C160" s="15" t="str">
        <f>VLOOKUP(A160, 'Insurance Master'!A:B, 2, FALSE)</f>
        <v>N</v>
      </c>
      <c r="D160" t="s">
        <v>106</v>
      </c>
      <c r="E160" t="s">
        <v>106</v>
      </c>
    </row>
    <row r="161" spans="1:5" ht="30.75">
      <c r="A161" s="15" t="s">
        <v>1372</v>
      </c>
      <c r="B161" s="15">
        <v>41350</v>
      </c>
      <c r="C161" s="15" t="str">
        <f>VLOOKUP(A161, 'Insurance Master'!A:B, 2, FALSE)</f>
        <v>N</v>
      </c>
      <c r="D161" t="s">
        <v>106</v>
      </c>
      <c r="E161" t="s">
        <v>106</v>
      </c>
    </row>
    <row r="162" spans="1:5" ht="30.75">
      <c r="A162" s="15" t="s">
        <v>1373</v>
      </c>
      <c r="B162" s="15">
        <v>41351</v>
      </c>
      <c r="C162" s="15" t="str">
        <f>VLOOKUP(A162, 'Insurance Master'!A:B, 2, FALSE)</f>
        <v>N</v>
      </c>
      <c r="D162" t="s">
        <v>106</v>
      </c>
      <c r="E162" t="s">
        <v>106</v>
      </c>
    </row>
    <row r="163" spans="1:5" ht="30.75">
      <c r="A163" s="15" t="s">
        <v>1374</v>
      </c>
      <c r="B163" s="15">
        <v>41352</v>
      </c>
      <c r="C163" s="15" t="str">
        <f>VLOOKUP(A163, 'Insurance Master'!A:B, 2, FALSE)</f>
        <v>N</v>
      </c>
      <c r="D163" t="s">
        <v>106</v>
      </c>
      <c r="E163" t="s">
        <v>106</v>
      </c>
    </row>
    <row r="164" spans="1:5" ht="30.75">
      <c r="A164" s="15" t="s">
        <v>1375</v>
      </c>
      <c r="B164" s="15">
        <v>41353</v>
      </c>
      <c r="C164" s="15" t="str">
        <f>VLOOKUP(A164, 'Insurance Master'!A:B, 2, FALSE)</f>
        <v>N</v>
      </c>
      <c r="D164" t="s">
        <v>106</v>
      </c>
      <c r="E164" t="s">
        <v>106</v>
      </c>
    </row>
    <row r="165" spans="1:5" ht="30.75">
      <c r="A165" s="15" t="s">
        <v>1376</v>
      </c>
      <c r="B165" s="15">
        <v>41354</v>
      </c>
      <c r="C165" s="15" t="str">
        <f>VLOOKUP(A165, 'Insurance Master'!A:B, 2, FALSE)</f>
        <v>N</v>
      </c>
      <c r="D165" t="s">
        <v>106</v>
      </c>
      <c r="E165" t="s">
        <v>106</v>
      </c>
    </row>
    <row r="166" spans="1:5" ht="30.75">
      <c r="A166" s="15" t="s">
        <v>1377</v>
      </c>
      <c r="B166" s="15">
        <v>41424</v>
      </c>
      <c r="C166" s="15" t="str">
        <f>VLOOKUP(A166, 'Insurance Master'!A:B, 2, FALSE)</f>
        <v>N</v>
      </c>
      <c r="D166" t="s">
        <v>106</v>
      </c>
      <c r="E166" t="s">
        <v>106</v>
      </c>
    </row>
    <row r="167" spans="1:5" ht="30.75">
      <c r="A167" s="15" t="s">
        <v>1378</v>
      </c>
      <c r="B167" s="15">
        <v>41406</v>
      </c>
      <c r="C167" s="15" t="str">
        <f>VLOOKUP(A167, 'Insurance Master'!A:B, 2, FALSE)</f>
        <v>N</v>
      </c>
      <c r="D167" t="s">
        <v>106</v>
      </c>
      <c r="E167" t="s">
        <v>106</v>
      </c>
    </row>
    <row r="168" spans="1:5" ht="30.75">
      <c r="A168" s="15" t="s">
        <v>1379</v>
      </c>
      <c r="B168" s="15">
        <v>41443</v>
      </c>
      <c r="C168" s="15" t="str">
        <f>VLOOKUP(A168, 'Insurance Master'!A:B, 2, FALSE)</f>
        <v>N</v>
      </c>
      <c r="D168" t="s">
        <v>106</v>
      </c>
      <c r="E168" t="s">
        <v>106</v>
      </c>
    </row>
    <row r="169" spans="1:5" ht="30.75">
      <c r="A169" s="15" t="s">
        <v>1380</v>
      </c>
      <c r="B169" s="15">
        <v>41407</v>
      </c>
      <c r="C169" s="15" t="str">
        <f>VLOOKUP(A169, 'Insurance Master'!A:B, 2, FALSE)</f>
        <v>N</v>
      </c>
      <c r="D169" t="s">
        <v>106</v>
      </c>
      <c r="E169" t="s">
        <v>106</v>
      </c>
    </row>
    <row r="170" spans="1:5" ht="30.75">
      <c r="A170" s="15" t="s">
        <v>1381</v>
      </c>
      <c r="B170" s="15">
        <v>41463</v>
      </c>
      <c r="C170" s="15" t="str">
        <f>VLOOKUP(A170, 'Insurance Master'!A:B, 2, FALSE)</f>
        <v>N</v>
      </c>
      <c r="D170" t="s">
        <v>106</v>
      </c>
      <c r="E170" t="s">
        <v>106</v>
      </c>
    </row>
    <row r="171" spans="1:5" ht="30.75">
      <c r="A171" s="15" t="s">
        <v>1382</v>
      </c>
      <c r="B171" s="15">
        <v>41595</v>
      </c>
      <c r="C171" s="15" t="str">
        <f>VLOOKUP(A171, 'Insurance Master'!A:B, 2, FALSE)</f>
        <v>N</v>
      </c>
      <c r="D171" t="s">
        <v>106</v>
      </c>
      <c r="E171" t="s">
        <v>106</v>
      </c>
    </row>
    <row r="172" spans="1:5" ht="30.75">
      <c r="A172" s="15" t="s">
        <v>1383</v>
      </c>
      <c r="B172" s="15">
        <v>41516</v>
      </c>
      <c r="C172" s="15" t="str">
        <f>VLOOKUP(A172, 'Insurance Master'!A:B, 2, FALSE)</f>
        <v>N</v>
      </c>
      <c r="D172" t="s">
        <v>106</v>
      </c>
      <c r="E172" t="s">
        <v>106</v>
      </c>
    </row>
    <row r="173" spans="1:5" ht="30.75">
      <c r="A173" s="15" t="s">
        <v>1384</v>
      </c>
      <c r="B173" s="15">
        <v>41615</v>
      </c>
      <c r="C173" s="15" t="str">
        <f>VLOOKUP(A173, 'Insurance Master'!A:B, 2, FALSE)</f>
        <v>N</v>
      </c>
      <c r="D173" t="s">
        <v>106</v>
      </c>
      <c r="E173" t="s">
        <v>106</v>
      </c>
    </row>
    <row r="174" spans="1:5" ht="30.75">
      <c r="A174" s="15" t="s">
        <v>1385</v>
      </c>
      <c r="B174" s="15">
        <v>41616</v>
      </c>
      <c r="C174" s="15" t="str">
        <f>VLOOKUP(A174, 'Insurance Master'!A:B, 2, FALSE)</f>
        <v>N</v>
      </c>
      <c r="D174" t="s">
        <v>106</v>
      </c>
      <c r="E174" t="s">
        <v>106</v>
      </c>
    </row>
    <row r="175" spans="1:5" ht="30.75">
      <c r="A175" s="15" t="s">
        <v>1386</v>
      </c>
      <c r="B175" s="15">
        <v>41517</v>
      </c>
      <c r="C175" s="15" t="str">
        <f>VLOOKUP(A175, 'Insurance Master'!A:B, 2, FALSE)</f>
        <v>N</v>
      </c>
      <c r="D175" t="s">
        <v>106</v>
      </c>
      <c r="E175" t="s">
        <v>106</v>
      </c>
    </row>
    <row r="176" spans="1:5" ht="30.75">
      <c r="A176" s="15" t="s">
        <v>1387</v>
      </c>
      <c r="B176" s="15">
        <v>43195</v>
      </c>
      <c r="C176" s="15" t="str">
        <f>VLOOKUP(A176, 'Insurance Master'!A:B, 2, FALSE)</f>
        <v>N</v>
      </c>
      <c r="D176" t="s">
        <v>106</v>
      </c>
      <c r="E176" t="s">
        <v>106</v>
      </c>
    </row>
    <row r="177" spans="1:5" ht="30.75">
      <c r="A177" s="15" t="s">
        <v>1388</v>
      </c>
      <c r="B177" s="15">
        <v>43215</v>
      </c>
      <c r="C177" s="15" t="str">
        <f>VLOOKUP(A177, 'Insurance Master'!A:B, 2, FALSE)</f>
        <v>N</v>
      </c>
      <c r="D177" t="s">
        <v>106</v>
      </c>
      <c r="E177" t="s">
        <v>106</v>
      </c>
    </row>
    <row r="178" spans="1:5" ht="30.75">
      <c r="A178" s="15" t="s">
        <v>1389</v>
      </c>
      <c r="B178" s="15">
        <v>43196</v>
      </c>
      <c r="C178" s="15" t="str">
        <f>VLOOKUP(A178, 'Insurance Master'!A:B, 2, FALSE)</f>
        <v>N</v>
      </c>
      <c r="D178" t="s">
        <v>106</v>
      </c>
      <c r="E178" t="s">
        <v>106</v>
      </c>
    </row>
    <row r="179" spans="1:5" ht="30.75">
      <c r="A179" s="15" t="s">
        <v>1390</v>
      </c>
      <c r="B179" s="15">
        <v>43197</v>
      </c>
      <c r="C179" s="15" t="str">
        <f>VLOOKUP(A179, 'Insurance Master'!A:B, 2, FALSE)</f>
        <v>N</v>
      </c>
      <c r="D179" t="s">
        <v>106</v>
      </c>
      <c r="E179" t="s">
        <v>106</v>
      </c>
    </row>
    <row r="180" spans="1:5" ht="30.75">
      <c r="A180" s="15" t="s">
        <v>1391</v>
      </c>
      <c r="B180" s="15">
        <v>43235</v>
      </c>
      <c r="C180" s="15" t="str">
        <f>VLOOKUP(A180, 'Insurance Master'!A:B, 2, FALSE)</f>
        <v>N</v>
      </c>
      <c r="D180" t="s">
        <v>106</v>
      </c>
      <c r="E180" t="s">
        <v>106</v>
      </c>
    </row>
    <row r="181" spans="1:5" ht="30.75">
      <c r="A181" s="15" t="s">
        <v>1392</v>
      </c>
      <c r="B181" s="15">
        <v>43255</v>
      </c>
      <c r="C181" s="15" t="str">
        <f>VLOOKUP(A181, 'Insurance Master'!A:B, 2, FALSE)</f>
        <v>N</v>
      </c>
      <c r="D181" t="s">
        <v>106</v>
      </c>
      <c r="E181" t="s">
        <v>106</v>
      </c>
    </row>
    <row r="182" spans="1:5" ht="30.75">
      <c r="A182" s="15" t="s">
        <v>1393</v>
      </c>
      <c r="B182" s="15">
        <v>43275</v>
      </c>
      <c r="C182" s="15" t="str">
        <f>VLOOKUP(A182, 'Insurance Master'!A:B, 2, FALSE)</f>
        <v>N</v>
      </c>
      <c r="D182" t="s">
        <v>106</v>
      </c>
      <c r="E182" t="s">
        <v>106</v>
      </c>
    </row>
    <row r="183" spans="1:5" ht="30.75">
      <c r="A183" s="15" t="s">
        <v>1394</v>
      </c>
      <c r="B183" s="15">
        <v>43276</v>
      </c>
      <c r="C183" s="15" t="str">
        <f>VLOOKUP(A183, 'Insurance Master'!A:B, 2, FALSE)</f>
        <v>N</v>
      </c>
      <c r="D183" t="s">
        <v>106</v>
      </c>
      <c r="E183" t="s">
        <v>106</v>
      </c>
    </row>
    <row r="184" spans="1:5" ht="30.75">
      <c r="A184" s="15" t="s">
        <v>1395</v>
      </c>
      <c r="B184" s="15">
        <v>43295</v>
      </c>
      <c r="C184" s="15" t="str">
        <f>VLOOKUP(A184, 'Insurance Master'!A:B, 2, FALSE)</f>
        <v>N</v>
      </c>
      <c r="D184" t="s">
        <v>106</v>
      </c>
      <c r="E184" t="s">
        <v>106</v>
      </c>
    </row>
    <row r="185" spans="1:5" ht="30.75">
      <c r="A185" s="15" t="s">
        <v>1396</v>
      </c>
      <c r="B185" s="15">
        <v>43315</v>
      </c>
      <c r="C185" s="15" t="str">
        <f>VLOOKUP(A185, 'Insurance Master'!A:B, 2, FALSE)</f>
        <v>N</v>
      </c>
      <c r="D185" t="s">
        <v>106</v>
      </c>
      <c r="E185" t="s">
        <v>106</v>
      </c>
    </row>
    <row r="186" spans="1:5" ht="30.75">
      <c r="A186" s="15" t="s">
        <v>1397</v>
      </c>
      <c r="B186" s="15">
        <v>43256</v>
      </c>
      <c r="C186" s="15" t="str">
        <f>VLOOKUP(A186, 'Insurance Master'!A:B, 2, FALSE)</f>
        <v>N</v>
      </c>
      <c r="D186" t="s">
        <v>106</v>
      </c>
      <c r="E186" t="s">
        <v>106</v>
      </c>
    </row>
    <row r="187" spans="1:5" ht="30.75">
      <c r="A187" s="15" t="s">
        <v>1398</v>
      </c>
      <c r="B187" s="15">
        <v>43316</v>
      </c>
      <c r="C187" s="15" t="str">
        <f>VLOOKUP(A187, 'Insurance Master'!A:B, 2, FALSE)</f>
        <v>N</v>
      </c>
      <c r="D187" t="s">
        <v>106</v>
      </c>
      <c r="E187" t="s">
        <v>106</v>
      </c>
    </row>
    <row r="188" spans="1:5" ht="30.75">
      <c r="A188" s="15" t="s">
        <v>1399</v>
      </c>
      <c r="B188" s="15">
        <v>43257</v>
      </c>
      <c r="C188" s="15" t="str">
        <f>VLOOKUP(A188, 'Insurance Master'!A:B, 2, FALSE)</f>
        <v>N</v>
      </c>
      <c r="D188" t="s">
        <v>106</v>
      </c>
      <c r="E188" t="s">
        <v>106</v>
      </c>
    </row>
    <row r="189" spans="1:5" ht="30.75">
      <c r="A189" s="15" t="s">
        <v>1400</v>
      </c>
      <c r="B189" s="15">
        <v>43258</v>
      </c>
      <c r="C189" s="15" t="str">
        <f>VLOOKUP(A189, 'Insurance Master'!A:B, 2, FALSE)</f>
        <v>N</v>
      </c>
      <c r="D189" t="s">
        <v>106</v>
      </c>
      <c r="E189" t="s">
        <v>106</v>
      </c>
    </row>
    <row r="190" spans="1:5" ht="30.75">
      <c r="A190" s="15" t="s">
        <v>1401</v>
      </c>
      <c r="B190" s="15">
        <v>41364</v>
      </c>
      <c r="C190" s="15" t="str">
        <f>VLOOKUP(A190, 'Insurance Master'!A:B, 2, FALSE)</f>
        <v>N</v>
      </c>
      <c r="D190" t="s">
        <v>106</v>
      </c>
      <c r="E190" t="s">
        <v>106</v>
      </c>
    </row>
    <row r="191" spans="1:5" ht="30.75">
      <c r="A191" s="15" t="s">
        <v>1402</v>
      </c>
      <c r="B191" s="15">
        <v>36173</v>
      </c>
      <c r="C191" s="15" t="str">
        <f>VLOOKUP(A191, 'Insurance Master'!A:B, 2, FALSE)</f>
        <v>N</v>
      </c>
      <c r="D191" t="s">
        <v>106</v>
      </c>
      <c r="E191" t="s">
        <v>106</v>
      </c>
    </row>
    <row r="192" spans="1:5" ht="30.75">
      <c r="A192" s="15" t="s">
        <v>1403</v>
      </c>
      <c r="B192" s="15">
        <v>36176</v>
      </c>
      <c r="C192" s="15" t="str">
        <f>VLOOKUP(A192, 'Insurance Master'!A:B, 2, FALSE)</f>
        <v>N</v>
      </c>
      <c r="D192" t="s">
        <v>106</v>
      </c>
      <c r="E192" t="s">
        <v>106</v>
      </c>
    </row>
    <row r="193" spans="1:5" ht="30.75">
      <c r="A193" s="15" t="s">
        <v>1404</v>
      </c>
      <c r="B193" s="15">
        <v>36170</v>
      </c>
      <c r="C193" s="15" t="str">
        <f>VLOOKUP(A193, 'Insurance Master'!A:B, 2, FALSE)</f>
        <v>N</v>
      </c>
      <c r="D193" t="s">
        <v>106</v>
      </c>
      <c r="E193" t="s">
        <v>106</v>
      </c>
    </row>
    <row r="194" spans="1:5" ht="30.75">
      <c r="A194" s="15" t="s">
        <v>1405</v>
      </c>
      <c r="B194" s="15">
        <v>36169</v>
      </c>
      <c r="C194" s="15" t="str">
        <f>VLOOKUP(A194, 'Insurance Master'!A:B, 2, FALSE)</f>
        <v>N</v>
      </c>
      <c r="D194" t="s">
        <v>106</v>
      </c>
      <c r="E194" t="s">
        <v>106</v>
      </c>
    </row>
    <row r="195" spans="1:5" ht="30.75">
      <c r="A195" s="15" t="s">
        <v>1406</v>
      </c>
      <c r="B195" s="15">
        <v>36174</v>
      </c>
      <c r="C195" s="15" t="str">
        <f>VLOOKUP(A195, 'Insurance Master'!A:B, 2, FALSE)</f>
        <v>N</v>
      </c>
      <c r="D195" t="s">
        <v>106</v>
      </c>
      <c r="E195" t="s">
        <v>106</v>
      </c>
    </row>
    <row r="196" spans="1:5" ht="30.75">
      <c r="A196" s="15" t="s">
        <v>1407</v>
      </c>
      <c r="B196" s="15">
        <v>36179</v>
      </c>
      <c r="C196" s="15" t="str">
        <f>VLOOKUP(A196, 'Insurance Master'!A:B, 2, FALSE)</f>
        <v>N</v>
      </c>
      <c r="D196" t="s">
        <v>106</v>
      </c>
      <c r="E196" t="s">
        <v>106</v>
      </c>
    </row>
    <row r="197" spans="1:5" ht="30.75">
      <c r="A197" s="15" t="s">
        <v>1408</v>
      </c>
      <c r="B197" s="15">
        <v>36172</v>
      </c>
      <c r="C197" s="15" t="str">
        <f>VLOOKUP(A197, 'Insurance Master'!A:B, 2, FALSE)</f>
        <v>N</v>
      </c>
      <c r="D197" t="s">
        <v>106</v>
      </c>
      <c r="E197" t="s">
        <v>106</v>
      </c>
    </row>
    <row r="198" spans="1:5" ht="30.75">
      <c r="A198" s="15" t="s">
        <v>1409</v>
      </c>
      <c r="B198" s="15">
        <v>36171</v>
      </c>
      <c r="C198" s="15" t="str">
        <f>VLOOKUP(A198, 'Insurance Master'!A:B, 2, FALSE)</f>
        <v>N</v>
      </c>
      <c r="D198" t="s">
        <v>106</v>
      </c>
      <c r="E198" t="s">
        <v>106</v>
      </c>
    </row>
    <row r="199" spans="1:5" ht="30.75">
      <c r="A199" s="15" t="s">
        <v>1410</v>
      </c>
      <c r="B199" s="15">
        <v>36175</v>
      </c>
      <c r="C199" s="15" t="str">
        <f>VLOOKUP(A199, 'Insurance Master'!A:B, 2, FALSE)</f>
        <v>N</v>
      </c>
      <c r="D199" t="s">
        <v>106</v>
      </c>
      <c r="E199" t="s">
        <v>106</v>
      </c>
    </row>
    <row r="200" spans="1:5" ht="30.75">
      <c r="A200" s="15" t="s">
        <v>1411</v>
      </c>
      <c r="B200" s="15">
        <v>36168</v>
      </c>
      <c r="C200" s="15" t="str">
        <f>VLOOKUP(A200, 'Insurance Master'!A:B, 2, FALSE)</f>
        <v>N</v>
      </c>
      <c r="D200" t="s">
        <v>106</v>
      </c>
      <c r="E200" t="s">
        <v>106</v>
      </c>
    </row>
    <row r="201" spans="1:5" ht="30.75">
      <c r="A201" s="15" t="s">
        <v>1412</v>
      </c>
      <c r="B201" s="15">
        <v>36177</v>
      </c>
      <c r="C201" s="15" t="str">
        <f>VLOOKUP(A201, 'Insurance Master'!A:B, 2, FALSE)</f>
        <v>N</v>
      </c>
      <c r="D201" t="s">
        <v>106</v>
      </c>
      <c r="E201" t="s">
        <v>106</v>
      </c>
    </row>
    <row r="202" spans="1:5" ht="30.75">
      <c r="A202" s="15" t="s">
        <v>1413</v>
      </c>
      <c r="B202" s="15">
        <v>36167</v>
      </c>
      <c r="C202" s="15" t="str">
        <f>VLOOKUP(A202, 'Insurance Master'!A:B, 2, FALSE)</f>
        <v>N</v>
      </c>
      <c r="D202" t="s">
        <v>106</v>
      </c>
      <c r="E202" t="s">
        <v>106</v>
      </c>
    </row>
    <row r="203" spans="1:5">
      <c r="A203" s="15" t="s">
        <v>1414</v>
      </c>
      <c r="B203" s="15">
        <v>36162</v>
      </c>
      <c r="C203" s="15" t="str">
        <f>VLOOKUP(A203, 'Insurance Master'!A:B, 2, FALSE)</f>
        <v>N</v>
      </c>
      <c r="D203" t="s">
        <v>106</v>
      </c>
      <c r="E203" t="s">
        <v>106</v>
      </c>
    </row>
    <row r="204" spans="1:5">
      <c r="A204" s="15" t="s">
        <v>1415</v>
      </c>
      <c r="B204" s="15">
        <v>36178</v>
      </c>
      <c r="C204" s="15" t="str">
        <f>VLOOKUP(A204, 'Insurance Master'!A:B, 2, FALSE)</f>
        <v>N</v>
      </c>
      <c r="D204" t="s">
        <v>106</v>
      </c>
      <c r="E204" t="s">
        <v>106</v>
      </c>
    </row>
    <row r="205" spans="1:5">
      <c r="A205" s="15" t="s">
        <v>1416</v>
      </c>
      <c r="B205" s="15">
        <v>36160</v>
      </c>
      <c r="C205" s="15" t="str">
        <f>VLOOKUP(A205, 'Insurance Master'!A:B, 2, FALSE)</f>
        <v>N</v>
      </c>
      <c r="D205" t="s">
        <v>106</v>
      </c>
      <c r="E205" t="s">
        <v>106</v>
      </c>
    </row>
    <row r="206" spans="1:5">
      <c r="A206" s="15" t="s">
        <v>1417</v>
      </c>
      <c r="B206" s="15">
        <v>36159</v>
      </c>
      <c r="C206" s="15" t="str">
        <f>VLOOKUP(A206, 'Insurance Master'!A:B, 2, FALSE)</f>
        <v>N</v>
      </c>
      <c r="D206" t="s">
        <v>106</v>
      </c>
      <c r="E206" t="s">
        <v>106</v>
      </c>
    </row>
    <row r="207" spans="1:5">
      <c r="A207" s="15" t="s">
        <v>1418</v>
      </c>
      <c r="B207" s="15">
        <v>36163</v>
      </c>
      <c r="C207" s="15" t="str">
        <f>VLOOKUP(A207, 'Insurance Master'!A:B, 2, FALSE)</f>
        <v>N</v>
      </c>
      <c r="D207" t="s">
        <v>106</v>
      </c>
      <c r="E207" t="s">
        <v>106</v>
      </c>
    </row>
    <row r="208" spans="1:5">
      <c r="A208" s="15" t="s">
        <v>1419</v>
      </c>
      <c r="B208" s="15">
        <v>36156</v>
      </c>
      <c r="C208" s="15" t="str">
        <f>VLOOKUP(A208, 'Insurance Master'!A:B, 2, FALSE)</f>
        <v>N</v>
      </c>
      <c r="D208" t="s">
        <v>106</v>
      </c>
      <c r="E208" t="s">
        <v>106</v>
      </c>
    </row>
    <row r="209" spans="1:5">
      <c r="A209" s="15" t="s">
        <v>1420</v>
      </c>
      <c r="B209" s="15">
        <v>36165</v>
      </c>
      <c r="C209" s="15" t="str">
        <f>VLOOKUP(A209, 'Insurance Master'!A:B, 2, FALSE)</f>
        <v>N</v>
      </c>
      <c r="D209" t="s">
        <v>106</v>
      </c>
      <c r="E209" t="s">
        <v>106</v>
      </c>
    </row>
    <row r="210" spans="1:5">
      <c r="A210" s="15" t="s">
        <v>1421</v>
      </c>
      <c r="B210" s="15">
        <v>36155</v>
      </c>
      <c r="C210" s="15" t="str">
        <f>VLOOKUP(A210, 'Insurance Master'!A:B, 2, FALSE)</f>
        <v>N</v>
      </c>
      <c r="D210" t="s">
        <v>106</v>
      </c>
      <c r="E210" t="s">
        <v>106</v>
      </c>
    </row>
    <row r="211" spans="1:5">
      <c r="A211" s="15" t="s">
        <v>1090</v>
      </c>
      <c r="B211" s="15">
        <v>22058</v>
      </c>
      <c r="C211" s="15" t="str">
        <f>VLOOKUP(A211, 'Insurance Master'!A:B, 2, FALSE)</f>
        <v>Y</v>
      </c>
      <c r="D211" t="s">
        <v>106</v>
      </c>
      <c r="E211" t="s">
        <v>106</v>
      </c>
    </row>
    <row r="212" spans="1:5">
      <c r="A212" s="15" t="s">
        <v>1422</v>
      </c>
      <c r="B212" s="15">
        <v>24054</v>
      </c>
      <c r="C212" s="15" t="str">
        <f>VLOOKUP(A212, 'Insurance Master'!A:B, 2, FALSE)</f>
        <v>Y</v>
      </c>
      <c r="D212" t="s">
        <v>106</v>
      </c>
      <c r="E212" t="s">
        <v>106</v>
      </c>
    </row>
    <row r="213" spans="1:5" ht="45.75">
      <c r="A213" s="15" t="s">
        <v>1423</v>
      </c>
      <c r="B213" s="15">
        <v>39151</v>
      </c>
      <c r="C213" s="15" t="str">
        <f>VLOOKUP(A213, 'Insurance Master'!A:B, 2, FALSE)</f>
        <v>N</v>
      </c>
      <c r="D213" t="s">
        <v>106</v>
      </c>
      <c r="E213" t="s">
        <v>106</v>
      </c>
    </row>
    <row r="214" spans="1:5" ht="30.75">
      <c r="A214" s="15" t="s">
        <v>1424</v>
      </c>
      <c r="B214" s="15">
        <v>37153</v>
      </c>
      <c r="C214" s="15" t="str">
        <f>VLOOKUP(A214, 'Insurance Master'!A:B, 2, FALSE)</f>
        <v>Y</v>
      </c>
      <c r="D214" t="s">
        <v>106</v>
      </c>
      <c r="E214" t="s">
        <v>106</v>
      </c>
    </row>
    <row r="215" spans="1:5" ht="30.75">
      <c r="A215" s="15" t="s">
        <v>1425</v>
      </c>
      <c r="B215" s="15">
        <v>33153</v>
      </c>
      <c r="C215" s="15" t="str">
        <f>VLOOKUP(A215, 'Insurance Master'!A:B, 2, FALSE)</f>
        <v>Y</v>
      </c>
      <c r="D215" t="s">
        <v>106</v>
      </c>
      <c r="E215" t="s">
        <v>106</v>
      </c>
    </row>
    <row r="216" spans="1:5" ht="30.75">
      <c r="A216" s="15" t="s">
        <v>1426</v>
      </c>
      <c r="B216" s="15">
        <v>616</v>
      </c>
      <c r="C216" s="15" t="str">
        <f>VLOOKUP(A216, 'Insurance Master'!A:B, 2, FALSE)</f>
        <v>Y</v>
      </c>
      <c r="D216" t="s">
        <v>106</v>
      </c>
      <c r="E216" t="s">
        <v>106</v>
      </c>
    </row>
    <row r="217" spans="1:5" ht="30.75">
      <c r="A217" s="15" t="s">
        <v>1427</v>
      </c>
      <c r="B217" s="15">
        <v>615</v>
      </c>
      <c r="C217" s="15" t="str">
        <f>VLOOKUP(A217, 'Insurance Master'!A:B, 2, FALSE)</f>
        <v>Y</v>
      </c>
      <c r="D217" t="s">
        <v>106</v>
      </c>
      <c r="E217" t="s">
        <v>106</v>
      </c>
    </row>
    <row r="218" spans="1:5" ht="30.75">
      <c r="A218" s="15" t="s">
        <v>1779</v>
      </c>
      <c r="B218" s="15">
        <v>43504</v>
      </c>
      <c r="C218" s="15" t="e">
        <f>VLOOKUP(A218, 'Insurance Master'!A:B, 2, FALSE)</f>
        <v>#N/A</v>
      </c>
      <c r="D218" t="s">
        <v>106</v>
      </c>
      <c r="E218" t="s">
        <v>106</v>
      </c>
    </row>
    <row r="219" spans="1:5" ht="30.75">
      <c r="A219" s="15" t="s">
        <v>1428</v>
      </c>
      <c r="B219" s="15">
        <v>34156</v>
      </c>
      <c r="C219" s="15" t="str">
        <f>VLOOKUP(A219, 'Insurance Master'!A:B, 2, FALSE)</f>
        <v>Y</v>
      </c>
      <c r="D219" t="s">
        <v>106</v>
      </c>
      <c r="E219" t="s">
        <v>106</v>
      </c>
    </row>
    <row r="220" spans="1:5" ht="30.75">
      <c r="A220" s="15" t="s">
        <v>1429</v>
      </c>
      <c r="B220" s="15">
        <v>617</v>
      </c>
      <c r="C220" s="15" t="str">
        <f>VLOOKUP(A220, 'Insurance Master'!A:B, 2, FALSE)</f>
        <v>Y</v>
      </c>
      <c r="D220" t="s">
        <v>106</v>
      </c>
      <c r="E220" t="s">
        <v>106</v>
      </c>
    </row>
    <row r="221" spans="1:5">
      <c r="A221" s="15" t="s">
        <v>1430</v>
      </c>
      <c r="B221" s="15">
        <v>43603</v>
      </c>
      <c r="C221" s="15" t="str">
        <f>VLOOKUP(A221, 'Insurance Master'!A:B, 2, FALSE)</f>
        <v>Y</v>
      </c>
      <c r="D221" t="s">
        <v>106</v>
      </c>
      <c r="E221" t="s">
        <v>106</v>
      </c>
    </row>
    <row r="222" spans="1:5">
      <c r="A222" s="15" t="s">
        <v>1431</v>
      </c>
      <c r="B222" s="15">
        <v>42783</v>
      </c>
      <c r="C222" s="15" t="str">
        <f>VLOOKUP(A222, 'Insurance Master'!A:B, 2, FALSE)</f>
        <v>N</v>
      </c>
      <c r="D222" t="s">
        <v>106</v>
      </c>
      <c r="E222" t="s">
        <v>106</v>
      </c>
    </row>
    <row r="223" spans="1:5" ht="30.75">
      <c r="A223" s="15" t="s">
        <v>1432</v>
      </c>
      <c r="B223" s="15">
        <v>42143</v>
      </c>
      <c r="C223" s="15" t="str">
        <f>VLOOKUP(A223, 'Insurance Master'!A:B, 2, FALSE)</f>
        <v>N</v>
      </c>
      <c r="D223" t="s">
        <v>106</v>
      </c>
      <c r="E223" t="s">
        <v>106</v>
      </c>
    </row>
    <row r="224" spans="1:5">
      <c r="A224" s="15" t="s">
        <v>1433</v>
      </c>
      <c r="B224" s="15">
        <v>22059</v>
      </c>
      <c r="C224" s="15" t="str">
        <f>VLOOKUP(A224, 'Insurance Master'!A:B, 2, FALSE)</f>
        <v>N</v>
      </c>
      <c r="D224" t="s">
        <v>106</v>
      </c>
      <c r="E224" t="s">
        <v>106</v>
      </c>
    </row>
    <row r="225" spans="1:5" ht="30.75">
      <c r="A225" s="15" t="s">
        <v>1883</v>
      </c>
      <c r="B225" s="15">
        <v>43507</v>
      </c>
      <c r="C225" s="15" t="e">
        <f>VLOOKUP(A225, 'Insurance Master'!A:B, 2, FALSE)</f>
        <v>#N/A</v>
      </c>
      <c r="D225" t="s">
        <v>106</v>
      </c>
      <c r="E225" t="s">
        <v>106</v>
      </c>
    </row>
    <row r="226" spans="1:5" ht="30.75">
      <c r="A226" s="15" t="s">
        <v>1884</v>
      </c>
      <c r="B226" s="15">
        <v>43506</v>
      </c>
      <c r="C226" s="15" t="e">
        <f>VLOOKUP(A226, 'Insurance Master'!A:B, 2, FALSE)</f>
        <v>#N/A</v>
      </c>
      <c r="D226" t="s">
        <v>106</v>
      </c>
      <c r="E226" t="s">
        <v>106</v>
      </c>
    </row>
    <row r="227" spans="1:5" ht="30.75">
      <c r="A227" s="15" t="s">
        <v>1434</v>
      </c>
      <c r="B227" s="15">
        <v>940</v>
      </c>
      <c r="C227" s="15" t="str">
        <f>VLOOKUP(A227, 'Insurance Master'!A:B, 2, FALSE)</f>
        <v>N</v>
      </c>
      <c r="D227" t="s">
        <v>106</v>
      </c>
      <c r="E227" t="s">
        <v>106</v>
      </c>
    </row>
    <row r="228" spans="1:5" ht="30.75">
      <c r="A228" s="15" t="s">
        <v>1435</v>
      </c>
      <c r="B228" s="15">
        <v>939</v>
      </c>
      <c r="C228" s="15" t="str">
        <f>VLOOKUP(A228, 'Insurance Master'!A:B, 2, FALSE)</f>
        <v>N</v>
      </c>
      <c r="D228" t="s">
        <v>106</v>
      </c>
      <c r="E228" t="s">
        <v>106</v>
      </c>
    </row>
    <row r="229" spans="1:5" ht="30.75">
      <c r="A229" s="15" t="s">
        <v>1788</v>
      </c>
      <c r="B229" s="15">
        <v>43508</v>
      </c>
      <c r="C229" s="15" t="e">
        <f>VLOOKUP(A229, 'Insurance Master'!A:B, 2, FALSE)</f>
        <v>#N/A</v>
      </c>
      <c r="D229" t="s">
        <v>106</v>
      </c>
      <c r="E229" t="s">
        <v>106</v>
      </c>
    </row>
    <row r="230" spans="1:5" ht="30.75">
      <c r="A230" s="15" t="s">
        <v>1885</v>
      </c>
      <c r="B230" s="15">
        <v>43505</v>
      </c>
      <c r="C230" s="15" t="e">
        <f>VLOOKUP(A230, 'Insurance Master'!A:B, 2, FALSE)</f>
        <v>#N/A</v>
      </c>
      <c r="D230" t="s">
        <v>106</v>
      </c>
      <c r="E230" t="s">
        <v>106</v>
      </c>
    </row>
    <row r="231" spans="1:5" ht="30.75">
      <c r="A231" s="15" t="s">
        <v>1436</v>
      </c>
      <c r="B231" s="15">
        <v>941</v>
      </c>
      <c r="C231" s="15" t="str">
        <f>VLOOKUP(A231, 'Insurance Master'!A:B, 2, FALSE)</f>
        <v>N</v>
      </c>
      <c r="D231" t="s">
        <v>106</v>
      </c>
      <c r="E231" t="s">
        <v>106</v>
      </c>
    </row>
    <row r="232" spans="1:5">
      <c r="A232" s="15" t="s">
        <v>1216</v>
      </c>
      <c r="B232" s="15">
        <v>28150</v>
      </c>
      <c r="C232" s="15" t="str">
        <f>VLOOKUP(A232, 'Insurance Master'!A:B, 2, FALSE)</f>
        <v>N</v>
      </c>
      <c r="D232" t="s">
        <v>106</v>
      </c>
      <c r="E232" t="s">
        <v>106</v>
      </c>
    </row>
    <row r="233" spans="1:5">
      <c r="A233" s="15" t="s">
        <v>1437</v>
      </c>
      <c r="B233" s="15">
        <v>607</v>
      </c>
      <c r="C233" s="15" t="str">
        <f>VLOOKUP(A233, 'Insurance Master'!A:B, 2, FALSE)</f>
        <v>N</v>
      </c>
      <c r="D233" t="s">
        <v>106</v>
      </c>
      <c r="E233" t="s">
        <v>106</v>
      </c>
    </row>
    <row r="234" spans="1:5" ht="30.75">
      <c r="A234" s="15" t="s">
        <v>1438</v>
      </c>
      <c r="B234" s="15">
        <v>606</v>
      </c>
      <c r="C234" s="15" t="str">
        <f>VLOOKUP(A234, 'Insurance Master'!A:B, 2, FALSE)</f>
        <v>N</v>
      </c>
      <c r="D234" t="s">
        <v>106</v>
      </c>
      <c r="E234" t="s">
        <v>106</v>
      </c>
    </row>
    <row r="235" spans="1:5">
      <c r="A235" s="15" t="s">
        <v>1439</v>
      </c>
      <c r="B235" s="15">
        <v>608</v>
      </c>
      <c r="C235" s="15" t="str">
        <f>VLOOKUP(A235, 'Insurance Master'!A:B, 2, FALSE)</f>
        <v>N</v>
      </c>
      <c r="D235" t="s">
        <v>106</v>
      </c>
      <c r="E235" t="s">
        <v>106</v>
      </c>
    </row>
    <row r="236" spans="1:5">
      <c r="A236" s="15" t="s">
        <v>1440</v>
      </c>
      <c r="B236" s="15">
        <v>42803</v>
      </c>
      <c r="C236" s="15" t="str">
        <f>VLOOKUP(A236, 'Insurance Master'!A:B, 2, FALSE)</f>
        <v>N</v>
      </c>
      <c r="D236" t="s">
        <v>106</v>
      </c>
      <c r="E236" t="s">
        <v>106</v>
      </c>
    </row>
    <row r="237" spans="1:5">
      <c r="A237" s="15" t="s">
        <v>1167</v>
      </c>
      <c r="B237" s="15">
        <v>22053</v>
      </c>
      <c r="C237" s="15" t="str">
        <f>VLOOKUP(A237, 'Insurance Master'!A:B, 2, FALSE)</f>
        <v>Y</v>
      </c>
      <c r="D237" t="s">
        <v>106</v>
      </c>
      <c r="E237" t="s">
        <v>106</v>
      </c>
    </row>
    <row r="238" spans="1:5">
      <c r="A238" s="15" t="s">
        <v>1441</v>
      </c>
      <c r="B238" s="15">
        <v>32403</v>
      </c>
      <c r="C238" s="15" t="str">
        <f>VLOOKUP(A238, 'Insurance Master'!A:B, 2, FALSE)</f>
        <v>N</v>
      </c>
      <c r="D238" t="s">
        <v>106</v>
      </c>
      <c r="E238" t="s">
        <v>106</v>
      </c>
    </row>
    <row r="239" spans="1:5" ht="30.75">
      <c r="A239" s="15" t="s">
        <v>1442</v>
      </c>
      <c r="B239" s="15">
        <v>42144</v>
      </c>
      <c r="C239" s="15" t="str">
        <f>VLOOKUP(A239, 'Insurance Master'!A:B, 2, FALSE)</f>
        <v>N</v>
      </c>
      <c r="D239" t="s">
        <v>106</v>
      </c>
      <c r="E239" t="s">
        <v>106</v>
      </c>
    </row>
    <row r="240" spans="1:5" ht="30.75">
      <c r="A240" s="15" t="s">
        <v>1886</v>
      </c>
      <c r="B240" s="15">
        <v>43509</v>
      </c>
      <c r="C240" s="15" t="e">
        <f>VLOOKUP(A240, 'Insurance Master'!A:B, 2, FALSE)</f>
        <v>#N/A</v>
      </c>
      <c r="D240" t="s">
        <v>106</v>
      </c>
      <c r="E240" t="s">
        <v>106</v>
      </c>
    </row>
    <row r="241" spans="1:5" ht="30.75">
      <c r="A241" s="15" t="s">
        <v>1443</v>
      </c>
      <c r="B241" s="15">
        <v>33157</v>
      </c>
      <c r="C241" s="15" t="str">
        <f>VLOOKUP(A241, 'Insurance Master'!A:B, 2, FALSE)</f>
        <v>N</v>
      </c>
      <c r="D241" t="s">
        <v>106</v>
      </c>
      <c r="E241" t="s">
        <v>106</v>
      </c>
    </row>
    <row r="242" spans="1:5" ht="30.75">
      <c r="A242" s="15" t="s">
        <v>1444</v>
      </c>
      <c r="B242" s="15">
        <v>32408</v>
      </c>
      <c r="C242" s="15" t="str">
        <f>VLOOKUP(A242, 'Insurance Master'!A:B, 2, FALSE)</f>
        <v>N</v>
      </c>
      <c r="D242" t="s">
        <v>106</v>
      </c>
      <c r="E242" t="s">
        <v>106</v>
      </c>
    </row>
    <row r="243" spans="1:5" ht="30.75">
      <c r="A243" s="15" t="s">
        <v>1445</v>
      </c>
      <c r="B243" s="15">
        <v>32407</v>
      </c>
      <c r="C243" s="15" t="str">
        <f>VLOOKUP(A243, 'Insurance Master'!A:B, 2, FALSE)</f>
        <v>N</v>
      </c>
      <c r="D243" t="s">
        <v>106</v>
      </c>
      <c r="E243" t="s">
        <v>106</v>
      </c>
    </row>
    <row r="244" spans="1:5" ht="30.75">
      <c r="A244" s="15" t="s">
        <v>1887</v>
      </c>
      <c r="B244" s="15">
        <v>43510</v>
      </c>
      <c r="C244" s="15" t="e">
        <f>VLOOKUP(A244, 'Insurance Master'!A:B, 2, FALSE)</f>
        <v>#N/A</v>
      </c>
      <c r="D244" t="s">
        <v>106</v>
      </c>
      <c r="E244" t="s">
        <v>106</v>
      </c>
    </row>
    <row r="245" spans="1:5" ht="30.75">
      <c r="A245" s="15" t="s">
        <v>1446</v>
      </c>
      <c r="B245" s="15">
        <v>34155</v>
      </c>
      <c r="C245" s="15" t="str">
        <f>VLOOKUP(A245, 'Insurance Master'!A:B, 2, FALSE)</f>
        <v>N</v>
      </c>
      <c r="D245" t="s">
        <v>106</v>
      </c>
      <c r="E245" t="s">
        <v>106</v>
      </c>
    </row>
    <row r="246" spans="1:5" ht="30.75">
      <c r="A246" s="15" t="s">
        <v>1447</v>
      </c>
      <c r="B246" s="15">
        <v>32409</v>
      </c>
      <c r="C246" s="15" t="str">
        <f>VLOOKUP(A246, 'Insurance Master'!A:B, 2, FALSE)</f>
        <v>N</v>
      </c>
      <c r="D246" t="s">
        <v>106</v>
      </c>
      <c r="E246" t="s">
        <v>106</v>
      </c>
    </row>
    <row r="247" spans="1:5">
      <c r="A247" s="15" t="s">
        <v>1448</v>
      </c>
      <c r="B247" s="15">
        <v>24100</v>
      </c>
      <c r="C247" s="15" t="str">
        <f>VLOOKUP(A247, 'Insurance Master'!A:B, 2, FALSE)</f>
        <v>Y</v>
      </c>
      <c r="D247" t="s">
        <v>106</v>
      </c>
      <c r="E247" t="s">
        <v>106</v>
      </c>
    </row>
    <row r="248" spans="1:5" ht="30.75">
      <c r="A248" s="15" t="s">
        <v>1449</v>
      </c>
      <c r="B248" s="15">
        <v>625</v>
      </c>
      <c r="C248" s="15" t="str">
        <f>VLOOKUP(A248, 'Insurance Master'!A:B, 2, FALSE)</f>
        <v>Y</v>
      </c>
      <c r="D248" t="s">
        <v>106</v>
      </c>
      <c r="E248" t="s">
        <v>106</v>
      </c>
    </row>
    <row r="249" spans="1:5" ht="30.75">
      <c r="A249" s="15" t="s">
        <v>1450</v>
      </c>
      <c r="B249" s="15">
        <v>624</v>
      </c>
      <c r="C249" s="15" t="str">
        <f>VLOOKUP(A249, 'Insurance Master'!A:B, 2, FALSE)</f>
        <v>Y</v>
      </c>
      <c r="D249" t="s">
        <v>106</v>
      </c>
      <c r="E249" t="s">
        <v>106</v>
      </c>
    </row>
    <row r="250" spans="1:5" ht="30.75">
      <c r="A250" s="15" t="s">
        <v>1451</v>
      </c>
      <c r="B250" s="15">
        <v>626</v>
      </c>
      <c r="C250" s="15" t="str">
        <f>VLOOKUP(A250, 'Insurance Master'!A:B, 2, FALSE)</f>
        <v>Y</v>
      </c>
      <c r="D250" t="s">
        <v>106</v>
      </c>
      <c r="E250" t="s">
        <v>106</v>
      </c>
    </row>
    <row r="251" spans="1:5">
      <c r="A251" s="15" t="s">
        <v>1452</v>
      </c>
      <c r="B251" s="15">
        <v>32402</v>
      </c>
      <c r="C251" s="15" t="str">
        <f>VLOOKUP(A251, 'Insurance Master'!A:B, 2, FALSE)</f>
        <v>N</v>
      </c>
      <c r="D251" t="s">
        <v>106</v>
      </c>
      <c r="E251" t="s">
        <v>106</v>
      </c>
    </row>
    <row r="252" spans="1:5" ht="30.75">
      <c r="A252" s="15" t="s">
        <v>1453</v>
      </c>
      <c r="B252" s="15">
        <v>42145</v>
      </c>
      <c r="C252" s="15" t="str">
        <f>VLOOKUP(A252, 'Insurance Master'!A:B, 2, FALSE)</f>
        <v>N</v>
      </c>
      <c r="D252" t="s">
        <v>106</v>
      </c>
      <c r="E252" t="s">
        <v>106</v>
      </c>
    </row>
    <row r="253" spans="1:5" ht="30.75">
      <c r="A253" s="15" t="s">
        <v>1888</v>
      </c>
      <c r="B253" s="15">
        <v>43511</v>
      </c>
      <c r="C253" s="15" t="e">
        <f>VLOOKUP(A253, 'Insurance Master'!A:B, 2, FALSE)</f>
        <v>#N/A</v>
      </c>
      <c r="D253" t="s">
        <v>106</v>
      </c>
      <c r="E253" t="s">
        <v>106</v>
      </c>
    </row>
    <row r="254" spans="1:5" ht="30.75">
      <c r="A254" s="15" t="s">
        <v>1454</v>
      </c>
      <c r="B254" s="15">
        <v>33156</v>
      </c>
      <c r="C254" s="15" t="str">
        <f>VLOOKUP(A254, 'Insurance Master'!A:B, 2, FALSE)</f>
        <v>N</v>
      </c>
      <c r="D254" t="s">
        <v>106</v>
      </c>
      <c r="E254" t="s">
        <v>106</v>
      </c>
    </row>
    <row r="255" spans="1:5" ht="30.75">
      <c r="A255" s="15" t="s">
        <v>1455</v>
      </c>
      <c r="B255" s="15">
        <v>32405</v>
      </c>
      <c r="C255" s="15" t="str">
        <f>VLOOKUP(A255, 'Insurance Master'!A:B, 2, FALSE)</f>
        <v>N</v>
      </c>
      <c r="D255" t="s">
        <v>106</v>
      </c>
      <c r="E255" t="s">
        <v>106</v>
      </c>
    </row>
    <row r="256" spans="1:5" ht="30.75">
      <c r="A256" s="15" t="s">
        <v>1456</v>
      </c>
      <c r="B256" s="15">
        <v>32404</v>
      </c>
      <c r="C256" s="15" t="str">
        <f>VLOOKUP(A256, 'Insurance Master'!A:B, 2, FALSE)</f>
        <v>N</v>
      </c>
      <c r="D256" t="s">
        <v>106</v>
      </c>
      <c r="E256" t="s">
        <v>106</v>
      </c>
    </row>
    <row r="257" spans="1:5" ht="30.75">
      <c r="A257" s="15" t="s">
        <v>1889</v>
      </c>
      <c r="B257" s="15">
        <v>43512</v>
      </c>
      <c r="C257" s="15" t="e">
        <f>VLOOKUP(A257, 'Insurance Master'!A:B, 2, FALSE)</f>
        <v>#N/A</v>
      </c>
      <c r="D257" t="s">
        <v>106</v>
      </c>
      <c r="E257" t="s">
        <v>106</v>
      </c>
    </row>
    <row r="258" spans="1:5" ht="30.75">
      <c r="A258" s="15" t="s">
        <v>1457</v>
      </c>
      <c r="B258" s="15">
        <v>34154</v>
      </c>
      <c r="C258" s="15" t="str">
        <f>VLOOKUP(A258, 'Insurance Master'!A:B, 2, FALSE)</f>
        <v>N</v>
      </c>
      <c r="D258" t="s">
        <v>106</v>
      </c>
      <c r="E258" t="s">
        <v>106</v>
      </c>
    </row>
    <row r="259" spans="1:5" ht="30.75">
      <c r="A259" s="15" t="s">
        <v>1458</v>
      </c>
      <c r="B259" s="15">
        <v>32406</v>
      </c>
      <c r="C259" s="15" t="str">
        <f>VLOOKUP(A259, 'Insurance Master'!A:B, 2, FALSE)</f>
        <v>N</v>
      </c>
      <c r="D259" t="s">
        <v>106</v>
      </c>
      <c r="E259" t="s">
        <v>106</v>
      </c>
    </row>
    <row r="260" spans="1:5">
      <c r="A260" s="15" t="s">
        <v>1094</v>
      </c>
      <c r="B260" s="15">
        <v>22055</v>
      </c>
      <c r="C260" s="15" t="str">
        <f>VLOOKUP(A260, 'Insurance Master'!A:B, 2, FALSE)</f>
        <v>Y</v>
      </c>
      <c r="D260" t="s">
        <v>106</v>
      </c>
      <c r="E260" t="s">
        <v>106</v>
      </c>
    </row>
    <row r="261" spans="1:5" ht="30.75">
      <c r="A261" s="15" t="s">
        <v>1459</v>
      </c>
      <c r="B261" s="15">
        <v>22064</v>
      </c>
      <c r="C261" s="15" t="str">
        <f>VLOOKUP(A261, 'Insurance Master'!A:B, 2, FALSE)</f>
        <v>Y</v>
      </c>
      <c r="D261" t="s">
        <v>106</v>
      </c>
      <c r="E261" t="s">
        <v>106</v>
      </c>
    </row>
    <row r="262" spans="1:5" ht="30.75">
      <c r="A262" s="15" t="s">
        <v>1890</v>
      </c>
      <c r="B262" s="15">
        <v>43513</v>
      </c>
      <c r="C262" s="15" t="e">
        <f>VLOOKUP(A262, 'Insurance Master'!A:B, 2, FALSE)</f>
        <v>#N/A</v>
      </c>
      <c r="D262" t="s">
        <v>106</v>
      </c>
      <c r="E262" t="s">
        <v>106</v>
      </c>
    </row>
    <row r="263" spans="1:5" ht="30.75">
      <c r="A263" s="15" t="s">
        <v>1460</v>
      </c>
      <c r="B263" s="15">
        <v>33158</v>
      </c>
      <c r="C263" s="15" t="str">
        <f>VLOOKUP(A263, 'Insurance Master'!A:B, 2, FALSE)</f>
        <v>Y</v>
      </c>
      <c r="D263" t="s">
        <v>106</v>
      </c>
      <c r="E263" t="s">
        <v>106</v>
      </c>
    </row>
    <row r="264" spans="1:5" ht="30.75">
      <c r="A264" s="15" t="s">
        <v>1461</v>
      </c>
      <c r="B264" s="15">
        <v>628</v>
      </c>
      <c r="C264" s="15" t="str">
        <f>VLOOKUP(A264, 'Insurance Master'!A:B, 2, FALSE)</f>
        <v>Y</v>
      </c>
      <c r="D264" t="s">
        <v>106</v>
      </c>
      <c r="E264" t="s">
        <v>106</v>
      </c>
    </row>
    <row r="265" spans="1:5" ht="30.75">
      <c r="A265" s="15" t="s">
        <v>1462</v>
      </c>
      <c r="B265" s="15">
        <v>627</v>
      </c>
      <c r="C265" s="15" t="str">
        <f>VLOOKUP(A265, 'Insurance Master'!A:B, 2, FALSE)</f>
        <v>Y</v>
      </c>
      <c r="D265" t="s">
        <v>106</v>
      </c>
      <c r="E265" t="s">
        <v>106</v>
      </c>
    </row>
    <row r="266" spans="1:5" ht="30.75">
      <c r="A266" s="15" t="s">
        <v>1803</v>
      </c>
      <c r="B266" s="15">
        <v>43514</v>
      </c>
      <c r="C266" s="15" t="e">
        <f>VLOOKUP(A266, 'Insurance Master'!A:B, 2, FALSE)</f>
        <v>#N/A</v>
      </c>
      <c r="D266" t="s">
        <v>106</v>
      </c>
      <c r="E266" t="s">
        <v>106</v>
      </c>
    </row>
    <row r="267" spans="1:5" ht="30.75">
      <c r="A267" s="15" t="s">
        <v>1463</v>
      </c>
      <c r="B267" s="15">
        <v>34153</v>
      </c>
      <c r="C267" s="15" t="str">
        <f>VLOOKUP(A267, 'Insurance Master'!A:B, 2, FALSE)</f>
        <v>Y</v>
      </c>
      <c r="D267" t="s">
        <v>106</v>
      </c>
      <c r="E267" t="s">
        <v>106</v>
      </c>
    </row>
    <row r="268" spans="1:5" ht="30.75">
      <c r="A268" s="15" t="s">
        <v>1464</v>
      </c>
      <c r="B268" s="15">
        <v>629</v>
      </c>
      <c r="C268" s="15" t="str">
        <f>VLOOKUP(A268, 'Insurance Master'!A:B, 2, FALSE)</f>
        <v>Y</v>
      </c>
      <c r="D268" t="s">
        <v>106</v>
      </c>
      <c r="E268" t="s">
        <v>106</v>
      </c>
    </row>
    <row r="269" spans="1:5" ht="45.75">
      <c r="A269" s="15" t="s">
        <v>1465</v>
      </c>
      <c r="B269" s="15">
        <v>32304</v>
      </c>
      <c r="C269" s="15" t="str">
        <f>VLOOKUP(A269, 'Insurance Master'!A:B, 2, FALSE)</f>
        <v>N</v>
      </c>
      <c r="D269" t="s">
        <v>106</v>
      </c>
      <c r="E269" t="s">
        <v>106</v>
      </c>
    </row>
    <row r="270" spans="1:5" ht="30.75">
      <c r="A270" s="15" t="s">
        <v>1466</v>
      </c>
      <c r="B270" s="15">
        <v>23050</v>
      </c>
      <c r="C270" s="15" t="str">
        <f>VLOOKUP(A270, 'Insurance Master'!A:B, 2, FALSE)</f>
        <v>N</v>
      </c>
      <c r="D270" t="s">
        <v>106</v>
      </c>
      <c r="E270" t="s">
        <v>106</v>
      </c>
    </row>
    <row r="271" spans="1:5" ht="30.75">
      <c r="A271" s="15" t="s">
        <v>1467</v>
      </c>
      <c r="B271" s="15">
        <v>23051</v>
      </c>
      <c r="C271" s="15" t="str">
        <f>VLOOKUP(A271, 'Insurance Master'!A:B, 2, FALSE)</f>
        <v>N</v>
      </c>
      <c r="D271" t="s">
        <v>106</v>
      </c>
      <c r="E271" t="s">
        <v>106</v>
      </c>
    </row>
    <row r="272" spans="1:5" ht="45.75">
      <c r="A272" s="15" t="s">
        <v>1468</v>
      </c>
      <c r="B272" s="15">
        <v>39152</v>
      </c>
      <c r="C272" s="15" t="str">
        <f>VLOOKUP(A272, 'Insurance Master'!A:B, 2, FALSE)</f>
        <v>N</v>
      </c>
      <c r="D272" t="s">
        <v>106</v>
      </c>
      <c r="E272" t="s">
        <v>106</v>
      </c>
    </row>
    <row r="273" spans="1:5" ht="30.75">
      <c r="A273" s="15" t="s">
        <v>1469</v>
      </c>
      <c r="B273" s="15">
        <v>37151</v>
      </c>
      <c r="C273" s="15" t="str">
        <f>VLOOKUP(A273, 'Insurance Master'!A:B, 2, FALSE)</f>
        <v>N</v>
      </c>
      <c r="D273" t="s">
        <v>106</v>
      </c>
      <c r="E273" t="s">
        <v>106</v>
      </c>
    </row>
    <row r="274" spans="1:5" ht="30.75">
      <c r="A274" s="15" t="s">
        <v>1470</v>
      </c>
      <c r="B274" s="15">
        <v>637</v>
      </c>
      <c r="C274" s="15" t="str">
        <f>VLOOKUP(A274, 'Insurance Master'!A:B, 2, FALSE)</f>
        <v>N</v>
      </c>
      <c r="D274" t="s">
        <v>106</v>
      </c>
      <c r="E274" t="s">
        <v>106</v>
      </c>
    </row>
    <row r="275" spans="1:5" ht="45.75">
      <c r="A275" s="15" t="s">
        <v>1471</v>
      </c>
      <c r="B275" s="15">
        <v>636</v>
      </c>
      <c r="C275" s="15" t="str">
        <f>VLOOKUP(A275, 'Insurance Master'!A:B, 2, FALSE)</f>
        <v>N</v>
      </c>
      <c r="D275" t="s">
        <v>106</v>
      </c>
      <c r="E275" t="s">
        <v>106</v>
      </c>
    </row>
    <row r="276" spans="1:5" ht="30.75">
      <c r="A276" s="15" t="s">
        <v>1891</v>
      </c>
      <c r="B276" s="15">
        <v>43515</v>
      </c>
      <c r="C276" s="15" t="e">
        <f>VLOOKUP(A276, 'Insurance Master'!A:B, 2, FALSE)</f>
        <v>#N/A</v>
      </c>
      <c r="D276" t="s">
        <v>106</v>
      </c>
      <c r="E276" t="s">
        <v>106</v>
      </c>
    </row>
    <row r="277" spans="1:5" ht="30.75">
      <c r="A277" s="15" t="s">
        <v>1472</v>
      </c>
      <c r="B277" s="15">
        <v>638</v>
      </c>
      <c r="C277" s="15" t="str">
        <f>VLOOKUP(A277, 'Insurance Master'!A:B, 2, FALSE)</f>
        <v>N</v>
      </c>
      <c r="D277" t="s">
        <v>106</v>
      </c>
      <c r="E277" t="s">
        <v>106</v>
      </c>
    </row>
    <row r="278" spans="1:5" ht="30.75">
      <c r="A278" s="15" t="s">
        <v>1473</v>
      </c>
      <c r="B278" s="15">
        <v>33150</v>
      </c>
      <c r="C278" s="15" t="str">
        <f>VLOOKUP(A278, 'Insurance Master'!A:B, 2, FALSE)</f>
        <v>N</v>
      </c>
      <c r="D278" t="s">
        <v>106</v>
      </c>
      <c r="E278" t="s">
        <v>106</v>
      </c>
    </row>
    <row r="279" spans="1:5" ht="45.75">
      <c r="A279" s="15" t="s">
        <v>1474</v>
      </c>
      <c r="B279" s="15">
        <v>34152</v>
      </c>
      <c r="C279" s="15" t="str">
        <f>VLOOKUP(A279, 'Insurance Master'!A:B, 2, FALSE)</f>
        <v>N</v>
      </c>
      <c r="D279" t="s">
        <v>106</v>
      </c>
      <c r="E279" t="s">
        <v>106</v>
      </c>
    </row>
    <row r="280" spans="1:5">
      <c r="A280" s="15" t="s">
        <v>1475</v>
      </c>
      <c r="B280" s="15">
        <v>41971</v>
      </c>
      <c r="C280" s="15" t="str">
        <f>VLOOKUP(A280, 'Insurance Master'!A:B, 2, FALSE)</f>
        <v>N</v>
      </c>
      <c r="D280" t="s">
        <v>106</v>
      </c>
      <c r="E280" t="s">
        <v>106</v>
      </c>
    </row>
    <row r="281" spans="1:5">
      <c r="A281" s="15" t="s">
        <v>1476</v>
      </c>
      <c r="B281" s="15">
        <v>29150</v>
      </c>
      <c r="C281" s="15" t="str">
        <f>VLOOKUP(A281, 'Insurance Master'!A:B, 2, FALSE)</f>
        <v>N</v>
      </c>
      <c r="D281" t="s">
        <v>106</v>
      </c>
      <c r="E281" t="s">
        <v>106</v>
      </c>
    </row>
    <row r="282" spans="1:5">
      <c r="A282" s="15" t="s">
        <v>1477</v>
      </c>
      <c r="B282" s="15">
        <v>32200</v>
      </c>
      <c r="C282" s="15" t="str">
        <f>VLOOKUP(A282, 'Insurance Master'!A:B, 2, FALSE)</f>
        <v>N</v>
      </c>
      <c r="D282" t="s">
        <v>106</v>
      </c>
      <c r="E282" t="s">
        <v>106</v>
      </c>
    </row>
    <row r="283" spans="1:5">
      <c r="A283" s="15" t="s">
        <v>1175</v>
      </c>
      <c r="B283" s="15">
        <v>22062</v>
      </c>
      <c r="C283" s="15" t="str">
        <f>VLOOKUP(A283, 'Insurance Master'!A:B, 2, FALSE)</f>
        <v>Y</v>
      </c>
      <c r="D283" t="s">
        <v>106</v>
      </c>
      <c r="E283" t="s">
        <v>106</v>
      </c>
    </row>
    <row r="284" spans="1:5">
      <c r="A284" s="15" t="s">
        <v>1478</v>
      </c>
      <c r="B284" s="15">
        <v>22067</v>
      </c>
      <c r="C284" s="15" t="str">
        <f>VLOOKUP(A284, 'Insurance Master'!A:B, 2, FALSE)</f>
        <v>Y</v>
      </c>
      <c r="D284" t="s">
        <v>106</v>
      </c>
      <c r="E284" t="s">
        <v>106</v>
      </c>
    </row>
    <row r="285" spans="1:5" ht="45.75">
      <c r="A285" s="15" t="s">
        <v>1479</v>
      </c>
      <c r="B285" s="15">
        <v>39153</v>
      </c>
      <c r="C285" s="15" t="str">
        <f>VLOOKUP(A285, 'Insurance Master'!A:B, 2, FALSE)</f>
        <v>N</v>
      </c>
      <c r="D285" t="s">
        <v>106</v>
      </c>
      <c r="E285" t="s">
        <v>106</v>
      </c>
    </row>
    <row r="286" spans="1:5" ht="30.75">
      <c r="A286" s="15" t="s">
        <v>1480</v>
      </c>
      <c r="B286" s="15">
        <v>37154</v>
      </c>
      <c r="C286" s="15" t="str">
        <f>VLOOKUP(A286, 'Insurance Master'!A:B, 2, FALSE)</f>
        <v>Y</v>
      </c>
      <c r="D286" t="s">
        <v>106</v>
      </c>
      <c r="E286" t="s">
        <v>106</v>
      </c>
    </row>
    <row r="287" spans="1:5" ht="30.75">
      <c r="A287" s="15" t="s">
        <v>1481</v>
      </c>
      <c r="B287" s="15">
        <v>33154</v>
      </c>
      <c r="C287" s="15" t="str">
        <f>VLOOKUP(A287, 'Insurance Master'!A:B, 2, FALSE)</f>
        <v>Y</v>
      </c>
      <c r="D287" t="s">
        <v>106</v>
      </c>
      <c r="E287" t="s">
        <v>106</v>
      </c>
    </row>
    <row r="288" spans="1:5" ht="30.75">
      <c r="A288" s="15" t="s">
        <v>1482</v>
      </c>
      <c r="B288" s="15">
        <v>619</v>
      </c>
      <c r="C288" s="15" t="str">
        <f>VLOOKUP(A288, 'Insurance Master'!A:B, 2, FALSE)</f>
        <v>Y</v>
      </c>
      <c r="D288" t="s">
        <v>106</v>
      </c>
      <c r="E288" t="s">
        <v>106</v>
      </c>
    </row>
    <row r="289" spans="1:5" ht="30.75">
      <c r="A289" s="15" t="s">
        <v>1483</v>
      </c>
      <c r="B289" s="15">
        <v>618</v>
      </c>
      <c r="C289" s="15" t="str">
        <f>VLOOKUP(A289, 'Insurance Master'!A:B, 2, FALSE)</f>
        <v>Y</v>
      </c>
      <c r="D289" t="s">
        <v>106</v>
      </c>
      <c r="E289" t="s">
        <v>106</v>
      </c>
    </row>
    <row r="290" spans="1:5" ht="30.75">
      <c r="A290" s="15" t="s">
        <v>1812</v>
      </c>
      <c r="B290" s="15">
        <v>43516</v>
      </c>
      <c r="C290" s="15" t="e">
        <f>VLOOKUP(A290, 'Insurance Master'!A:B, 2, FALSE)</f>
        <v>#N/A</v>
      </c>
      <c r="D290" t="s">
        <v>106</v>
      </c>
      <c r="E290" t="s">
        <v>106</v>
      </c>
    </row>
    <row r="291" spans="1:5" ht="30.75">
      <c r="A291" s="15" t="s">
        <v>1484</v>
      </c>
      <c r="B291" s="15">
        <v>34151</v>
      </c>
      <c r="C291" s="15" t="str">
        <f>VLOOKUP(A291, 'Insurance Master'!A:B, 2, FALSE)</f>
        <v>Y</v>
      </c>
      <c r="D291" t="s">
        <v>106</v>
      </c>
      <c r="E291" t="s">
        <v>106</v>
      </c>
    </row>
    <row r="292" spans="1:5" ht="30.75">
      <c r="A292" s="15" t="s">
        <v>1485</v>
      </c>
      <c r="B292" s="15">
        <v>620</v>
      </c>
      <c r="C292" s="15" t="str">
        <f>VLOOKUP(A292, 'Insurance Master'!A:B, 2, FALSE)</f>
        <v>Y</v>
      </c>
      <c r="D292" t="s">
        <v>106</v>
      </c>
      <c r="E292" t="s">
        <v>106</v>
      </c>
    </row>
    <row r="293" spans="1:5">
      <c r="A293" s="15" t="s">
        <v>1181</v>
      </c>
      <c r="B293" s="15">
        <v>41243</v>
      </c>
      <c r="C293" s="15" t="str">
        <f>VLOOKUP(A293, 'Insurance Master'!A:B, 2, FALSE)</f>
        <v>N</v>
      </c>
      <c r="D293" t="s">
        <v>106</v>
      </c>
      <c r="E293" t="s">
        <v>106</v>
      </c>
    </row>
    <row r="294" spans="1:5" ht="30.75">
      <c r="A294" s="15" t="s">
        <v>1892</v>
      </c>
      <c r="B294" s="15">
        <v>43521</v>
      </c>
      <c r="C294" s="15" t="e">
        <f>VLOOKUP(A294, 'Insurance Master'!A:B, 2, FALSE)</f>
        <v>#N/A</v>
      </c>
      <c r="D294" t="s">
        <v>106</v>
      </c>
      <c r="E294" t="s">
        <v>106</v>
      </c>
    </row>
    <row r="295" spans="1:5" ht="30.75">
      <c r="A295" s="15" t="s">
        <v>1893</v>
      </c>
      <c r="B295" s="15">
        <v>43520</v>
      </c>
      <c r="C295" s="15" t="e">
        <f>VLOOKUP(A295, 'Insurance Master'!A:B, 2, FALSE)</f>
        <v>#N/A</v>
      </c>
      <c r="D295" t="s">
        <v>106</v>
      </c>
      <c r="E295" t="s">
        <v>106</v>
      </c>
    </row>
    <row r="296" spans="1:5" ht="30.75">
      <c r="A296" s="15" t="s">
        <v>1486</v>
      </c>
      <c r="B296" s="15">
        <v>41244</v>
      </c>
      <c r="C296" s="15" t="str">
        <f>VLOOKUP(A296, 'Insurance Master'!A:B, 2, FALSE)</f>
        <v>N</v>
      </c>
      <c r="D296" t="s">
        <v>106</v>
      </c>
      <c r="E296" t="s">
        <v>106</v>
      </c>
    </row>
    <row r="297" spans="1:5" ht="30.75">
      <c r="A297" s="15" t="s">
        <v>1894</v>
      </c>
      <c r="B297" s="15">
        <v>43517</v>
      </c>
      <c r="C297" s="15" t="e">
        <f>VLOOKUP(A297, 'Insurance Master'!A:B, 2, FALSE)</f>
        <v>#N/A</v>
      </c>
      <c r="D297" t="s">
        <v>106</v>
      </c>
      <c r="E297" t="s">
        <v>106</v>
      </c>
    </row>
    <row r="298" spans="1:5" ht="30.75">
      <c r="A298" s="15" t="s">
        <v>1895</v>
      </c>
      <c r="B298" s="15">
        <v>43522</v>
      </c>
      <c r="C298" s="15" t="e">
        <f>VLOOKUP(A298, 'Insurance Master'!A:B, 2, FALSE)</f>
        <v>#N/A</v>
      </c>
      <c r="D298" t="s">
        <v>106</v>
      </c>
      <c r="E298" t="s">
        <v>106</v>
      </c>
    </row>
    <row r="299" spans="1:5" ht="30.75">
      <c r="A299" s="15" t="s">
        <v>1896</v>
      </c>
      <c r="B299" s="15">
        <v>43519</v>
      </c>
      <c r="C299" s="15" t="e">
        <f>VLOOKUP(A299, 'Insurance Master'!A:B, 2, FALSE)</f>
        <v>#N/A</v>
      </c>
      <c r="D299" t="s">
        <v>106</v>
      </c>
      <c r="E299" t="s">
        <v>106</v>
      </c>
    </row>
    <row r="300" spans="1:5" ht="30.75">
      <c r="A300" s="15" t="s">
        <v>1897</v>
      </c>
      <c r="B300" s="15">
        <v>43518</v>
      </c>
      <c r="C300" s="15" t="e">
        <f>VLOOKUP(A300, 'Insurance Master'!A:B, 2, FALSE)</f>
        <v>#N/A</v>
      </c>
      <c r="D300" t="s">
        <v>106</v>
      </c>
      <c r="E300" t="s">
        <v>106</v>
      </c>
    </row>
    <row r="301" spans="1:5">
      <c r="A301" s="15" t="s">
        <v>1487</v>
      </c>
      <c r="B301" s="15">
        <v>42855</v>
      </c>
      <c r="C301" s="15" t="str">
        <f>VLOOKUP(A301, 'Insurance Master'!A:B, 2, FALSE)</f>
        <v>N</v>
      </c>
      <c r="D301" t="s">
        <v>106</v>
      </c>
      <c r="E301" t="s">
        <v>106</v>
      </c>
    </row>
    <row r="302" spans="1:5">
      <c r="A302" s="15" t="s">
        <v>1488</v>
      </c>
      <c r="B302" s="15">
        <v>42423</v>
      </c>
      <c r="C302" s="15" t="str">
        <f>VLOOKUP(A302, 'Insurance Master'!A:B, 2, FALSE)</f>
        <v>N</v>
      </c>
      <c r="D302" t="s">
        <v>106</v>
      </c>
      <c r="E302" t="s">
        <v>106</v>
      </c>
    </row>
    <row r="303" spans="1:5" ht="30.75">
      <c r="A303" s="15" t="s">
        <v>1489</v>
      </c>
      <c r="B303" s="15">
        <v>42947</v>
      </c>
      <c r="C303" s="15" t="str">
        <f>VLOOKUP(A303, 'Insurance Master'!A:B, 2, FALSE)</f>
        <v>N</v>
      </c>
      <c r="D303" t="s">
        <v>106</v>
      </c>
      <c r="E303" t="s">
        <v>106</v>
      </c>
    </row>
    <row r="304" spans="1:5">
      <c r="A304" s="15" t="s">
        <v>1178</v>
      </c>
      <c r="B304" s="15">
        <v>22050</v>
      </c>
      <c r="C304" s="15" t="str">
        <f>VLOOKUP(A304, 'Insurance Master'!A:B, 2, FALSE)</f>
        <v>N</v>
      </c>
      <c r="D304" t="s">
        <v>106</v>
      </c>
      <c r="E304" t="s">
        <v>106</v>
      </c>
    </row>
    <row r="305" spans="1:5">
      <c r="A305" s="15" t="s">
        <v>1490</v>
      </c>
      <c r="B305" s="15">
        <v>43143</v>
      </c>
      <c r="C305" s="15" t="str">
        <f>VLOOKUP(A305, 'Insurance Master'!A:B, 2, FALSE)</f>
        <v>N</v>
      </c>
      <c r="D305" t="s">
        <v>106</v>
      </c>
      <c r="E305" t="s">
        <v>106</v>
      </c>
    </row>
    <row r="306" spans="1:5">
      <c r="A306" s="15" t="s">
        <v>1490</v>
      </c>
      <c r="B306" s="15">
        <v>41931</v>
      </c>
      <c r="C306" s="15" t="str">
        <f>VLOOKUP(A306, 'Insurance Master'!A:B, 2, FALSE)</f>
        <v>N</v>
      </c>
      <c r="D306" t="s">
        <v>106</v>
      </c>
      <c r="E306" t="s">
        <v>106</v>
      </c>
    </row>
    <row r="307" spans="1:5">
      <c r="A307" s="15" t="s">
        <v>1491</v>
      </c>
      <c r="B307" s="15">
        <v>32300</v>
      </c>
      <c r="C307" s="15" t="str">
        <f>VLOOKUP(A307, 'Insurance Master'!A:B, 2, FALSE)</f>
        <v>N</v>
      </c>
      <c r="D307" t="s">
        <v>106</v>
      </c>
      <c r="E307" t="s">
        <v>106</v>
      </c>
    </row>
    <row r="308" spans="1:5">
      <c r="A308" s="15" t="s">
        <v>1492</v>
      </c>
      <c r="B308" s="15">
        <v>24053</v>
      </c>
      <c r="C308" s="15" t="str">
        <f>VLOOKUP(A308, 'Insurance Master'!A:B, 2, FALSE)</f>
        <v>Y</v>
      </c>
      <c r="D308" t="s">
        <v>106</v>
      </c>
      <c r="E308" t="s">
        <v>106</v>
      </c>
    </row>
    <row r="309" spans="1:5">
      <c r="A309" s="15" t="s">
        <v>1493</v>
      </c>
      <c r="B309" s="15">
        <v>25150</v>
      </c>
      <c r="C309" s="15" t="str">
        <f>VLOOKUP(A309, 'Insurance Master'!A:B, 2, FALSE)</f>
        <v>Y</v>
      </c>
      <c r="D309" t="s">
        <v>106</v>
      </c>
      <c r="E309" t="s">
        <v>106</v>
      </c>
    </row>
    <row r="310" spans="1:5">
      <c r="A310" s="15" t="s">
        <v>1139</v>
      </c>
      <c r="B310" s="15">
        <v>22052</v>
      </c>
      <c r="C310" s="15" t="str">
        <f>VLOOKUP(A310, 'Insurance Master'!A:B, 2, FALSE)</f>
        <v>N</v>
      </c>
      <c r="D310" t="s">
        <v>106</v>
      </c>
      <c r="E310" t="s">
        <v>106</v>
      </c>
    </row>
    <row r="311" spans="1:5">
      <c r="A311" s="15" t="s">
        <v>1494</v>
      </c>
      <c r="B311" s="15">
        <v>43091</v>
      </c>
      <c r="C311" s="15" t="str">
        <f>VLOOKUP(A311, 'Insurance Master'!A:B, 2, FALSE)</f>
        <v>N</v>
      </c>
      <c r="D311" t="s">
        <v>106</v>
      </c>
      <c r="E311" t="s">
        <v>106</v>
      </c>
    </row>
    <row r="312" spans="1:5">
      <c r="A312" s="15" t="s">
        <v>1495</v>
      </c>
      <c r="B312" s="15">
        <v>42183</v>
      </c>
      <c r="C312" s="15" t="str">
        <f>VLOOKUP(A312, 'Insurance Master'!A:B, 2, FALSE)</f>
        <v>N</v>
      </c>
      <c r="D312" t="s">
        <v>106</v>
      </c>
      <c r="E312" t="s">
        <v>106</v>
      </c>
    </row>
    <row r="313" spans="1:5" ht="30.75">
      <c r="A313" s="15" t="s">
        <v>1496</v>
      </c>
      <c r="B313" s="15">
        <v>42967</v>
      </c>
      <c r="C313" s="15" t="str">
        <f>VLOOKUP(A313, 'Insurance Master'!A:B, 2, FALSE)</f>
        <v>N</v>
      </c>
      <c r="D313" t="s">
        <v>106</v>
      </c>
      <c r="E313" t="s">
        <v>106</v>
      </c>
    </row>
    <row r="314" spans="1:5">
      <c r="A314" s="15" t="s">
        <v>1497</v>
      </c>
      <c r="B314" s="15">
        <v>42619</v>
      </c>
      <c r="C314" s="15" t="str">
        <f>VLOOKUP(A314, 'Insurance Master'!A:B, 2, FALSE)</f>
        <v>N</v>
      </c>
      <c r="D314" t="s">
        <v>106</v>
      </c>
      <c r="E314" t="s">
        <v>106</v>
      </c>
    </row>
    <row r="315" spans="1:5">
      <c r="A315" s="15" t="s">
        <v>1498</v>
      </c>
      <c r="B315" s="15">
        <v>42639</v>
      </c>
      <c r="C315" s="15" t="str">
        <f>VLOOKUP(A315, 'Insurance Master'!A:B, 2, FALSE)</f>
        <v>N</v>
      </c>
      <c r="D315" t="s">
        <v>106</v>
      </c>
      <c r="E315" t="s">
        <v>106</v>
      </c>
    </row>
    <row r="316" spans="1:5">
      <c r="A316" s="15" t="s">
        <v>1499</v>
      </c>
      <c r="B316" s="15">
        <v>24050</v>
      </c>
      <c r="C316" s="15" t="str">
        <f>VLOOKUP(A316, 'Insurance Master'!A:B, 2, FALSE)</f>
        <v>Y</v>
      </c>
      <c r="D316" t="s">
        <v>106</v>
      </c>
      <c r="E316" t="s">
        <v>106</v>
      </c>
    </row>
    <row r="317" spans="1:5">
      <c r="A317" s="15" t="s">
        <v>1500</v>
      </c>
      <c r="B317" s="15">
        <v>42547</v>
      </c>
      <c r="C317" s="15" t="str">
        <f>VLOOKUP(A317, 'Insurance Master'!A:B, 2, FALSE)</f>
        <v>N</v>
      </c>
      <c r="D317" t="s">
        <v>106</v>
      </c>
      <c r="E317" t="s">
        <v>106</v>
      </c>
    </row>
    <row r="318" spans="1:5" ht="30.75">
      <c r="A318" s="15" t="s">
        <v>1501</v>
      </c>
      <c r="B318" s="15">
        <v>42548</v>
      </c>
      <c r="C318" s="15" t="str">
        <f>VLOOKUP(A318, 'Insurance Master'!A:B, 2, FALSE)</f>
        <v>N</v>
      </c>
      <c r="D318" t="s">
        <v>106</v>
      </c>
      <c r="E318" t="s">
        <v>106</v>
      </c>
    </row>
    <row r="319" spans="1:5" ht="30.75">
      <c r="A319" s="15" t="s">
        <v>1898</v>
      </c>
      <c r="B319" s="15">
        <v>43525</v>
      </c>
      <c r="C319" s="15" t="e">
        <f>VLOOKUP(A319, 'Insurance Master'!A:B, 2, FALSE)</f>
        <v>#N/A</v>
      </c>
      <c r="D319" t="s">
        <v>106</v>
      </c>
      <c r="E319" t="s">
        <v>106</v>
      </c>
    </row>
    <row r="320" spans="1:5" ht="30.75">
      <c r="A320" s="15" t="s">
        <v>1899</v>
      </c>
      <c r="B320" s="15">
        <v>43524</v>
      </c>
      <c r="C320" s="15" t="e">
        <f>VLOOKUP(A320, 'Insurance Master'!A:B, 2, FALSE)</f>
        <v>#N/A</v>
      </c>
      <c r="D320" t="s">
        <v>106</v>
      </c>
      <c r="E320" t="s">
        <v>106</v>
      </c>
    </row>
    <row r="321" spans="1:5" ht="30.75">
      <c r="A321" s="15" t="s">
        <v>1502</v>
      </c>
      <c r="B321" s="15">
        <v>631</v>
      </c>
      <c r="C321" s="15" t="str">
        <f>VLOOKUP(A321, 'Insurance Master'!A:B, 2, FALSE)</f>
        <v>Y</v>
      </c>
      <c r="D321" t="s">
        <v>106</v>
      </c>
      <c r="E321" t="s">
        <v>106</v>
      </c>
    </row>
    <row r="322" spans="1:5" ht="30.75">
      <c r="A322" s="15" t="s">
        <v>1503</v>
      </c>
      <c r="B322" s="15">
        <v>630</v>
      </c>
      <c r="C322" s="15" t="str">
        <f>VLOOKUP(A322, 'Insurance Master'!A:B, 2, FALSE)</f>
        <v>Y</v>
      </c>
      <c r="D322" t="s">
        <v>106</v>
      </c>
      <c r="E322" t="s">
        <v>106</v>
      </c>
    </row>
    <row r="323" spans="1:5" ht="30.75">
      <c r="A323" s="15" t="s">
        <v>1900</v>
      </c>
      <c r="B323" s="15">
        <v>43526</v>
      </c>
      <c r="C323" s="15" t="e">
        <f>VLOOKUP(A323, 'Insurance Master'!A:B, 2, FALSE)</f>
        <v>#N/A</v>
      </c>
      <c r="D323" t="s">
        <v>106</v>
      </c>
      <c r="E323" t="s">
        <v>106</v>
      </c>
    </row>
    <row r="324" spans="1:5" ht="30.75">
      <c r="A324" s="15" t="s">
        <v>1901</v>
      </c>
      <c r="B324" s="15">
        <v>43523</v>
      </c>
      <c r="C324" s="15" t="e">
        <f>VLOOKUP(A324, 'Insurance Master'!A:B, 2, FALSE)</f>
        <v>#N/A</v>
      </c>
      <c r="D324" t="s">
        <v>106</v>
      </c>
      <c r="E324" t="s">
        <v>106</v>
      </c>
    </row>
    <row r="325" spans="1:5" ht="30.75">
      <c r="A325" s="15" t="s">
        <v>1504</v>
      </c>
      <c r="B325" s="15">
        <v>632</v>
      </c>
      <c r="C325" s="15" t="str">
        <f>VLOOKUP(A325, 'Insurance Master'!A:B, 2, FALSE)</f>
        <v>Y</v>
      </c>
      <c r="D325" t="s">
        <v>106</v>
      </c>
      <c r="E325" t="s">
        <v>106</v>
      </c>
    </row>
    <row r="326" spans="1:5">
      <c r="A326" s="15" t="s">
        <v>1074</v>
      </c>
      <c r="B326" s="15">
        <v>643</v>
      </c>
      <c r="C326" s="15" t="str">
        <f>VLOOKUP(A326, 'Insurance Master'!A:B, 2, FALSE)</f>
        <v>Y</v>
      </c>
      <c r="D326" t="s">
        <v>106</v>
      </c>
      <c r="E326" t="s">
        <v>106</v>
      </c>
    </row>
    <row r="327" spans="1:5" ht="45.75">
      <c r="A327" s="15" t="s">
        <v>1505</v>
      </c>
      <c r="B327" s="15">
        <v>41163</v>
      </c>
      <c r="C327" s="15" t="str">
        <f>VLOOKUP(A327, 'Insurance Master'!A:B, 2, FALSE)</f>
        <v>N</v>
      </c>
      <c r="D327" t="s">
        <v>106</v>
      </c>
      <c r="E327" t="s">
        <v>106</v>
      </c>
    </row>
    <row r="328" spans="1:5" ht="30.75">
      <c r="A328" s="15" t="s">
        <v>1506</v>
      </c>
      <c r="B328" s="15">
        <v>41203</v>
      </c>
      <c r="C328" s="15" t="str">
        <f>VLOOKUP(A328, 'Insurance Master'!A:B, 2, FALSE)</f>
        <v>N</v>
      </c>
      <c r="D328" t="s">
        <v>106</v>
      </c>
      <c r="E328" t="s">
        <v>106</v>
      </c>
    </row>
    <row r="329" spans="1:5" ht="30.75">
      <c r="A329" s="15" t="s">
        <v>1902</v>
      </c>
      <c r="B329" s="15">
        <v>43527</v>
      </c>
      <c r="C329" s="15" t="e">
        <f>VLOOKUP(A329, 'Insurance Master'!A:B, 2, FALSE)</f>
        <v>#N/A</v>
      </c>
      <c r="D329" t="s">
        <v>106</v>
      </c>
      <c r="E329" t="s">
        <v>106</v>
      </c>
    </row>
    <row r="330" spans="1:5" ht="30.75">
      <c r="A330" s="15" t="s">
        <v>1507</v>
      </c>
      <c r="B330" s="15">
        <v>32101</v>
      </c>
      <c r="C330" s="15" t="str">
        <f>VLOOKUP(A330, 'Insurance Master'!A:B, 2, FALSE)</f>
        <v>Y</v>
      </c>
      <c r="D330" t="s">
        <v>106</v>
      </c>
      <c r="E330" t="s">
        <v>106</v>
      </c>
    </row>
    <row r="331" spans="1:5" ht="30.75">
      <c r="A331" s="15" t="s">
        <v>1508</v>
      </c>
      <c r="B331" s="15">
        <v>32100</v>
      </c>
      <c r="C331" s="15" t="str">
        <f>VLOOKUP(A331, 'Insurance Master'!A:B, 2, FALSE)</f>
        <v>Y</v>
      </c>
      <c r="D331" t="s">
        <v>106</v>
      </c>
      <c r="E331" t="s">
        <v>106</v>
      </c>
    </row>
    <row r="332" spans="1:5" ht="30.75">
      <c r="A332" s="15" t="s">
        <v>1903</v>
      </c>
      <c r="B332" s="15">
        <v>43528</v>
      </c>
      <c r="C332" s="15" t="e">
        <f>VLOOKUP(A332, 'Insurance Master'!A:B, 2, FALSE)</f>
        <v>#N/A</v>
      </c>
      <c r="D332" t="s">
        <v>106</v>
      </c>
      <c r="E332" t="s">
        <v>106</v>
      </c>
    </row>
    <row r="333" spans="1:5" ht="30.75">
      <c r="A333" s="15" t="s">
        <v>1509</v>
      </c>
      <c r="B333" s="15">
        <v>41183</v>
      </c>
      <c r="C333" s="15" t="str">
        <f>VLOOKUP(A333, 'Insurance Master'!A:B, 2, FALSE)</f>
        <v>N</v>
      </c>
      <c r="D333" t="s">
        <v>106</v>
      </c>
      <c r="E333" t="s">
        <v>106</v>
      </c>
    </row>
    <row r="334" spans="1:5" ht="30.75">
      <c r="A334" s="15" t="s">
        <v>1510</v>
      </c>
      <c r="B334" s="15">
        <v>32102</v>
      </c>
      <c r="C334" s="15" t="str">
        <f>VLOOKUP(A334, 'Insurance Master'!A:B, 2, FALSE)</f>
        <v>Y</v>
      </c>
      <c r="D334" t="s">
        <v>106</v>
      </c>
      <c r="E334" t="s">
        <v>106</v>
      </c>
    </row>
    <row r="335" spans="1:5">
      <c r="A335" s="15" t="s">
        <v>1511</v>
      </c>
      <c r="B335" s="15">
        <v>42203</v>
      </c>
      <c r="C335" s="15" t="str">
        <f>VLOOKUP(A335, 'Insurance Master'!A:B, 2, FALSE)</f>
        <v>N</v>
      </c>
      <c r="D335" t="s">
        <v>106</v>
      </c>
      <c r="E335" t="s">
        <v>106</v>
      </c>
    </row>
    <row r="336" spans="1:5">
      <c r="A336" s="15" t="s">
        <v>1047</v>
      </c>
      <c r="B336" s="15">
        <v>22051</v>
      </c>
      <c r="C336" s="15" t="str">
        <f>VLOOKUP(A336, 'Insurance Master'!A:B, 2, FALSE)</f>
        <v>Y</v>
      </c>
      <c r="D336" t="s">
        <v>106</v>
      </c>
      <c r="E336" t="s">
        <v>106</v>
      </c>
    </row>
    <row r="337" spans="1:5">
      <c r="A337" s="15" t="s">
        <v>1512</v>
      </c>
      <c r="B337" s="15">
        <v>41991</v>
      </c>
      <c r="C337" s="15" t="str">
        <f>VLOOKUP(A337, 'Insurance Master'!A:B, 2, FALSE)</f>
        <v>N</v>
      </c>
      <c r="D337" t="s">
        <v>106</v>
      </c>
      <c r="E337" t="s">
        <v>106</v>
      </c>
    </row>
    <row r="338" spans="1:5">
      <c r="A338" s="15" t="s">
        <v>1513</v>
      </c>
      <c r="B338" s="15">
        <v>42011</v>
      </c>
      <c r="C338" s="15" t="str">
        <f>VLOOKUP(A338, 'Insurance Master'!A:B, 2, FALSE)</f>
        <v>N</v>
      </c>
      <c r="D338" t="s">
        <v>106</v>
      </c>
      <c r="E338" t="s">
        <v>106</v>
      </c>
    </row>
    <row r="339" spans="1:5">
      <c r="A339" s="15" t="s">
        <v>1514</v>
      </c>
      <c r="B339" s="15">
        <v>27150</v>
      </c>
      <c r="C339" s="15" t="str">
        <f>VLOOKUP(A339, 'Insurance Master'!A:B, 2, FALSE)</f>
        <v>Y</v>
      </c>
      <c r="D339" t="s">
        <v>106</v>
      </c>
      <c r="E339" t="s">
        <v>106</v>
      </c>
    </row>
    <row r="340" spans="1:5">
      <c r="A340" s="15" t="s">
        <v>1515</v>
      </c>
      <c r="B340" s="15">
        <v>42223</v>
      </c>
      <c r="C340" s="15" t="str">
        <f>VLOOKUP(A340, 'Insurance Master'!A:B, 2, FALSE)</f>
        <v>N</v>
      </c>
      <c r="D340" t="s">
        <v>106</v>
      </c>
      <c r="E340" t="s">
        <v>106</v>
      </c>
    </row>
    <row r="341" spans="1:5" ht="30.75">
      <c r="A341" s="15" t="s">
        <v>1904</v>
      </c>
      <c r="B341" s="15">
        <v>43531</v>
      </c>
      <c r="C341" s="15" t="e">
        <f>VLOOKUP(A341, 'Insurance Master'!A:B, 2, FALSE)</f>
        <v>#N/A</v>
      </c>
      <c r="D341" t="s">
        <v>106</v>
      </c>
      <c r="E341" t="s">
        <v>106</v>
      </c>
    </row>
    <row r="342" spans="1:5" ht="30.75">
      <c r="A342" s="15" t="s">
        <v>1905</v>
      </c>
      <c r="B342" s="15">
        <v>43530</v>
      </c>
      <c r="C342" s="15" t="e">
        <f>VLOOKUP(A342, 'Insurance Master'!A:B, 2, FALSE)</f>
        <v>#N/A</v>
      </c>
      <c r="D342" t="s">
        <v>106</v>
      </c>
      <c r="E342" t="s">
        <v>106</v>
      </c>
    </row>
    <row r="343" spans="1:5" ht="30.75">
      <c r="A343" s="15" t="s">
        <v>1516</v>
      </c>
      <c r="B343" s="15">
        <v>634</v>
      </c>
      <c r="C343" s="15" t="str">
        <f>VLOOKUP(A343, 'Insurance Master'!A:B, 2, FALSE)</f>
        <v>Y</v>
      </c>
      <c r="D343" t="s">
        <v>106</v>
      </c>
      <c r="E343" t="s">
        <v>106</v>
      </c>
    </row>
    <row r="344" spans="1:5" ht="30.75">
      <c r="A344" s="15" t="s">
        <v>1517</v>
      </c>
      <c r="B344" s="15">
        <v>633</v>
      </c>
      <c r="C344" s="15" t="str">
        <f>VLOOKUP(A344, 'Insurance Master'!A:B, 2, FALSE)</f>
        <v>Y</v>
      </c>
      <c r="D344" t="s">
        <v>106</v>
      </c>
      <c r="E344" t="s">
        <v>106</v>
      </c>
    </row>
    <row r="345" spans="1:5" ht="30.75">
      <c r="A345" s="15" t="s">
        <v>1906</v>
      </c>
      <c r="B345" s="15">
        <v>43532</v>
      </c>
      <c r="C345" s="15" t="e">
        <f>VLOOKUP(A345, 'Insurance Master'!A:B, 2, FALSE)</f>
        <v>#N/A</v>
      </c>
      <c r="D345" t="s">
        <v>106</v>
      </c>
      <c r="E345" t="s">
        <v>106</v>
      </c>
    </row>
    <row r="346" spans="1:5" ht="30.75">
      <c r="A346" s="15" t="s">
        <v>1907</v>
      </c>
      <c r="B346" s="15">
        <v>43529</v>
      </c>
      <c r="C346" s="15" t="e">
        <f>VLOOKUP(A346, 'Insurance Master'!A:B, 2, FALSE)</f>
        <v>#N/A</v>
      </c>
      <c r="D346" t="s">
        <v>106</v>
      </c>
      <c r="E346" t="s">
        <v>106</v>
      </c>
    </row>
    <row r="347" spans="1:5" ht="30.75">
      <c r="A347" s="15" t="s">
        <v>1518</v>
      </c>
      <c r="B347" s="15">
        <v>635</v>
      </c>
      <c r="C347" s="15" t="str">
        <f>VLOOKUP(A347, 'Insurance Master'!A:B, 2, FALSE)</f>
        <v>Y</v>
      </c>
      <c r="D347" t="s">
        <v>106</v>
      </c>
      <c r="E347" t="s">
        <v>106</v>
      </c>
    </row>
    <row r="348" spans="1:5">
      <c r="A348" s="15" t="s">
        <v>1519</v>
      </c>
      <c r="B348" s="15">
        <v>42284</v>
      </c>
      <c r="C348" s="15" t="str">
        <f>VLOOKUP(A348, 'Insurance Master'!A:B, 2, FALSE)</f>
        <v>N</v>
      </c>
      <c r="D348" t="s">
        <v>106</v>
      </c>
      <c r="E348" t="s">
        <v>106</v>
      </c>
    </row>
    <row r="349" spans="1:5">
      <c r="A349" s="15" t="s">
        <v>1520</v>
      </c>
      <c r="B349" s="15">
        <v>42303</v>
      </c>
      <c r="C349" s="15" t="str">
        <f>VLOOKUP(A349, 'Insurance Master'!A:B, 2, FALSE)</f>
        <v>N</v>
      </c>
      <c r="D349" t="s">
        <v>106</v>
      </c>
      <c r="E349" t="s">
        <v>106</v>
      </c>
    </row>
    <row r="350" spans="1:5">
      <c r="A350" s="15" t="s">
        <v>1521</v>
      </c>
      <c r="B350" s="15">
        <v>42283</v>
      </c>
      <c r="C350" s="15" t="str">
        <f>VLOOKUP(A350, 'Insurance Master'!A:B, 2, FALSE)</f>
        <v>N</v>
      </c>
      <c r="D350" t="s">
        <v>106</v>
      </c>
      <c r="E350" t="s">
        <v>106</v>
      </c>
    </row>
    <row r="351" spans="1:5">
      <c r="A351" s="15" t="s">
        <v>1522</v>
      </c>
      <c r="B351" s="15">
        <v>42323</v>
      </c>
      <c r="C351" s="15" t="str">
        <f>VLOOKUP(A351, 'Insurance Master'!A:B, 2, FALSE)</f>
        <v>N</v>
      </c>
      <c r="D351" t="s">
        <v>106</v>
      </c>
      <c r="E351" t="s">
        <v>106</v>
      </c>
    </row>
    <row r="352" spans="1:5">
      <c r="A352" s="15" t="s">
        <v>1523</v>
      </c>
      <c r="B352" s="15">
        <v>42263</v>
      </c>
      <c r="C352" s="15" t="str">
        <f>VLOOKUP(A352, 'Insurance Master'!A:B, 2, FALSE)</f>
        <v>N</v>
      </c>
      <c r="D352" t="s">
        <v>106</v>
      </c>
      <c r="E352" t="s">
        <v>106</v>
      </c>
    </row>
    <row r="353" spans="1:5">
      <c r="A353" s="15" t="s">
        <v>1524</v>
      </c>
      <c r="B353" s="15">
        <v>42475</v>
      </c>
      <c r="C353" s="15" t="str">
        <f>VLOOKUP(A353, 'Insurance Master'!A:B, 2, FALSE)</f>
        <v>N</v>
      </c>
      <c r="D353" t="s">
        <v>106</v>
      </c>
      <c r="E353" t="s">
        <v>106</v>
      </c>
    </row>
    <row r="354" spans="1:5">
      <c r="A354" s="15" t="s">
        <v>1525</v>
      </c>
      <c r="B354" s="15">
        <v>42343</v>
      </c>
      <c r="C354" s="15" t="str">
        <f>VLOOKUP(A354, 'Insurance Master'!A:B, 2, FALSE)</f>
        <v>N</v>
      </c>
      <c r="D354" t="s">
        <v>106</v>
      </c>
      <c r="E354" t="s">
        <v>106</v>
      </c>
    </row>
    <row r="355" spans="1:5">
      <c r="A355" s="15" t="s">
        <v>1526</v>
      </c>
      <c r="B355" s="15">
        <v>42243</v>
      </c>
      <c r="C355" s="15" t="str">
        <f>VLOOKUP(A355, 'Insurance Master'!A:B, 2, FALSE)</f>
        <v>N</v>
      </c>
      <c r="D355" t="s">
        <v>106</v>
      </c>
      <c r="E355" t="s">
        <v>106</v>
      </c>
    </row>
    <row r="356" spans="1:5">
      <c r="A356" s="15" t="s">
        <v>1527</v>
      </c>
      <c r="B356" s="15">
        <v>42363</v>
      </c>
      <c r="C356" s="15" t="str">
        <f>VLOOKUP(A356, 'Insurance Master'!A:B, 2, FALSE)</f>
        <v>N</v>
      </c>
      <c r="D356" t="s">
        <v>106</v>
      </c>
      <c r="E356" t="s">
        <v>106</v>
      </c>
    </row>
    <row r="357" spans="1:5">
      <c r="A357" s="15" t="s">
        <v>1213</v>
      </c>
      <c r="B357" s="15">
        <v>24051</v>
      </c>
      <c r="C357" s="15" t="str">
        <f>VLOOKUP(A357, 'Insurance Master'!A:B, 2, FALSE)</f>
        <v>N</v>
      </c>
      <c r="D357" t="s">
        <v>106</v>
      </c>
      <c r="E357" t="s">
        <v>106</v>
      </c>
    </row>
    <row r="358" spans="1:5" ht="30.75">
      <c r="A358" s="15" t="s">
        <v>1528</v>
      </c>
      <c r="B358" s="15">
        <v>610</v>
      </c>
      <c r="C358" s="15" t="str">
        <f>VLOOKUP(A358, 'Insurance Master'!A:B, 2, FALSE)</f>
        <v>N</v>
      </c>
      <c r="D358" t="s">
        <v>106</v>
      </c>
      <c r="E358" t="s">
        <v>106</v>
      </c>
    </row>
    <row r="359" spans="1:5" ht="30.75">
      <c r="A359" s="15" t="s">
        <v>1529</v>
      </c>
      <c r="B359" s="15">
        <v>609</v>
      </c>
      <c r="C359" s="15" t="str">
        <f>VLOOKUP(A359, 'Insurance Master'!A:B, 2, FALSE)</f>
        <v>N</v>
      </c>
      <c r="D359" t="s">
        <v>106</v>
      </c>
      <c r="E359" t="s">
        <v>106</v>
      </c>
    </row>
    <row r="360" spans="1:5" ht="30.75">
      <c r="A360" s="15" t="s">
        <v>1530</v>
      </c>
      <c r="B360" s="15">
        <v>611</v>
      </c>
      <c r="C360" s="15" t="str">
        <f>VLOOKUP(A360, 'Insurance Master'!A:B, 2, FALSE)</f>
        <v>N</v>
      </c>
      <c r="D360" t="s">
        <v>106</v>
      </c>
      <c r="E360" t="s">
        <v>106</v>
      </c>
    </row>
    <row r="361" spans="1:5">
      <c r="A361" s="15" t="s">
        <v>1033</v>
      </c>
      <c r="B361" s="15">
        <v>24052</v>
      </c>
      <c r="C361" s="15" t="str">
        <f>VLOOKUP(A361, 'Insurance Master'!A:B, 2, FALSE)</f>
        <v>N</v>
      </c>
      <c r="D361" t="s">
        <v>106</v>
      </c>
      <c r="E361" t="s">
        <v>106</v>
      </c>
    </row>
    <row r="362" spans="1:5">
      <c r="A362" s="15" t="s">
        <v>1531</v>
      </c>
      <c r="B362" s="15">
        <v>43439</v>
      </c>
      <c r="C362" s="15" t="str">
        <f>VLOOKUP(A362, 'Insurance Master'!A:B, 2, FALSE)</f>
        <v>N</v>
      </c>
      <c r="D362" t="s">
        <v>106</v>
      </c>
      <c r="E362" t="s">
        <v>106</v>
      </c>
    </row>
    <row r="363" spans="1:5">
      <c r="A363" s="15" t="s">
        <v>1205</v>
      </c>
      <c r="B363" s="15">
        <v>22061</v>
      </c>
      <c r="C363" s="15" t="str">
        <f>VLOOKUP(A363, 'Insurance Master'!A:B, 2, FALSE)</f>
        <v>Y</v>
      </c>
      <c r="D363" t="s">
        <v>106</v>
      </c>
      <c r="E363" t="s">
        <v>106</v>
      </c>
    </row>
    <row r="364" spans="1:5">
      <c r="A364" s="15" t="s">
        <v>1532</v>
      </c>
      <c r="B364" s="15">
        <v>22066</v>
      </c>
      <c r="C364" s="15" t="str">
        <f>VLOOKUP(A364, 'Insurance Master'!A:B, 2, FALSE)</f>
        <v>Y</v>
      </c>
      <c r="D364" t="s">
        <v>106</v>
      </c>
      <c r="E364" t="s">
        <v>106</v>
      </c>
    </row>
    <row r="365" spans="1:5" ht="45.75">
      <c r="A365" s="15" t="s">
        <v>1533</v>
      </c>
      <c r="B365" s="15">
        <v>39154</v>
      </c>
      <c r="C365" s="15" t="str">
        <f>VLOOKUP(A365, 'Insurance Master'!A:B, 2, FALSE)</f>
        <v>N</v>
      </c>
      <c r="D365" t="s">
        <v>106</v>
      </c>
      <c r="E365" t="s">
        <v>106</v>
      </c>
    </row>
    <row r="366" spans="1:5" ht="30.75">
      <c r="A366" s="15" t="s">
        <v>1534</v>
      </c>
      <c r="B366" s="15">
        <v>37150</v>
      </c>
      <c r="C366" s="15" t="str">
        <f>VLOOKUP(A366, 'Insurance Master'!A:B, 2, FALSE)</f>
        <v>Y</v>
      </c>
      <c r="D366" t="s">
        <v>106</v>
      </c>
      <c r="E366" t="s">
        <v>106</v>
      </c>
    </row>
    <row r="367" spans="1:5" ht="30.75">
      <c r="A367" s="15" t="s">
        <v>1535</v>
      </c>
      <c r="B367" s="15">
        <v>37156</v>
      </c>
      <c r="C367" s="15" t="str">
        <f>VLOOKUP(A367, 'Insurance Master'!A:B, 2, FALSE)</f>
        <v>Y</v>
      </c>
      <c r="D367" t="s">
        <v>106</v>
      </c>
      <c r="E367" t="s">
        <v>106</v>
      </c>
    </row>
    <row r="368" spans="1:5" ht="30.75">
      <c r="A368" s="15" t="s">
        <v>1536</v>
      </c>
      <c r="B368" s="15">
        <v>33159</v>
      </c>
      <c r="C368" s="15" t="str">
        <f>VLOOKUP(A368, 'Insurance Master'!A:B, 2, FALSE)</f>
        <v>Y</v>
      </c>
      <c r="D368" t="s">
        <v>106</v>
      </c>
      <c r="E368" t="s">
        <v>106</v>
      </c>
    </row>
    <row r="369" spans="1:5" ht="30.75">
      <c r="A369" s="15" t="s">
        <v>1537</v>
      </c>
      <c r="B369" s="15">
        <v>32251</v>
      </c>
      <c r="C369" s="15" t="str">
        <f>VLOOKUP(A369, 'Insurance Master'!A:B, 2, FALSE)</f>
        <v>Y</v>
      </c>
      <c r="D369" t="s">
        <v>106</v>
      </c>
      <c r="E369" t="s">
        <v>106</v>
      </c>
    </row>
    <row r="370" spans="1:5" ht="30.75">
      <c r="A370" s="15" t="s">
        <v>1538</v>
      </c>
      <c r="B370" s="15">
        <v>32252</v>
      </c>
      <c r="C370" s="15" t="str">
        <f>VLOOKUP(A370, 'Insurance Master'!A:B, 2, FALSE)</f>
        <v>Y</v>
      </c>
      <c r="D370" t="s">
        <v>106</v>
      </c>
      <c r="E370" t="s">
        <v>106</v>
      </c>
    </row>
    <row r="371" spans="1:5" ht="30.75">
      <c r="A371" s="15" t="s">
        <v>1539</v>
      </c>
      <c r="B371" s="15">
        <v>34150</v>
      </c>
      <c r="C371" s="15" t="str">
        <f>VLOOKUP(A371, 'Insurance Master'!A:B, 2, FALSE)</f>
        <v>Y</v>
      </c>
      <c r="D371" t="s">
        <v>106</v>
      </c>
      <c r="E371" t="s">
        <v>106</v>
      </c>
    </row>
    <row r="372" spans="1:5" ht="30.75">
      <c r="A372" s="15" t="s">
        <v>1540</v>
      </c>
      <c r="B372" s="15">
        <v>32250</v>
      </c>
      <c r="C372" s="15" t="str">
        <f>VLOOKUP(A372, 'Insurance Master'!A:B, 2, FALSE)</f>
        <v>Y</v>
      </c>
      <c r="D372" t="s">
        <v>106</v>
      </c>
      <c r="E372" t="s">
        <v>106</v>
      </c>
    </row>
    <row r="373" spans="1:5">
      <c r="A373" s="15" t="s">
        <v>1209</v>
      </c>
      <c r="B373" s="15">
        <v>41951</v>
      </c>
      <c r="C373" s="15" t="str">
        <f>VLOOKUP(A373, 'Insurance Master'!A:B, 2, FALSE)</f>
        <v>N</v>
      </c>
      <c r="D373" t="s">
        <v>106</v>
      </c>
      <c r="E373" t="s">
        <v>106</v>
      </c>
    </row>
    <row r="374" spans="1:5">
      <c r="A374" s="15" t="s">
        <v>1541</v>
      </c>
      <c r="B374" s="15">
        <v>42659</v>
      </c>
      <c r="C374" s="15" t="str">
        <f>VLOOKUP(A374, 'Insurance Master'!A:B, 2, FALSE)</f>
        <v>N</v>
      </c>
      <c r="D374" t="s">
        <v>106</v>
      </c>
      <c r="E374" t="s">
        <v>106</v>
      </c>
    </row>
    <row r="375" spans="1:5">
      <c r="A375" s="15"/>
      <c r="B375" s="15"/>
      <c r="C375" s="15"/>
    </row>
    <row r="376" spans="1:5">
      <c r="A376" s="15"/>
      <c r="B376" s="15"/>
      <c r="C376" s="15"/>
    </row>
    <row r="377" spans="1:5">
      <c r="A377" s="15"/>
      <c r="B377" s="15"/>
      <c r="C377" s="15"/>
    </row>
    <row r="378" spans="1:5">
      <c r="A378" s="15"/>
      <c r="B378" s="15"/>
      <c r="C378" s="15"/>
    </row>
    <row r="379" spans="1:5">
      <c r="A379" s="15"/>
      <c r="B379" s="15"/>
      <c r="C379" s="15"/>
    </row>
    <row r="380" spans="1:5">
      <c r="A380" s="15"/>
      <c r="B380" s="15"/>
      <c r="C380" s="15"/>
    </row>
    <row r="381" spans="1:5">
      <c r="A381" s="15"/>
      <c r="B381" s="15"/>
      <c r="C381" s="15"/>
    </row>
    <row r="382" spans="1:5">
      <c r="A382" s="15"/>
      <c r="B382" s="15"/>
      <c r="C382" s="15"/>
    </row>
    <row r="383" spans="1:5">
      <c r="A383" s="15"/>
      <c r="B383" s="15"/>
      <c r="C383" s="15"/>
    </row>
    <row r="384" spans="1:5">
      <c r="A384" s="15"/>
      <c r="B384" s="15"/>
      <c r="C384" s="15"/>
    </row>
    <row r="385" spans="1:3">
      <c r="A385" s="15"/>
      <c r="B385" s="15"/>
      <c r="C385" s="15"/>
    </row>
    <row r="386" spans="1:3">
      <c r="A386" s="15"/>
      <c r="B386" s="15"/>
      <c r="C386" s="15"/>
    </row>
    <row r="387" spans="1:3">
      <c r="A387" s="15"/>
      <c r="B387" s="15"/>
      <c r="C387" s="15"/>
    </row>
    <row r="388" spans="1:3">
      <c r="A388" s="15"/>
      <c r="B388" s="15"/>
      <c r="C388" s="15"/>
    </row>
    <row r="389" spans="1:3">
      <c r="A389" s="15"/>
      <c r="B389" s="15"/>
      <c r="C389" s="15"/>
    </row>
    <row r="390" spans="1:3">
      <c r="A390" s="15"/>
      <c r="B390" s="15"/>
      <c r="C390" s="15"/>
    </row>
    <row r="391" spans="1:3">
      <c r="A391" s="15"/>
      <c r="B391" s="15"/>
      <c r="C391" s="15"/>
    </row>
    <row r="392" spans="1:3">
      <c r="A392" s="15"/>
      <c r="B392" s="15"/>
      <c r="C392" s="15"/>
    </row>
    <row r="393" spans="1:3">
      <c r="A393" s="15"/>
      <c r="B393" s="15"/>
      <c r="C393" s="15"/>
    </row>
    <row r="394" spans="1:3">
      <c r="A394" s="15"/>
      <c r="B394" s="15"/>
      <c r="C394" s="15"/>
    </row>
    <row r="395" spans="1:3">
      <c r="A395" s="15"/>
      <c r="B395" s="15"/>
      <c r="C395" s="15"/>
    </row>
    <row r="396" spans="1:3">
      <c r="A396" s="15"/>
      <c r="B396" s="15"/>
      <c r="C396" s="15"/>
    </row>
    <row r="397" spans="1:3">
      <c r="A397" s="15"/>
      <c r="B397" s="15"/>
      <c r="C397" s="15"/>
    </row>
    <row r="398" spans="1:3">
      <c r="A398" s="15"/>
      <c r="B398" s="15"/>
      <c r="C398" s="15"/>
    </row>
    <row r="399" spans="1:3">
      <c r="A399" s="15"/>
      <c r="B399" s="15"/>
      <c r="C399" s="15"/>
    </row>
    <row r="400" spans="1:3">
      <c r="A400" s="15"/>
      <c r="B400" s="15"/>
      <c r="C400" s="15"/>
    </row>
    <row r="401" spans="1:3">
      <c r="A401" s="15"/>
      <c r="B401" s="15"/>
      <c r="C401" s="15"/>
    </row>
    <row r="402" spans="1:3">
      <c r="A402" s="15"/>
      <c r="B402" s="15"/>
      <c r="C402" s="15"/>
    </row>
    <row r="403" spans="1:3">
      <c r="A403" s="15"/>
      <c r="B403" s="15"/>
      <c r="C403" s="15"/>
    </row>
    <row r="404" spans="1:3">
      <c r="A404" s="15"/>
      <c r="B404" s="15"/>
      <c r="C404" s="15"/>
    </row>
    <row r="405" spans="1:3">
      <c r="A405" s="15"/>
      <c r="B405" s="15"/>
      <c r="C405" s="15"/>
    </row>
    <row r="406" spans="1:3">
      <c r="A406" s="15"/>
      <c r="B406" s="15"/>
      <c r="C406" s="15"/>
    </row>
    <row r="407" spans="1:3">
      <c r="A407" s="15"/>
      <c r="B407" s="15"/>
      <c r="C407" s="15"/>
    </row>
    <row r="408" spans="1:3">
      <c r="A408" s="15"/>
      <c r="B408" s="15"/>
      <c r="C408" s="15"/>
    </row>
    <row r="409" spans="1:3">
      <c r="A409" s="15"/>
      <c r="B409" s="15"/>
      <c r="C409" s="15"/>
    </row>
    <row r="410" spans="1:3">
      <c r="A410" s="15"/>
      <c r="B410" s="15"/>
      <c r="C410" s="15"/>
    </row>
    <row r="411" spans="1:3">
      <c r="A411" s="15"/>
      <c r="B411" s="15"/>
      <c r="C411" s="15"/>
    </row>
    <row r="412" spans="1:3">
      <c r="A412" s="15"/>
      <c r="B412" s="15"/>
      <c r="C412" s="15"/>
    </row>
    <row r="413" spans="1:3">
      <c r="A413" s="15"/>
      <c r="B413" s="15"/>
      <c r="C413" s="15"/>
    </row>
    <row r="414" spans="1:3">
      <c r="A414" s="15"/>
      <c r="B414" s="15"/>
      <c r="C414" s="15"/>
    </row>
    <row r="415" spans="1:3">
      <c r="A415" s="15"/>
      <c r="B415" s="15"/>
      <c r="C415" s="15"/>
    </row>
    <row r="416" spans="1:3">
      <c r="A416" s="15"/>
      <c r="B416" s="15"/>
      <c r="C416" s="15"/>
    </row>
    <row r="417" spans="1:3">
      <c r="A417" s="15"/>
      <c r="B417" s="15"/>
      <c r="C417" s="15"/>
    </row>
    <row r="418" spans="1:3">
      <c r="A418" s="15"/>
      <c r="B418" s="15"/>
      <c r="C418" s="15"/>
    </row>
    <row r="419" spans="1:3">
      <c r="A419" s="15"/>
      <c r="B419" s="15"/>
      <c r="C419" s="15"/>
    </row>
    <row r="420" spans="1:3">
      <c r="A420" s="15"/>
      <c r="B420" s="15"/>
      <c r="C420" s="15"/>
    </row>
    <row r="421" spans="1:3">
      <c r="A421" s="15"/>
      <c r="B421" s="15"/>
      <c r="C421" s="15"/>
    </row>
    <row r="422" spans="1:3">
      <c r="A422" s="15"/>
      <c r="B422" s="15"/>
      <c r="C422" s="15"/>
    </row>
    <row r="423" spans="1:3">
      <c r="A423" s="15"/>
      <c r="B423" s="15"/>
      <c r="C423" s="15"/>
    </row>
    <row r="424" spans="1:3">
      <c r="A424" s="15"/>
      <c r="B424" s="15"/>
      <c r="C424" s="15"/>
    </row>
    <row r="425" spans="1:3">
      <c r="A425" s="15"/>
      <c r="B425" s="15"/>
      <c r="C425" s="15"/>
    </row>
    <row r="426" spans="1:3">
      <c r="A426" s="15"/>
      <c r="B426" s="15"/>
      <c r="C426" s="15"/>
    </row>
    <row r="427" spans="1:3">
      <c r="A427" s="15"/>
      <c r="B427" s="15"/>
      <c r="C427" s="15"/>
    </row>
    <row r="428" spans="1:3">
      <c r="A428" s="15"/>
      <c r="B428" s="15"/>
      <c r="C428" s="15"/>
    </row>
    <row r="429" spans="1:3">
      <c r="A429" s="15"/>
      <c r="B429" s="15"/>
      <c r="C429" s="15"/>
    </row>
    <row r="430" spans="1:3">
      <c r="A430" s="15"/>
      <c r="B430" s="15"/>
      <c r="C430" s="15"/>
    </row>
    <row r="431" spans="1:3">
      <c r="A431" s="15"/>
      <c r="B431" s="15"/>
      <c r="C431" s="15"/>
    </row>
    <row r="432" spans="1:3">
      <c r="A432" s="15"/>
      <c r="B432" s="15"/>
      <c r="C432" s="15"/>
    </row>
    <row r="433" spans="1:3">
      <c r="A433" s="15"/>
      <c r="B433" s="15"/>
      <c r="C433" s="15"/>
    </row>
    <row r="434" spans="1:3">
      <c r="A434" s="15"/>
      <c r="B434" s="15"/>
      <c r="C434" s="15"/>
    </row>
    <row r="435" spans="1:3">
      <c r="A435" s="15"/>
      <c r="B435" s="15"/>
      <c r="C435" s="15"/>
    </row>
    <row r="436" spans="1:3">
      <c r="A436" s="15"/>
      <c r="B436" s="15"/>
      <c r="C436" s="15"/>
    </row>
    <row r="437" spans="1:3">
      <c r="A437" s="15"/>
      <c r="B437" s="15"/>
      <c r="C437" s="15"/>
    </row>
    <row r="438" spans="1:3">
      <c r="A438" s="15"/>
      <c r="B438" s="15"/>
      <c r="C438" s="15"/>
    </row>
    <row r="439" spans="1:3">
      <c r="A439" s="15"/>
      <c r="B439" s="15"/>
      <c r="C439" s="15"/>
    </row>
    <row r="440" spans="1:3">
      <c r="A440" s="15"/>
      <c r="B440" s="15"/>
      <c r="C440" s="15"/>
    </row>
    <row r="441" spans="1:3">
      <c r="A441" s="15"/>
      <c r="B441" s="15"/>
      <c r="C441" s="15"/>
    </row>
    <row r="442" spans="1:3">
      <c r="A442" s="15"/>
      <c r="B442" s="15"/>
      <c r="C442" s="15"/>
    </row>
    <row r="443" spans="1:3">
      <c r="A443" s="15"/>
      <c r="B443" s="15"/>
      <c r="C443" s="15"/>
    </row>
    <row r="444" spans="1:3">
      <c r="A444" s="15"/>
      <c r="B444" s="15"/>
      <c r="C444" s="15"/>
    </row>
    <row r="445" spans="1:3">
      <c r="A445" s="15"/>
      <c r="B445" s="15"/>
      <c r="C445" s="15"/>
    </row>
    <row r="446" spans="1:3">
      <c r="A446" s="15"/>
      <c r="B446" s="15"/>
      <c r="C446" s="15"/>
    </row>
    <row r="447" spans="1:3">
      <c r="A447" s="15"/>
      <c r="B447" s="15"/>
      <c r="C447" s="15"/>
    </row>
    <row r="448" spans="1:3">
      <c r="A448" s="15"/>
      <c r="B448" s="15"/>
      <c r="C448" s="15"/>
    </row>
    <row r="449" spans="1:3">
      <c r="A449" s="15"/>
      <c r="B449" s="15"/>
      <c r="C449" s="15"/>
    </row>
    <row r="450" spans="1:3">
      <c r="A450" s="15"/>
      <c r="B450" s="15"/>
      <c r="C450" s="15"/>
    </row>
    <row r="451" spans="1:3">
      <c r="A451" s="15"/>
      <c r="B451" s="15"/>
      <c r="C451" s="15"/>
    </row>
    <row r="452" spans="1:3">
      <c r="A452" s="15"/>
      <c r="B452" s="15"/>
      <c r="C452" s="15"/>
    </row>
    <row r="453" spans="1:3">
      <c r="A453" s="15"/>
      <c r="B453" s="15"/>
      <c r="C453" s="15"/>
    </row>
    <row r="454" spans="1:3">
      <c r="A454" s="15"/>
      <c r="B454" s="15"/>
      <c r="C454" s="15"/>
    </row>
    <row r="455" spans="1:3">
      <c r="A455" s="15"/>
      <c r="B455" s="15"/>
      <c r="C455" s="15"/>
    </row>
    <row r="456" spans="1:3">
      <c r="A456" s="15"/>
      <c r="B456" s="15"/>
      <c r="C456" s="15"/>
    </row>
    <row r="457" spans="1:3">
      <c r="A457" s="15"/>
      <c r="B457" s="15"/>
      <c r="C457" s="15"/>
    </row>
    <row r="458" spans="1:3">
      <c r="A458" s="15"/>
      <c r="B458" s="15"/>
      <c r="C458" s="15"/>
    </row>
    <row r="459" spans="1:3">
      <c r="A459" s="15"/>
      <c r="B459" s="15"/>
      <c r="C459" s="15"/>
    </row>
    <row r="460" spans="1:3">
      <c r="A460" s="15"/>
      <c r="B460" s="15"/>
      <c r="C460" s="15"/>
    </row>
    <row r="461" spans="1:3">
      <c r="A461" s="15"/>
      <c r="B461" s="15"/>
      <c r="C461" s="15"/>
    </row>
    <row r="462" spans="1:3">
      <c r="A462" s="15"/>
      <c r="B462" s="15"/>
      <c r="C462" s="15"/>
    </row>
    <row r="463" spans="1:3">
      <c r="A463" s="15"/>
      <c r="B463" s="15"/>
      <c r="C463" s="15"/>
    </row>
    <row r="464" spans="1:3">
      <c r="A464" s="15"/>
      <c r="B464" s="15"/>
      <c r="C464" s="15"/>
    </row>
    <row r="465" spans="1:3">
      <c r="A465" s="15"/>
      <c r="B465" s="15"/>
      <c r="C465" s="15"/>
    </row>
    <row r="466" spans="1:3">
      <c r="A466" s="15"/>
      <c r="B466" s="15"/>
      <c r="C466" s="15"/>
    </row>
    <row r="467" spans="1:3">
      <c r="A467" s="15"/>
      <c r="B467" s="15"/>
      <c r="C467" s="15"/>
    </row>
    <row r="468" spans="1:3">
      <c r="A468" s="15"/>
      <c r="B468" s="15"/>
      <c r="C468" s="15"/>
    </row>
    <row r="469" spans="1:3">
      <c r="A469" s="15"/>
      <c r="B469" s="15"/>
      <c r="C469" s="15"/>
    </row>
    <row r="470" spans="1:3">
      <c r="A470" s="15"/>
      <c r="B470" s="15"/>
      <c r="C470" s="15"/>
    </row>
    <row r="471" spans="1:3">
      <c r="A471" s="15"/>
      <c r="B471" s="15"/>
      <c r="C471" s="15"/>
    </row>
    <row r="472" spans="1:3">
      <c r="A472" s="15"/>
      <c r="B472" s="15"/>
      <c r="C472" s="15"/>
    </row>
    <row r="473" spans="1:3">
      <c r="A473" s="15"/>
      <c r="B473" s="15"/>
      <c r="C473" s="15"/>
    </row>
    <row r="474" spans="1:3">
      <c r="A474" s="15"/>
      <c r="B474" s="15"/>
      <c r="C474" s="15"/>
    </row>
    <row r="475" spans="1:3">
      <c r="A475" s="15"/>
      <c r="B475" s="15"/>
      <c r="C475" s="15"/>
    </row>
    <row r="476" spans="1:3">
      <c r="A476" s="15"/>
      <c r="B476" s="15"/>
      <c r="C476" s="15"/>
    </row>
    <row r="477" spans="1:3">
      <c r="A477" s="15"/>
      <c r="B477" s="15"/>
      <c r="C477" s="15"/>
    </row>
    <row r="478" spans="1:3">
      <c r="A478" s="15"/>
      <c r="B478" s="15"/>
      <c r="C478" s="15"/>
    </row>
    <row r="479" spans="1:3">
      <c r="A479" s="15"/>
      <c r="B479" s="15"/>
      <c r="C479" s="15"/>
    </row>
    <row r="480" spans="1:3">
      <c r="A480" s="15"/>
      <c r="B480" s="15"/>
      <c r="C480" s="15"/>
    </row>
    <row r="481" spans="1:3">
      <c r="A481" s="15"/>
      <c r="B481" s="15"/>
      <c r="C481" s="15"/>
    </row>
    <row r="482" spans="1:3">
      <c r="A482" s="15"/>
      <c r="B482" s="15"/>
      <c r="C482" s="15"/>
    </row>
    <row r="483" spans="1:3">
      <c r="A483" s="15"/>
      <c r="B483" s="15"/>
      <c r="C483" s="15"/>
    </row>
    <row r="484" spans="1:3">
      <c r="A484" s="15"/>
      <c r="B484" s="15"/>
      <c r="C484" s="15"/>
    </row>
    <row r="485" spans="1:3">
      <c r="A485" s="15"/>
      <c r="B485" s="15"/>
      <c r="C485" s="15"/>
    </row>
    <row r="486" spans="1:3">
      <c r="A486" s="15"/>
      <c r="B486" s="15"/>
      <c r="C486" s="15"/>
    </row>
    <row r="487" spans="1:3">
      <c r="A487" s="15"/>
      <c r="B487" s="15"/>
      <c r="C487" s="15"/>
    </row>
    <row r="488" spans="1:3">
      <c r="A488" s="15"/>
      <c r="B488" s="15"/>
      <c r="C488" s="15"/>
    </row>
    <row r="489" spans="1:3">
      <c r="A489" s="15"/>
      <c r="B489" s="15"/>
      <c r="C489" s="15"/>
    </row>
    <row r="490" spans="1:3">
      <c r="A490" s="15"/>
      <c r="B490" s="15"/>
      <c r="C490" s="15"/>
    </row>
    <row r="491" spans="1:3">
      <c r="A491" s="15"/>
      <c r="B491" s="15"/>
      <c r="C491" s="15"/>
    </row>
    <row r="492" spans="1:3">
      <c r="A492" s="15"/>
      <c r="B492" s="15"/>
      <c r="C492" s="15"/>
    </row>
    <row r="493" spans="1:3">
      <c r="A493" s="15"/>
      <c r="B493" s="15"/>
      <c r="C493" s="15"/>
    </row>
    <row r="494" spans="1:3">
      <c r="A494" s="15"/>
      <c r="B494" s="15"/>
      <c r="C494" s="15"/>
    </row>
    <row r="495" spans="1:3">
      <c r="A495" s="15"/>
      <c r="B495" s="15"/>
      <c r="C495" s="15"/>
    </row>
    <row r="496" spans="1:3">
      <c r="A496" s="15"/>
      <c r="B496" s="15"/>
      <c r="C496" s="15"/>
    </row>
    <row r="497" spans="1:3">
      <c r="A497" s="15"/>
      <c r="B497" s="15"/>
      <c r="C497" s="15"/>
    </row>
    <row r="498" spans="1:3">
      <c r="A498" s="15"/>
      <c r="B498" s="15"/>
      <c r="C498" s="15"/>
    </row>
    <row r="499" spans="1:3">
      <c r="A499" s="15"/>
      <c r="B499" s="15"/>
      <c r="C499" s="15"/>
    </row>
    <row r="500" spans="1:3">
      <c r="A500" s="15"/>
      <c r="B500" s="15"/>
      <c r="C500" s="15"/>
    </row>
    <row r="501" spans="1:3">
      <c r="A501" s="15"/>
      <c r="B501" s="15"/>
      <c r="C501" s="15"/>
    </row>
    <row r="502" spans="1:3">
      <c r="A502" s="15"/>
      <c r="B502" s="15"/>
      <c r="C502" s="15"/>
    </row>
  </sheetData>
  <mergeCells count="1">
    <mergeCell ref="A1:T3"/>
  </mergeCells>
  <dataValidations count="1">
    <dataValidation type="list" allowBlank="1" showInputMessage="1" showErrorMessage="1" sqref="D5:E502" xr:uid="{7B848174-1C83-4FE1-A125-AA6FB8CAD24F}">
      <formula1>"Yes,No"</formula1>
    </dataValidation>
  </dataValidation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F9C74-099D-44EF-AF5E-E589470BA2C7}">
  <dimension ref="A1:U630"/>
  <sheetViews>
    <sheetView topLeftCell="B1" workbookViewId="0">
      <selection activeCell="B11" sqref="B11"/>
    </sheetView>
  </sheetViews>
  <sheetFormatPr defaultRowHeight="15"/>
  <cols>
    <col min="1" max="1" width="255.7109375" hidden="1" customWidth="1"/>
    <col min="2" max="2" width="255.7109375" bestFit="1" customWidth="1"/>
  </cols>
  <sheetData>
    <row r="1" spans="1:21">
      <c r="B1" s="120" t="s">
        <v>1877</v>
      </c>
      <c r="C1" s="121"/>
      <c r="D1" s="121"/>
      <c r="E1" s="121"/>
      <c r="F1" s="121"/>
      <c r="G1" s="121"/>
      <c r="H1" s="121"/>
      <c r="I1" s="121"/>
      <c r="J1" s="121"/>
      <c r="K1" s="121"/>
      <c r="L1" s="121"/>
      <c r="M1" s="121"/>
      <c r="N1" s="121"/>
      <c r="O1" s="121"/>
      <c r="P1" s="121"/>
      <c r="Q1" s="121"/>
      <c r="R1" s="121"/>
      <c r="S1" s="121"/>
      <c r="T1" s="121"/>
      <c r="U1" s="121"/>
    </row>
    <row r="2" spans="1:21">
      <c r="B2" s="120"/>
      <c r="C2" s="121"/>
      <c r="D2" s="121"/>
      <c r="E2" s="121"/>
      <c r="F2" s="121"/>
      <c r="G2" s="121"/>
      <c r="H2" s="121"/>
      <c r="I2" s="121"/>
      <c r="J2" s="121"/>
      <c r="K2" s="121"/>
      <c r="L2" s="121"/>
      <c r="M2" s="121"/>
      <c r="N2" s="121"/>
      <c r="O2" s="121"/>
      <c r="P2" s="121"/>
      <c r="Q2" s="121"/>
      <c r="R2" s="121"/>
      <c r="S2" s="121"/>
      <c r="T2" s="121"/>
      <c r="U2" s="121"/>
    </row>
    <row r="3" spans="1:21">
      <c r="B3" s="120"/>
      <c r="C3" s="121"/>
      <c r="D3" s="121"/>
      <c r="E3" s="121"/>
      <c r="F3" s="121"/>
      <c r="G3" s="121"/>
      <c r="H3" s="121"/>
      <c r="I3" s="121"/>
      <c r="J3" s="121"/>
      <c r="K3" s="121"/>
      <c r="L3" s="121"/>
      <c r="M3" s="121"/>
      <c r="N3" s="121"/>
      <c r="O3" s="121"/>
      <c r="P3" s="121"/>
      <c r="Q3" s="121"/>
      <c r="R3" s="121"/>
      <c r="S3" s="121"/>
      <c r="T3" s="121"/>
      <c r="U3" s="121"/>
    </row>
    <row r="4" spans="1:21">
      <c r="A4" t="s">
        <v>1878</v>
      </c>
      <c r="B4" s="62" t="s">
        <v>444</v>
      </c>
      <c r="C4" s="62"/>
      <c r="D4" s="62"/>
      <c r="E4" s="62"/>
      <c r="F4" s="62"/>
    </row>
    <row r="5" spans="1:21">
      <c r="A5" t="str">
        <f>IFERROR(IF(OR('countryvisalink Impl Live'!P5=0, 'countryvisalink Impl Live'!P5=""), "", 'countryvisalink Impl Live'!P5),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VALUES(nextval('t_country_visa_type_link_seq'),63502,43551,'Full', 'support', current_timestamp, 'support', current_timestamp,81363, current_date, current_date, '2099-01-01 00:00:00.000','N', 'Y', 'N', 'Y', 'Y', 'Y', 'Y', 'N', 'N', 'N', NULL, NULL, NULL);</v>
      </c>
      <c r="B5" t="str" cm="1">
        <f t="array" ref="B5:B374">_xlfn._xlws.FILTER(A5:A5000, (A5:A5000&lt;&gt;"") * (A5:A5000&lt;&gt;0))</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VALUES(nextval('t_country_visa_type_link_seq'),63502,43551,'Full', 'support', current_timestamp, 'support', current_timestamp,81363, current_date, current_date, '2099-01-01 00:00:00.000','N', 'Y', 'N', 'Y', 'Y', 'Y', 'Y', 'N', 'N', 'N', NULL, NULL, NULL);</v>
      </c>
    </row>
    <row r="6" spans="1:21">
      <c r="A6" t="str">
        <f>IFERROR(IF(OR('countryvisalink Impl Live'!P6=0, 'countryvisalink Impl Live'!P6=""), "", 'countryvisalink Impl Live'!P6),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VALUES(nextval('t_country_visa_type_link_seq'),63502,22060,'Full', 'support', current_timestamp, 'support', current_timestamp,81363, current_date, current_date, '2099-01-01 00:00:00.000','Y', 'Y', 'Y', 'Y', 'Y', 'Y', 'Y', 'N', 'N', 'N', NULL, NULL, NULL);</v>
      </c>
      <c r="B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VALUES(nextval('t_country_visa_type_link_seq'),63502,22060,'Full', 'support', current_timestamp, 'support', current_timestamp,81363, current_date, current_date, '2099-01-01 00:00:00.000','Y', 'Y', 'Y', 'Y', 'Y', 'Y', 'Y', 'N', 'N', 'N', NULL, NULL, NULL);</v>
      </c>
    </row>
    <row r="7" spans="1:21">
      <c r="A7" t="str">
        <f>IFERROR(IF(OR('countryvisalink Impl Live'!P7=0, 'countryvisalink Impl Live'!P7=""), "", 'countryvisalink Impl Live'!P7),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VALUES(nextval('t_country_visa_type_link_seq'),63502,41223,'Full', 'support', current_timestamp, 'support', current_timestamp,81363, current_date, current_date, '2099-01-01 00:00:00.000','Y', 'Y', 'Y', 'Y', 'Y', 'Y', 'Y', 'N', 'N', 'N', NULL, NULL, NULL);</v>
      </c>
      <c r="B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VALUES(nextval('t_country_visa_type_link_seq'),63502,41223,'Full', 'support', current_timestamp, 'support', current_timestamp,81363, current_date, current_date, '2099-01-01 00:00:00.000','Y', 'Y', 'Y', 'Y', 'Y', 'Y', 'Y', 'N', 'N', 'N', NULL, NULL, NULL);</v>
      </c>
    </row>
    <row r="8" spans="1:21">
      <c r="A8" t="str">
        <f>IFERROR(IF(OR('countryvisalink Impl Live'!P8=0, 'countryvisalink Impl Live'!P8=""), "", 'countryvisalink Impl Live'!P8),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VALUES(nextval('t_country_visa_type_link_seq'),63502,33151,'Full', 'support', current_timestamp, 'support', current_timestamp,81363, current_date, current_date, '2099-01-01 00:00:00.000','Y', 'Y', 'Y', 'Y', 'Y', 'Y', 'Y', 'N', 'N', 'N', NULL, NULL, NULL);</v>
      </c>
      <c r="B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VALUES(nextval('t_country_visa_type_link_seq'),63502,33151,'Full', 'support', current_timestamp, 'support', current_timestamp,81363, current_date, current_date, '2099-01-01 00:00:00.000','Y', 'Y', 'Y', 'Y', 'Y', 'Y', 'Y', 'N', 'N', 'N', NULL, NULL, NULL);</v>
      </c>
    </row>
    <row r="9" spans="1:21">
      <c r="A9" t="str">
        <f>IFERROR(IF(OR('countryvisalink Impl Live'!P9=0, 'countryvisalink Impl Live'!P9=""), "", 'countryvisalink Impl Live'!P9),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VALUES(nextval('t_country_visa_type_link_seq'),63502,640,'Full', 'support', current_timestamp, 'support', current_timestamp,81363, current_date, current_date, '2099-01-01 00:00:00.000','Y', 'Y', 'Y', 'Y', 'Y', 'Y', 'Y', 'N', 'N', 'N', NULL, NULL, NULL);</v>
      </c>
      <c r="B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VALUES(nextval('t_country_visa_type_link_seq'),63502,640,'Full', 'support', current_timestamp, 'support', current_timestamp,81363, current_date, current_date, '2099-01-01 00:00:00.000','Y', 'Y', 'Y', 'Y', 'Y', 'Y', 'Y', 'N', 'N', 'N', NULL, NULL, NULL);</v>
      </c>
    </row>
    <row r="10" spans="1:21">
      <c r="A10" t="str">
        <f>IFERROR(IF(OR('countryvisalink Impl Live'!P10=0, 'countryvisalink Impl Live'!P10=""), "", 'countryvisalink Impl Live'!P10),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VALUES(nextval('t_country_visa_type_link_seq'),63502,639,'Full', 'support', current_timestamp, 'support', current_timestamp,81363, current_date, current_date, '2099-01-01 00:00:00.000','Y', 'Y', 'Y', 'Y', 'Y', 'Y', 'Y', 'N', 'N', 'N', NULL, NULL, NULL);</v>
      </c>
      <c r="B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VALUES(nextval('t_country_visa_type_link_seq'),63502,639,'Full', 'support', current_timestamp, 'support', current_timestamp,81363, current_date, current_date, '2099-01-01 00:00:00.000','Y', 'Y', 'Y', 'Y', 'Y', 'Y', 'Y', 'N', 'N', 'N', NULL, NULL, NULL);</v>
      </c>
    </row>
    <row r="11" spans="1:21">
      <c r="A11" t="str">
        <f>IFERROR(IF(OR('countryvisalink Impl Live'!P11=0, 'countryvisalink Impl Live'!P11=""), "", 'countryvisalink Impl Live'!P11),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VALUES(nextval('t_country_visa_type_link_seq'),63502,34161,'Full', 'support', current_timestamp, 'support', current_timestamp,81363, current_date, current_date, '2099-01-01 00:00:00.000','Y', 'Y', 'Y', 'Y', 'Y', 'Y', 'Y', 'N', 'N', 'N', NULL, NULL, NULL);</v>
      </c>
      <c r="B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VALUES(nextval('t_country_visa_type_link_seq'),63502,34161,'Full', 'support', current_timestamp, 'support', current_timestamp,81363, current_date, current_date, '2099-01-01 00:00:00.000','Y', 'Y', 'Y', 'Y', 'Y', 'Y', 'Y', 'N', 'N', 'N', NULL, NULL, NULL);</v>
      </c>
    </row>
    <row r="12" spans="1:21">
      <c r="A12" t="str">
        <f>IFERROR(IF(OR('countryvisalink Impl Live'!P12=0, 'countryvisalink Impl Live'!P12=""), "", 'countryvisalink Impl Live'!P12),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VALUES(nextval('t_country_visa_type_link_seq'),63502,641,'Full', 'support', current_timestamp, 'support', current_timestamp,81363, current_date, current_date, '2099-01-01 00:00:00.000','Y', 'Y', 'Y', 'Y', 'Y', 'Y', 'Y', 'N', 'N', 'N', NULL, NULL, NULL);</v>
      </c>
      <c r="B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VALUES(nextval('t_country_visa_type_link_seq'),63502,641,'Full', 'support', current_timestamp, 'support', current_timestamp,81363, current_date, current_date, '2099-01-01 00:00:00.000','Y', 'Y', 'Y', 'Y', 'Y', 'Y', 'Y', 'N', 'N', 'N', NULL, NULL, NULL);</v>
      </c>
    </row>
    <row r="13" spans="1:21">
      <c r="A13" t="str">
        <f>IFERROR(IF(OR('countryvisalink Impl Live'!P13=0, 'countryvisalink Impl Live'!P13=""), "", 'countryvisalink Impl Live'!P13),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VALUES(nextval('t_country_visa_type_link_seq'),63502,24150,'Full', 'support', current_timestamp, 'support', current_timestamp,81363, current_date, current_date, '2099-01-01 00:00:00.000','Y', 'Y', 'Y', 'Y', 'Y', 'Y', 'Y', 'N', 'N', 'N', NULL, NULL, NULL);</v>
      </c>
      <c r="B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VALUES(nextval('t_country_visa_type_link_seq'),63502,24150,'Full', 'support', current_timestamp, 'support', current_timestamp,81363, current_date, current_date, '2099-01-01 00:00:00.000','Y', 'Y', 'Y', 'Y', 'Y', 'Y', 'Y', 'N', 'N', 'N', NULL, NULL, NULL);</v>
      </c>
    </row>
    <row r="14" spans="1:21">
      <c r="A14" t="str">
        <f>IFERROR(IF(OR('countryvisalink Impl Live'!P14=0, 'countryvisalink Impl Live'!P14=""), "", 'countryvisalink Impl Live'!P14),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VALUES(nextval('t_country_visa_type_link_seq'),63502,24151,'Full', 'support', current_timestamp, 'support', current_timestamp,81363, current_date, current_date, '2099-01-01 00:00:00.000','Y', 'Y', 'Y', 'Y', 'Y', 'Y', 'Y', 'N', 'N', 'N', NULL, NULL, NULL);</v>
      </c>
      <c r="B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VALUES(nextval('t_country_visa_type_link_seq'),63502,24151,'Full', 'support', current_timestamp, 'support', current_timestamp,81363, current_date, current_date, '2099-01-01 00:00:00.000','Y', 'Y', 'Y', 'Y', 'Y', 'Y', 'Y', 'N', 'N', 'N', NULL, NULL, NULL);</v>
      </c>
    </row>
    <row r="15" spans="1:21">
      <c r="A15" t="str">
        <f>IFERROR(IF(OR('countryvisalink Impl Live'!P15=0, 'countryvisalink Impl Live'!P15=""), "", 'countryvisalink Impl Live'!P15),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VALUES(nextval('t_country_visa_type_link_seq'),63502,41303,'Full', 'support', current_timestamp, 'support', current_timestamp,81363, current_date, current_date, '2099-01-01 00:00:00.000','Y', 'Y', 'Y', 'Y', 'Y', 'Y', 'Y', 'N', 'N', 'N', NULL, NULL, NULL);</v>
      </c>
      <c r="B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VALUES(nextval('t_country_visa_type_link_seq'),63502,41303,'Full', 'support', current_timestamp, 'support', current_timestamp,81363, current_date, current_date, '2099-01-01 00:00:00.000','Y', 'Y', 'Y', 'Y', 'Y', 'Y', 'Y', 'N', 'N', 'N', NULL, NULL, NULL);</v>
      </c>
    </row>
    <row r="16" spans="1:21">
      <c r="A16" t="str">
        <f>IFERROR(IF(OR('countryvisalink Impl Live'!P16=0, 'countryvisalink Impl Live'!P16=""), "", 'countryvisalink Impl Live'!P16),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VALUES(nextval('t_country_visa_type_link_seq'),63502,41325,'Full', 'support', current_timestamp, 'support', current_timestamp,81363, current_date, current_date, '2099-01-01 00:00:00.000','Y', 'Y', 'Y', 'Y', 'Y', 'Y', 'Y', 'N', 'N', 'N', NULL, NULL, NULL);</v>
      </c>
      <c r="B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VALUES(nextval('t_country_visa_type_link_seq'),63502,41325,'Full', 'support', current_timestamp, 'support', current_timestamp,81363, current_date, current_date, '2099-01-01 00:00:00.000','Y', 'Y', 'Y', 'Y', 'Y', 'Y', 'Y', 'N', 'N', 'N', NULL, NULL, NULL);</v>
      </c>
    </row>
    <row r="17" spans="1:2">
      <c r="A17" t="str">
        <f>IFERROR(IF(OR('countryvisalink Impl Live'!P17=0, 'countryvisalink Impl Live'!P17=""), "", 'countryvisalink Impl Live'!P17),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VALUES(nextval('t_country_visa_type_link_seq'),63502,41324,'Full', 'support', current_timestamp, 'support', current_timestamp,81363, current_date, current_date, '2099-01-01 00:00:00.000','Y', 'Y', 'Y', 'Y', 'Y', 'Y', 'Y', 'N', 'N', 'N', NULL, NULL, NULL);</v>
      </c>
      <c r="B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VALUES(nextval('t_country_visa_type_link_seq'),63502,41324,'Full', 'support', current_timestamp, 'support', current_timestamp,81363, current_date, current_date, '2099-01-01 00:00:00.000','Y', 'Y', 'Y', 'Y', 'Y', 'Y', 'Y', 'N', 'N', 'N', NULL, NULL, NULL);</v>
      </c>
    </row>
    <row r="18" spans="1:2">
      <c r="A18" t="str">
        <f>IFERROR(IF(OR('countryvisalink Impl Live'!P18=0, 'countryvisalink Impl Live'!P18=""), "", 'countryvisalink Impl Live'!P18),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VALUES(nextval('t_country_visa_type_link_seq'),63502,604,'Full', 'support', current_timestamp, 'support', current_timestamp,81363, current_date, current_date, '2099-01-01 00:00:00.000','Y', 'Y', 'Y', 'Y', 'Y', 'Y', 'Y', 'N', 'N', 'N', NULL, NULL, NULL);</v>
      </c>
      <c r="B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VALUES(nextval('t_country_visa_type_link_seq'),63502,604,'Full', 'support', current_timestamp, 'support', current_timestamp,81363, current_date, current_date, '2099-01-01 00:00:00.000','Y', 'Y', 'Y', 'Y', 'Y', 'Y', 'Y', 'N', 'N', 'N', NULL, NULL, NULL);</v>
      </c>
    </row>
    <row r="19" spans="1:2">
      <c r="A19" t="str">
        <f>IFERROR(IF(OR('countryvisalink Impl Live'!P19=0, 'countryvisalink Impl Live'!P19=""), "", 'countryvisalink Impl Live'!P19),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VALUES(nextval('t_country_visa_type_link_seq'),63502,603,'Full', 'support', current_timestamp, 'support', current_timestamp,81363, current_date, current_date, '2099-01-01 00:00:00.000','Y', 'Y', 'Y', 'Y', 'Y', 'Y', 'Y', 'N', 'N', 'N', NULL, NULL, NULL);</v>
      </c>
      <c r="B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VALUES(nextval('t_country_visa_type_link_seq'),63502,603,'Full', 'support', current_timestamp, 'support', current_timestamp,81363, current_date, current_date, '2099-01-01 00:00:00.000','Y', 'Y', 'Y', 'Y', 'Y', 'Y', 'Y', 'N', 'N', 'N', NULL, NULL, NULL);</v>
      </c>
    </row>
    <row r="20" spans="1:2">
      <c r="A20" t="str">
        <f>IFERROR(IF(OR('countryvisalink Impl Live'!P20=0, 'countryvisalink Impl Live'!P20=""), "", 'countryvisalink Impl Live'!P20),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VALUES(nextval('t_country_visa_type_link_seq'),63502,43491,'Full', 'support', current_timestamp, 'support', current_timestamp,81363, current_date, current_date, '2099-01-01 00:00:00.000','Y', 'Y', 'Y', 'Y', 'Y', 'Y', 'Y', 'N', 'N', 'N', NULL, NULL, NULL);</v>
      </c>
      <c r="B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VALUES(nextval('t_country_visa_type_link_seq'),63502,43491,'Full', 'support', current_timestamp, 'support', current_timestamp,81363, current_date, current_date, '2099-01-01 00:00:00.000','Y', 'Y', 'Y', 'Y', 'Y', 'Y', 'Y', 'N', 'N', 'N', NULL, NULL, NULL);</v>
      </c>
    </row>
    <row r="21" spans="1:2">
      <c r="A21" t="str">
        <f>IFERROR(IF(OR('countryvisalink Impl Live'!P21=0, 'countryvisalink Impl Live'!P21=""), "", 'countryvisalink Impl Live'!P21),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VALUES(nextval('t_country_visa_type_link_seq'),63502,41323,'Full', 'support', current_timestamp, 'support', current_timestamp,81363, current_date, current_date, '2099-01-01 00:00:00.000','Y', 'Y', 'Y', 'Y', 'Y', 'Y', 'Y', 'N', 'N', 'N', NULL, NULL, NULL);</v>
      </c>
      <c r="B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VALUES(nextval('t_country_visa_type_link_seq'),63502,41323,'Full', 'support', current_timestamp, 'support', current_timestamp,81363, current_date, current_date, '2099-01-01 00:00:00.000','Y', 'Y', 'Y', 'Y', 'Y', 'Y', 'Y', 'N', 'N', 'N', NULL, NULL, NULL);</v>
      </c>
    </row>
    <row r="22" spans="1:2">
      <c r="A22" t="str">
        <f>IFERROR(IF(OR('countryvisalink Impl Live'!P22=0, 'countryvisalink Impl Live'!P22=""), "", 'countryvisalink Impl Live'!P22),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VALUES(nextval('t_country_visa_type_link_seq'),63502,605,'Full', 'support', current_timestamp, 'support', current_timestamp,81363, current_date, current_date, '2099-01-01 00:00:00.000','Y', 'Y', 'Y', 'Y', 'Y', 'Y', 'Y', 'N', 'N', 'N', NULL, NULL, NULL);</v>
      </c>
      <c r="B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VALUES(nextval('t_country_visa_type_link_seq'),63502,605,'Full', 'support', current_timestamp, 'support', current_timestamp,81363, current_date, current_date, '2099-01-01 00:00:00.000','Y', 'Y', 'Y', 'Y', 'Y', 'Y', 'Y', 'N', 'N', 'N', NULL, NULL, NULL);</v>
      </c>
    </row>
    <row r="23" spans="1:2">
      <c r="A23" t="str">
        <f>IFERROR(IF(OR('countryvisalink Impl Live'!P23=0, 'countryvisalink Impl Live'!P23=""), "", 'countryvisalink Impl Live'!P23),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VALUES(nextval('t_country_visa_type_link_seq'),63502,43655,'Full', 'support', current_timestamp, 'support', current_timestamp,81363, current_date, current_date, '2099-01-01 00:00:00.000','Y', 'Y', 'Y', 'Y', 'Y', 'Y', 'Y', 'N', 'N', 'N', NULL, NULL, NULL);</v>
      </c>
      <c r="B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VALUES(nextval('t_country_visa_type_link_seq'),63502,43655,'Full', 'support', current_timestamp, 'support', current_timestamp,81363, current_date, current_date, '2099-01-01 00:00:00.000','Y', 'Y', 'Y', 'Y', 'Y', 'Y', 'Y', 'N', 'N', 'N', NULL, NULL, NULL);</v>
      </c>
    </row>
    <row r="24" spans="1:2">
      <c r="A24" t="str">
        <f>IFERROR(IF(OR('countryvisalink Impl Live'!P24=0, 'countryvisalink Impl Live'!P24=""), "", 'countryvisalink Impl Live'!P24),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VALUES(nextval('t_country_visa_type_link_seq'),63502,22057,'Full', 'support', current_timestamp, 'support', current_timestamp,81363, current_date, current_date, '2099-01-01 00:00:00.000','Y', 'Y', 'Y', 'Y', 'Y', 'Y', 'Y', 'N', 'N', 'N', NULL, NULL, NULL);</v>
      </c>
      <c r="B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VALUES(nextval('t_country_visa_type_link_seq'),63502,22057,'Full', 'support', current_timestamp, 'support', current_timestamp,81363, current_date, current_date, '2099-01-01 00:00:00.000','Y', 'Y', 'Y', 'Y', 'Y', 'Y', 'Y', 'N', 'N', 'N', NULL, NULL, NULL);</v>
      </c>
    </row>
    <row r="25" spans="1:2">
      <c r="A25" t="str">
        <f>IFERROR(IF(OR('countryvisalink Impl Live'!P25=0, 'countryvisalink Impl Live'!P25=""), "", 'countryvisalink Impl Live'!P25),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VALUES(nextval('t_country_visa_type_link_seq'),63502,22065,'Full', 'support', current_timestamp, 'support', current_timestamp,81363, current_date, current_date, '2099-01-01 00:00:00.000','Y', 'Y', 'Y', 'Y', 'Y', 'Y', 'Y', 'N', 'N', 'N', NULL, NULL, NULL);</v>
      </c>
      <c r="B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VALUES(nextval('t_country_visa_type_link_seq'),63502,22065,'Full', 'support', current_timestamp, 'support', current_timestamp,81363, current_date, current_date, '2099-01-01 00:00:00.000','Y', 'Y', 'Y', 'Y', 'Y', 'Y', 'Y', 'N', 'N', 'N', NULL, NULL, NULL);</v>
      </c>
    </row>
    <row r="26" spans="1:2">
      <c r="A26" t="str">
        <f>IFERROR(IF(OR('countryvisalink Impl Live'!P26=0, 'countryvisalink Impl Live'!P26=""), "", 'countryvisalink Impl Live'!P26),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VALUES(nextval('t_country_visa_type_link_seq'),63502,39150,'Full', 'support', current_timestamp, 'support', current_timestamp,81363, current_date, current_date, '2099-01-01 00:00:00.000','Y', 'Y', 'Y', 'Y', 'Y', 'Y', 'Y', 'N', 'N', 'N', NULL, NULL, NULL);</v>
      </c>
      <c r="B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VALUES(nextval('t_country_visa_type_link_seq'),63502,39150,'Full', 'support', current_timestamp, 'support', current_timestamp,81363, current_date, current_date, '2099-01-01 00:00:00.000','Y', 'Y', 'Y', 'Y', 'Y', 'Y', 'Y', 'N', 'N', 'N', NULL, NULL, NULL);</v>
      </c>
    </row>
    <row r="27" spans="1:2">
      <c r="A27" t="str">
        <f>IFERROR(IF(OR('countryvisalink Impl Live'!P27=0, 'countryvisalink Impl Live'!P27=""), "", 'countryvisalink Impl Live'!P27),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VALUES(nextval('t_country_visa_type_link_seq'),63502,37152,'Full', 'support', current_timestamp, 'support', current_timestamp,81363, current_date, current_date, '2099-01-01 00:00:00.000','Y', 'Y', 'Y', 'Y', 'Y', 'Y', 'Y', 'N', 'N', 'N', NULL, NULL, NULL);</v>
      </c>
      <c r="B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VALUES(nextval('t_country_visa_type_link_seq'),63502,37152,'Full', 'support', current_timestamp, 'support', current_timestamp,81363, current_date, current_date, '2099-01-01 00:00:00.000','Y', 'Y', 'Y', 'Y', 'Y', 'Y', 'Y', 'N', 'N', 'N', NULL, NULL, NULL);</v>
      </c>
    </row>
    <row r="28" spans="1:2">
      <c r="A28" t="str">
        <f>IFERROR(IF(OR('countryvisalink Impl Live'!P28=0, 'countryvisalink Impl Live'!P28=""), "", 'countryvisalink Impl Live'!P28),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VALUES(nextval('t_country_visa_type_link_seq'),63502,33152,'Full', 'support', current_timestamp, 'support', current_timestamp,81363, current_date, current_date, '2099-01-01 00:00:00.000','Y', 'Y', 'Y', 'Y', 'Y', 'Y', 'Y', 'N', 'N', 'N', NULL, NULL, NULL);</v>
      </c>
      <c r="B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VALUES(nextval('t_country_visa_type_link_seq'),63502,33152,'Full', 'support', current_timestamp, 'support', current_timestamp,81363, current_date, current_date, '2099-01-01 00:00:00.000','Y', 'Y', 'Y', 'Y', 'Y', 'Y', 'Y', 'N', 'N', 'N', NULL, NULL, NULL);</v>
      </c>
    </row>
    <row r="29" spans="1:2">
      <c r="A29" t="str">
        <f>IFERROR(IF(OR('countryvisalink Impl Live'!P29=0, 'countryvisalink Impl Live'!P29=""), "", 'countryvisalink Impl Live'!P29),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VALUES(nextval('t_country_visa_type_link_seq'),63502,613,'Full', 'support', current_timestamp, 'support', current_timestamp,81363, current_date, current_date, '2099-01-01 00:00:00.000','Y', 'Y', 'Y', 'Y', 'Y', 'Y', 'Y', 'N', 'N', 'N', NULL, NULL, NULL);</v>
      </c>
      <c r="B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VALUES(nextval('t_country_visa_type_link_seq'),63502,613,'Full', 'support', current_timestamp, 'support', current_timestamp,81363, current_date, current_date, '2099-01-01 00:00:00.000','Y', 'Y', 'Y', 'Y', 'Y', 'Y', 'Y', 'N', 'N', 'N', NULL, NULL, NULL);</v>
      </c>
    </row>
    <row r="30" spans="1:2">
      <c r="A30" t="str">
        <f>IFERROR(IF(OR('countryvisalink Impl Live'!P30=0, 'countryvisalink Impl Live'!P30=""), "", 'countryvisalink Impl Live'!P30),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VALUES(nextval('t_country_visa_type_link_seq'),63502,612,'Full', 'support', current_timestamp, 'support', current_timestamp,81363, current_date, current_date, '2099-01-01 00:00:00.000','Y', 'Y', 'Y', 'Y', 'Y', 'Y', 'Y', 'N', 'N', 'N', NULL, NULL, NULL);</v>
      </c>
      <c r="B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VALUES(nextval('t_country_visa_type_link_seq'),63502,612,'Full', 'support', current_timestamp, 'support', current_timestamp,81363, current_date, current_date, '2099-01-01 00:00:00.000','Y', 'Y', 'Y', 'Y', 'Y', 'Y', 'Y', 'N', 'N', 'N', NULL, NULL, NULL);</v>
      </c>
    </row>
    <row r="31" spans="1:2">
      <c r="A31" t="str">
        <f>IFERROR(IF(OR('countryvisalink Impl Live'!P31=0, 'countryvisalink Impl Live'!P31=""), "", 'countryvisalink Impl Live'!P31),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VALUES(nextval('t_country_visa_type_link_seq'),63502,34160,'Full', 'support', current_timestamp, 'support', current_timestamp,81363, current_date, current_date, '2099-01-01 00:00:00.000','Y', 'Y', 'Y', 'Y', 'Y', 'Y', 'Y', 'N', 'N', 'N', NULL, NULL, NULL);</v>
      </c>
      <c r="B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VALUES(nextval('t_country_visa_type_link_seq'),63502,34160,'Full', 'support', current_timestamp, 'support', current_timestamp,81363, current_date, current_date, '2099-01-01 00:00:00.000','Y', 'Y', 'Y', 'Y', 'Y', 'Y', 'Y', 'N', 'N', 'N', NULL, NULL, NULL);</v>
      </c>
    </row>
    <row r="32" spans="1:2">
      <c r="A32" t="str">
        <f>IFERROR(IF(OR('countryvisalink Impl Live'!P32=0, 'countryvisalink Impl Live'!P32=""), "", 'countryvisalink Impl Live'!P32),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VALUES(nextval('t_country_visa_type_link_seq'),63502,614,'Full', 'support', current_timestamp, 'support', current_timestamp,81363, current_date, current_date, '2099-01-01 00:00:00.000','Y', 'Y', 'Y', 'Y', 'Y', 'Y', 'Y', 'N', 'N', 'N', NULL, NULL, NULL);</v>
      </c>
      <c r="B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VALUES(nextval('t_country_visa_type_link_seq'),63502,614,'Full', 'support', current_timestamp, 'support', current_timestamp,81363, current_date, current_date, '2099-01-01 00:00:00.000','Y', 'Y', 'Y', 'Y', 'Y', 'Y', 'Y', 'N', 'N', 'N', NULL, NULL, NULL);</v>
      </c>
    </row>
    <row r="33" spans="1:2">
      <c r="A33" t="str">
        <f>IFERROR(IF(OR('countryvisalink Impl Live'!P33=0, 'countryvisalink Impl Live'!P33=""), "", 'countryvisalink Impl Live'!P33),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VALUES(nextval('t_country_visa_type_link_seq'),63502,42711,'Full', 'support', current_timestamp, 'support', current_timestamp,81363, current_date, current_date, '2099-01-01 00:00:00.000','Y', 'Y', 'Y', 'Y', 'Y', 'Y', 'Y', 'N', 'N', 'N', NULL, NULL, NULL);</v>
      </c>
      <c r="B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VALUES(nextval('t_country_visa_type_link_seq'),63502,42711,'Full', 'support', current_timestamp, 'support', current_timestamp,81363, current_date, current_date, '2099-01-01 00:00:00.000','Y', 'Y', 'Y', 'Y', 'Y', 'Y', 'Y', 'N', 'N', 'N', NULL, NULL, NULL);</v>
      </c>
    </row>
    <row r="34" spans="1:2">
      <c r="A34" t="str">
        <f>IFERROR(IF(OR('countryvisalink Impl Live'!P34=0, 'countryvisalink Impl Live'!P34=""), "", 'countryvisalink Impl Live'!P34),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VALUES(nextval('t_country_visa_type_link_seq'),63502,42763,'Full', 'support', current_timestamp, 'support', current_timestamp,81363, current_date, current_date, '2099-01-01 00:00:00.000','Y', 'Y', 'Y', 'Y', 'Y', 'Y', 'Y', 'N', 'N', 'N', NULL, NULL, NULL);</v>
      </c>
      <c r="B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VALUES(nextval('t_country_visa_type_link_seq'),63502,42763,'Full', 'support', current_timestamp, 'support', current_timestamp,81363, current_date, current_date, '2099-01-01 00:00:00.000','Y', 'Y', 'Y', 'Y', 'Y', 'Y', 'Y', 'N', 'N', 'N', NULL, NULL, NULL);</v>
      </c>
    </row>
    <row r="35" spans="1:2">
      <c r="A35" t="str">
        <f>IFERROR(IF(OR('countryvisalink Impl Live'!P35=0, 'countryvisalink Impl Live'!P35=""), "", 'countryvisalink Impl Live'!P35),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VALUES(nextval('t_country_visa_type_link_seq'),63502,26150,'Full', 'support', current_timestamp, 'support', current_timestamp,81363, current_date, current_date, '2099-01-01 00:00:00.000','Y', 'Y', 'Y', 'Y', 'Y', 'Y', 'Y', 'N', 'N', 'N', NULL, NULL, NULL);</v>
      </c>
      <c r="B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VALUES(nextval('t_country_visa_type_link_seq'),63502,26150,'Full', 'support', current_timestamp, 'support', current_timestamp,81363, current_date, current_date, '2099-01-01 00:00:00.000','Y', 'Y', 'Y', 'Y', 'Y', 'Y', 'Y', 'N', 'N', 'N', NULL, NULL, NULL);</v>
      </c>
    </row>
    <row r="36" spans="1:2">
      <c r="A36" t="str">
        <f>IFERROR(IF(OR('countryvisalink Impl Live'!P36=0, 'countryvisalink Impl Live'!P36=""), "", 'countryvisalink Impl Live'!P36),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VALUES(nextval('t_country_visa_type_link_seq'),63502,32350,'Full', 'support', current_timestamp, 'support', current_timestamp,81363, current_date, current_date, '2099-01-01 00:00:00.000','Y', 'Y', 'Y', 'Y', 'Y', 'Y', 'Y', 'N', 'N', 'N', NULL, NULL, NULL);</v>
      </c>
      <c r="B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VALUES(nextval('t_country_visa_type_link_seq'),63502,32350,'Full', 'support', current_timestamp, 'support', current_timestamp,81363, current_date, current_date, '2099-01-01 00:00:00.000','Y', 'Y', 'Y', 'Y', 'Y', 'Y', 'Y', 'N', 'N', 'N', NULL, NULL, NULL);</v>
      </c>
    </row>
    <row r="37" spans="1:2">
      <c r="A37" t="str">
        <f>IFERROR(IF(OR('countryvisalink Impl Live'!P37=0, 'countryvisalink Impl Live'!P37=""), "", 'countryvisalink Impl Live'!P37),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VALUES(nextval('t_country_visa_type_link_seq'),63502,43499,'Full', 'support', current_timestamp, 'support', current_timestamp,81363, current_date, current_date, '2099-01-01 00:00:00.000','Y', 'Y', 'Y', 'Y', 'Y', 'Y', 'Y', 'N', 'N', 'N', NULL, NULL, NULL);</v>
      </c>
      <c r="B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VALUES(nextval('t_country_visa_type_link_seq'),63502,43499,'Full', 'support', current_timestamp, 'support', current_timestamp,81363, current_date, current_date, '2099-01-01 00:00:00.000','Y', 'Y', 'Y', 'Y', 'Y', 'Y', 'Y', 'N', 'N', 'N', NULL, NULL, NULL);</v>
      </c>
    </row>
    <row r="38" spans="1:2">
      <c r="A38" t="str">
        <f>IFERROR(IF(OR('countryvisalink Impl Live'!P38=0, 'countryvisalink Impl Live'!P38=""), "", 'countryvisalink Impl Live'!P38),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VALUES(nextval('t_country_visa_type_link_seq'),63502,43498,'Full', 'support', current_timestamp, 'support', current_timestamp,81363, current_date, current_date, '2099-01-01 00:00:00.000','Y', 'Y', 'Y', 'Y', 'Y', 'Y', 'Y', 'N', 'N', 'N', NULL, NULL, NULL);</v>
      </c>
      <c r="B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VALUES(nextval('t_country_visa_type_link_seq'),63502,43498,'Full', 'support', current_timestamp, 'support', current_timestamp,81363, current_date, current_date, '2099-01-01 00:00:00.000','Y', 'Y', 'Y', 'Y', 'Y', 'Y', 'Y', 'N', 'N', 'N', NULL, NULL, NULL);</v>
      </c>
    </row>
    <row r="39" spans="1:2">
      <c r="A39" t="str">
        <f>IFERROR(IF(OR('countryvisalink Impl Live'!P39=0, 'countryvisalink Impl Live'!P39=""), "", 'countryvisalink Impl Live'!P39),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VALUES(nextval('t_country_visa_type_link_seq'),63502,43495,'Full', 'support', current_timestamp, 'support', current_timestamp,81363, current_date, current_date, '2099-01-01 00:00:00.000','Y', 'Y', 'Y', 'Y', 'Y', 'Y', 'Y', 'N', 'N', 'N', NULL, NULL, NULL);</v>
      </c>
      <c r="B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VALUES(nextval('t_country_visa_type_link_seq'),63502,43495,'Full', 'support', current_timestamp, 'support', current_timestamp,81363, current_date, current_date, '2099-01-01 00:00:00.000','Y', 'Y', 'Y', 'Y', 'Y', 'Y', 'Y', 'N', 'N', 'N', NULL, NULL, NULL);</v>
      </c>
    </row>
    <row r="40" spans="1:2">
      <c r="A40" t="str">
        <f>IFERROR(IF(OR('countryvisalink Impl Live'!P40=0, 'countryvisalink Impl Live'!P40=""), "", 'countryvisalink Impl Live'!P40),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VALUES(nextval('t_country_visa_type_link_seq'),63502,43494,'Full', 'support', current_timestamp, 'support', current_timestamp,81363, current_date, current_date, '2099-01-01 00:00:00.000','Y', 'Y', 'Y', 'Y', 'Y', 'Y', 'Y', 'N', 'N', 'N', NULL, NULL, NULL);</v>
      </c>
      <c r="B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VALUES(nextval('t_country_visa_type_link_seq'),63502,43494,'Full', 'support', current_timestamp, 'support', current_timestamp,81363, current_date, current_date, '2099-01-01 00:00:00.000','Y', 'Y', 'Y', 'Y', 'Y', 'Y', 'Y', 'N', 'N', 'N', NULL, NULL, NULL);</v>
      </c>
    </row>
    <row r="41" spans="1:2">
      <c r="A41" t="str">
        <f>IFERROR(IF(OR('countryvisalink Impl Live'!P41=0, 'countryvisalink Impl Live'!P41=""), "", 'countryvisalink Impl Live'!P41),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VALUES(nextval('t_country_visa_type_link_seq'),63502,43500,'Full', 'support', current_timestamp, 'support', current_timestamp,81363, current_date, current_date, '2099-01-01 00:00:00.000','Y', 'Y', 'Y', 'Y', 'Y', 'Y', 'Y', 'N', 'N', 'N', NULL, NULL, NULL);</v>
      </c>
      <c r="B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VALUES(nextval('t_country_visa_type_link_seq'),63502,43500,'Full', 'support', current_timestamp, 'support', current_timestamp,81363, current_date, current_date, '2099-01-01 00:00:00.000','Y', 'Y', 'Y', 'Y', 'Y', 'Y', 'Y', 'N', 'N', 'N', NULL, NULL, NULL);</v>
      </c>
    </row>
    <row r="42" spans="1:2">
      <c r="A42" t="str">
        <f>IFERROR(IF(OR('countryvisalink Impl Live'!P42=0, 'countryvisalink Impl Live'!P42=""), "", 'countryvisalink Impl Live'!P42),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VALUES(nextval('t_country_visa_type_link_seq'),63502,43497,'Full', 'support', current_timestamp, 'support', current_timestamp,81363, current_date, current_date, '2099-01-01 00:00:00.000','Y', 'Y', 'Y', 'Y', 'Y', 'Y', 'Y', 'N', 'N', 'N', NULL, NULL, NULL);</v>
      </c>
      <c r="B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VALUES(nextval('t_country_visa_type_link_seq'),63502,43497,'Full', 'support', current_timestamp, 'support', current_timestamp,81363, current_date, current_date, '2099-01-01 00:00:00.000','Y', 'Y', 'Y', 'Y', 'Y', 'Y', 'Y', 'N', 'N', 'N', NULL, NULL, NULL);</v>
      </c>
    </row>
    <row r="43" spans="1:2">
      <c r="A43" t="str">
        <f>IFERROR(IF(OR('countryvisalink Impl Live'!P43=0, 'countryvisalink Impl Live'!P43=""), "", 'countryvisalink Impl Live'!P43),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VALUES(nextval('t_country_visa_type_link_seq'),63502,43496,'Full', 'support', current_timestamp, 'support', current_timestamp,81363, current_date, current_date, '2099-01-01 00:00:00.000','Y', 'Y', 'Y', 'Y', 'Y', 'Y', 'Y', 'N', 'N', 'N', NULL, NULL, NULL);</v>
      </c>
      <c r="B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VALUES(nextval('t_country_visa_type_link_seq'),63502,43496,'Full', 'support', current_timestamp, 'support', current_timestamp,81363, current_date, current_date, '2099-01-01 00:00:00.000','Y', 'Y', 'Y', 'Y', 'Y', 'Y', 'Y', 'N', 'N', 'N', NULL, NULL, NULL);</v>
      </c>
    </row>
    <row r="44" spans="1:2">
      <c r="A44" t="str">
        <f>IFERROR(IF(OR('countryvisalink Impl Live'!P44=0, 'countryvisalink Impl Live'!P44=""), "", 'countryvisalink Impl Live'!P44),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VALUES(nextval('t_country_visa_type_link_seq'),63502,42383,'Full', 'support', current_timestamp, 'support', current_timestamp,81363, current_date, current_date, '2099-01-01 00:00:00.000','Y', 'Y', 'Y', 'Y', 'Y', 'Y', 'Y', 'N', 'N', 'N', NULL, NULL, NULL);</v>
      </c>
      <c r="B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VALUES(nextval('t_country_visa_type_link_seq'),63502,42383,'Full', 'support', current_timestamp, 'support', current_timestamp,81363, current_date, current_date, '2099-01-01 00:00:00.000','Y', 'Y', 'Y', 'Y', 'Y', 'Y', 'Y', 'N', 'N', 'N', NULL, NULL, NULL);</v>
      </c>
    </row>
    <row r="45" spans="1:2">
      <c r="A45" t="str">
        <f>IFERROR(IF(OR('countryvisalink Impl Live'!P45=0, 'countryvisalink Impl Live'!P45=""), "", 'countryvisalink Impl Live'!P45),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VALUES(nextval('t_country_visa_type_link_seq'),63502,43493,'Full', 'support', current_timestamp, 'support', current_timestamp,81363, current_date, current_date, '2099-01-01 00:00:00.000','Y', 'Y', 'Y', 'Y', 'Y', 'Y', 'Y', 'N', 'N', 'N', NULL, NULL, NULL);</v>
      </c>
      <c r="B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VALUES(nextval('t_country_visa_type_link_seq'),63502,43493,'Full', 'support', current_timestamp, 'support', current_timestamp,81363, current_date, current_date, '2099-01-01 00:00:00.000','Y', 'Y', 'Y', 'Y', 'Y', 'Y', 'Y', 'N', 'N', 'N', NULL, NULL, NULL);</v>
      </c>
    </row>
    <row r="46" spans="1:2">
      <c r="A46" t="str">
        <f>IFERROR(IF(OR('countryvisalink Impl Live'!P46=0, 'countryvisalink Impl Live'!P46=""), "", 'countryvisalink Impl Live'!P46),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VALUES(nextval('t_country_visa_type_link_seq'),63502,43492,'Full', 'support', current_timestamp, 'support', current_timestamp,81363, current_date, current_date, '2099-01-01 00:00:00.000','Y', 'Y', 'Y', 'Y', 'Y', 'Y', 'Y', 'N', 'N', 'N', NULL, NULL, NULL);</v>
      </c>
      <c r="B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VALUES(nextval('t_country_visa_type_link_seq'),63502,43492,'Full', 'support', current_timestamp, 'support', current_timestamp,81363, current_date, current_date, '2099-01-01 00:00:00.000','Y', 'Y', 'Y', 'Y', 'Y', 'Y', 'Y', 'N', 'N', 'N', NULL, NULL, NULL);</v>
      </c>
    </row>
    <row r="47" spans="1:2">
      <c r="A47" t="str">
        <f>IFERROR(IF(OR('countryvisalink Impl Live'!P47=0, 'countryvisalink Impl Live'!P47=""), "", 'countryvisalink Impl Live'!P47),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VALUES(nextval('t_country_visa_type_link_seq'),63502,22054,'Full', 'support', current_timestamp, 'support', current_timestamp,81363, current_date, current_date, '2099-01-01 00:00:00.000','Y', 'Y', 'Y', 'Y', 'Y', 'Y', 'Y', 'N', 'N', 'N', NULL, NULL, NULL);</v>
      </c>
      <c r="B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VALUES(nextval('t_country_visa_type_link_seq'),63502,22054,'Full', 'support', current_timestamp, 'support', current_timestamp,81363, current_date, current_date, '2099-01-01 00:00:00.000','Y', 'Y', 'Y', 'Y', 'Y', 'Y', 'Y', 'N', 'N', 'N', NULL, NULL, NULL);</v>
      </c>
    </row>
    <row r="48" spans="1:2">
      <c r="A48" t="str">
        <f>IFERROR(IF(OR('countryvisalink Impl Live'!P48=0, 'countryvisalink Impl Live'!P48=""), "", 'countryvisalink Impl Live'!P48),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VALUES(nextval('t_country_visa_type_link_seq'),63502,32401,'Full', 'support', current_timestamp, 'support', current_timestamp,81363, current_date, current_date, '2099-01-01 00:00:00.000','Y', 'Y', 'Y', 'Y', 'Y', 'Y', 'Y', 'N', 'N', 'N', NULL, NULL, NULL);</v>
      </c>
      <c r="B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VALUES(nextval('t_country_visa_type_link_seq'),63502,32401,'Full', 'support', current_timestamp, 'support', current_timestamp,81363, current_date, current_date, '2099-01-01 00:00:00.000','Y', 'Y', 'Y', 'Y', 'Y', 'Y', 'Y', 'N', 'N', 'N', NULL, NULL, NULL);</v>
      </c>
    </row>
    <row r="49" spans="1:2">
      <c r="A49" t="str">
        <f>IFERROR(IF(OR('countryvisalink Impl Live'!P49=0, 'countryvisalink Impl Live'!P49=""), "", 'countryvisalink Impl Live'!P49),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VALUES(nextval('t_country_visa_type_link_seq'),63502,42063,'Full', 'support', current_timestamp, 'support', current_timestamp,81363, current_date, current_date, '2099-01-01 00:00:00.000','Y', 'Y', 'Y', 'Y', 'Y', 'Y', 'Y', 'N', 'N', 'N', NULL, NULL, NULL);</v>
      </c>
      <c r="B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VALUES(nextval('t_country_visa_type_link_seq'),63502,42063,'Full', 'support', current_timestamp, 'support', current_timestamp,81363, current_date, current_date, '2099-01-01 00:00:00.000','Y', 'Y', 'Y', 'Y', 'Y', 'Y', 'Y', 'N', 'N', 'N', NULL, NULL, NULL);</v>
      </c>
    </row>
    <row r="50" spans="1:2">
      <c r="A50" t="str">
        <f>IFERROR(IF(OR('countryvisalink Impl Live'!P50=0, 'countryvisalink Impl Live'!P50=""), "", 'countryvisalink Impl Live'!P50),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VALUES(nextval('t_country_visa_type_link_seq'),63502,33161,'Full', 'support', current_timestamp, 'support', current_timestamp,81363, current_date, current_date, '2099-01-01 00:00:00.000','Y', 'Y', 'Y', 'Y', 'Y', 'Y', 'Y', 'N', 'N', 'N', NULL, NULL, NULL);</v>
      </c>
      <c r="B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VALUES(nextval('t_country_visa_type_link_seq'),63502,33161,'Full', 'support', current_timestamp, 'support', current_timestamp,81363, current_date, current_date, '2099-01-01 00:00:00.000','Y', 'Y', 'Y', 'Y', 'Y', 'Y', 'Y', 'N', 'N', 'N', NULL, NULL, NULL);</v>
      </c>
    </row>
    <row r="51" spans="1:2">
      <c r="A51" t="str">
        <f>IFERROR(IF(OR('countryvisalink Impl Live'!P51=0, 'countryvisalink Impl Live'!P51=""), "", 'countryvisalink Impl Live'!P51),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VALUES(nextval('t_country_visa_type_link_seq'),63502,42907,'Full', 'support', current_timestamp, 'support', current_timestamp,81363, current_date, current_date, '2099-01-01 00:00:00.000','Y', 'Y', 'Y', 'Y', 'Y', 'Y', 'Y', 'N', 'N', 'N', NULL, NULL, NULL);</v>
      </c>
      <c r="B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VALUES(nextval('t_country_visa_type_link_seq'),63502,42907,'Full', 'support', current_timestamp, 'support', current_timestamp,81363, current_date, current_date, '2099-01-01 00:00:00.000','Y', 'Y', 'Y', 'Y', 'Y', 'Y', 'Y', 'N', 'N', 'N', NULL, NULL, NULL);</v>
      </c>
    </row>
    <row r="52" spans="1:2">
      <c r="A52" t="str">
        <f>IFERROR(IF(OR('countryvisalink Impl Live'!P52=0, 'countryvisalink Impl Live'!P52=""), "", 'countryvisalink Impl Live'!P52),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VALUES(nextval('t_country_visa_type_link_seq'),63502,34159,'Full', 'support', current_timestamp, 'support', current_timestamp,81363, current_date, current_date, '2099-01-01 00:00:00.000','Y', 'Y', 'Y', 'Y', 'Y', 'Y', 'Y', 'N', 'N', 'N', NULL, NULL, NULL);</v>
      </c>
      <c r="B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VALUES(nextval('t_country_visa_type_link_seq'),63502,34159,'Full', 'support', current_timestamp, 'support', current_timestamp,81363, current_date, current_date, '2099-01-01 00:00:00.000','Y', 'Y', 'Y', 'Y', 'Y', 'Y', 'Y', 'N', 'N', 'N', NULL, NULL, NULL);</v>
      </c>
    </row>
    <row r="53" spans="1:2">
      <c r="A53" t="str">
        <f>IFERROR(IF(OR('countryvisalink Impl Live'!P53=0, 'countryvisalink Impl Live'!P53=""), "", 'countryvisalink Impl Live'!P53),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VALUES(nextval('t_country_visa_type_link_seq'),63502,42527,'Full', 'support', current_timestamp, 'support', current_timestamp,81363, current_date, current_date, '2099-01-01 00:00:00.000','Y', 'Y', 'Y', 'Y', 'Y', 'Y', 'Y', 'N', 'N', 'N', NULL, NULL, NULL);</v>
      </c>
      <c r="B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VALUES(nextval('t_country_visa_type_link_seq'),63502,42527,'Full', 'support', current_timestamp, 'support', current_timestamp,81363, current_date, current_date, '2099-01-01 00:00:00.000','Y', 'Y', 'Y', 'Y', 'Y', 'Y', 'Y', 'N', 'N', 'N', NULL, NULL, NULL);</v>
      </c>
    </row>
    <row r="54" spans="1:2">
      <c r="A54" t="str">
        <f>IFERROR(IF(OR('countryvisalink Impl Live'!P54=0, 'countryvisalink Impl Live'!P54=""), "", 'countryvisalink Impl Live'!P54),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VALUES(nextval('t_country_visa_type_link_seq'),63502,42567,'Full', 'support', current_timestamp, 'support', current_timestamp,81363, current_date, current_date, '2099-01-01 00:00:00.000','Y', 'Y', 'Y', 'Y', 'Y', 'Y', 'Y', 'N', 'N', 'N', NULL, NULL, NULL);</v>
      </c>
      <c r="B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VALUES(nextval('t_country_visa_type_link_seq'),63502,42567,'Full', 'support', current_timestamp, 'support', current_timestamp,81363, current_date, current_date, '2099-01-01 00:00:00.000','Y', 'Y', 'Y', 'Y', 'Y', 'Y', 'Y', 'N', 'N', 'N', NULL, NULL, NULL);</v>
      </c>
    </row>
    <row r="55" spans="1:2">
      <c r="A55" t="str">
        <f>IFERROR(IF(OR('countryvisalink Impl Live'!P55=0, 'countryvisalink Impl Live'!P55=""), "", 'countryvisalink Impl Live'!P55),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VALUES(nextval('t_country_visa_type_link_seq'),63502,32400,'Full', 'support', current_timestamp, 'support', current_timestamp,81363, current_date, current_date, '2099-01-01 00:00:00.000','Y', 'Y', 'Y', 'Y', 'Y', 'Y', 'Y', 'N', 'N', 'N', NULL, NULL, NULL);</v>
      </c>
      <c r="B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VALUES(nextval('t_country_visa_type_link_seq'),63502,32400,'Full', 'support', current_timestamp, 'support', current_timestamp,81363, current_date, current_date, '2099-01-01 00:00:00.000','Y', 'Y', 'Y', 'Y', 'Y', 'Y', 'Y', 'N', 'N', 'N', NULL, NULL, NULL);</v>
      </c>
    </row>
    <row r="56" spans="1:2">
      <c r="A56" t="str">
        <f>IFERROR(IF(OR('countryvisalink Impl Live'!P56=0, 'countryvisalink Impl Live'!P56=""), "", 'countryvisalink Impl Live'!P56),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VALUES(nextval('t_country_visa_type_link_seq'),63502,42083,'Full', 'support', current_timestamp, 'support', current_timestamp,81363, current_date, current_date, '2099-01-01 00:00:00.000','Y', 'Y', 'Y', 'Y', 'Y', 'Y', 'Y', 'N', 'N', 'N', NULL, NULL, NULL);</v>
      </c>
      <c r="B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VALUES(nextval('t_country_visa_type_link_seq'),63502,42083,'Full', 'support', current_timestamp, 'support', current_timestamp,81363, current_date, current_date, '2099-01-01 00:00:00.000','Y', 'Y', 'Y', 'Y', 'Y', 'Y', 'Y', 'N', 'N', 'N', NULL, NULL, NULL);</v>
      </c>
    </row>
    <row r="57" spans="1:2">
      <c r="A57" t="str">
        <f>IFERROR(IF(OR('countryvisalink Impl Live'!P57=0, 'countryvisalink Impl Live'!P57=""), "", 'countryvisalink Impl Live'!P57),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VALUES(nextval('t_country_visa_type_link_seq'),63502,33160,'Full', 'support', current_timestamp, 'support', current_timestamp,81363, current_date, current_date, '2099-01-01 00:00:00.000','Y', 'Y', 'Y', 'Y', 'Y', 'Y', 'Y', 'N', 'N', 'N', NULL, NULL, NULL);</v>
      </c>
      <c r="B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VALUES(nextval('t_country_visa_type_link_seq'),63502,33160,'Full', 'support', current_timestamp, 'support', current_timestamp,81363, current_date, current_date, '2099-01-01 00:00:00.000','Y', 'Y', 'Y', 'Y', 'Y', 'Y', 'Y', 'N', 'N', 'N', NULL, NULL, NULL);</v>
      </c>
    </row>
    <row r="58" spans="1:2">
      <c r="A58" t="str">
        <f>IFERROR(IF(OR('countryvisalink Impl Live'!P58=0, 'countryvisalink Impl Live'!P58=""), "", 'countryvisalink Impl Live'!P58),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VALUES(nextval('t_country_visa_type_link_seq'),63502,42927,'Full', 'support', current_timestamp, 'support', current_timestamp,81363, current_date, current_date, '2099-01-01 00:00:00.000','Y', 'Y', 'Y', 'Y', 'Y', 'Y', 'Y', 'N', 'N', 'N', NULL, NULL, NULL);</v>
      </c>
      <c r="B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VALUES(nextval('t_country_visa_type_link_seq'),63502,42927,'Full', 'support', current_timestamp, 'support', current_timestamp,81363, current_date, current_date, '2099-01-01 00:00:00.000','Y', 'Y', 'Y', 'Y', 'Y', 'Y', 'Y', 'N', 'N', 'N', NULL, NULL, NULL);</v>
      </c>
    </row>
    <row r="59" spans="1:2">
      <c r="A59" t="str">
        <f>IFERROR(IF(OR('countryvisalink Impl Live'!P59=0, 'countryvisalink Impl Live'!P59=""), "", 'countryvisalink Impl Live'!P59),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VALUES(nextval('t_country_visa_type_link_seq'),63502,34158,'Full', 'support', current_timestamp, 'support', current_timestamp,81363, current_date, current_date, '2099-01-01 00:00:00.000','Y', 'Y', 'Y', 'Y', 'Y', 'Y', 'Y', 'N', 'N', 'N', NULL, NULL, NULL);</v>
      </c>
      <c r="B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VALUES(nextval('t_country_visa_type_link_seq'),63502,34158,'Full', 'support', current_timestamp, 'support', current_timestamp,81363, current_date, current_date, '2099-01-01 00:00:00.000','Y', 'Y', 'Y', 'Y', 'Y', 'Y', 'Y', 'N', 'N', 'N', NULL, NULL, NULL);</v>
      </c>
    </row>
    <row r="60" spans="1:2">
      <c r="A60" t="str">
        <f>IFERROR(IF(OR('countryvisalink Impl Live'!P60=0, 'countryvisalink Impl Live'!P60=""), "", 'countryvisalink Impl Live'!P60),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VALUES(nextval('t_country_visa_type_link_seq'),63502,43367,'Full', 'support', current_timestamp, 'support', current_timestamp,81363, current_date, current_date, '2099-01-01 00:00:00.000','Y', 'Y', 'Y', 'Y', 'Y', 'Y', 'Y', 'N', 'N', 'N', NULL, NULL, NULL);</v>
      </c>
      <c r="B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VALUES(nextval('t_country_visa_type_link_seq'),63502,43367,'Full', 'support', current_timestamp, 'support', current_timestamp,81363, current_date, current_date, '2099-01-01 00:00:00.000','Y', 'Y', 'Y', 'Y', 'Y', 'Y', 'Y', 'N', 'N', 'N', NULL, NULL, NULL);</v>
      </c>
    </row>
    <row r="61" spans="1:2">
      <c r="A61" t="str">
        <f>IFERROR(IF(OR('countryvisalink Impl Live'!P61=0, 'countryvisalink Impl Live'!P61=""), "", 'countryvisalink Impl Live'!P61),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VALUES(nextval('t_country_visa_type_link_seq'),63502,43387,'Full', 'support', current_timestamp, 'support', current_timestamp,81363, current_date, current_date, '2099-01-01 00:00:00.000','Y', 'Y', 'Y', 'Y', 'Y', 'Y', 'Y', 'N', 'N', 'N', NULL, NULL, NULL);</v>
      </c>
      <c r="B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VALUES(nextval('t_country_visa_type_link_seq'),63502,43387,'Full', 'support', current_timestamp, 'support', current_timestamp,81363, current_date, current_date, '2099-01-01 00:00:00.000','Y', 'Y', 'Y', 'Y', 'Y', 'Y', 'Y', 'N', 'N', 'N', NULL, NULL, NULL);</v>
      </c>
    </row>
    <row r="62" spans="1:2">
      <c r="A62" t="str">
        <f>IFERROR(IF(OR('countryvisalink Impl Live'!P62=0, 'countryvisalink Impl Live'!P62=""), "", 'countryvisalink Impl Live'!P62),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VALUES(nextval('t_country_visa_type_link_seq'),63502,22063,'Full', 'support', current_timestamp, 'support', current_timestamp,81363, current_date, current_date, '2099-01-01 00:00:00.000','Y', 'Y', 'Y', 'Y', 'Y', 'Y', 'Y', 'N', 'N', 'N', NULL, NULL, NULL);</v>
      </c>
      <c r="B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VALUES(nextval('t_country_visa_type_link_seq'),63502,22063,'Full', 'support', current_timestamp, 'support', current_timestamp,81363, current_date, current_date, '2099-01-01 00:00:00.000','Y', 'Y', 'Y', 'Y', 'Y', 'Y', 'Y', 'N', 'N', 'N', NULL, NULL, NULL);</v>
      </c>
    </row>
    <row r="63" spans="1:2">
      <c r="A63" t="str">
        <f>IFERROR(IF(OR('countryvisalink Impl Live'!P63=0, 'countryvisalink Impl Live'!P63=""), "", 'countryvisalink Impl Live'!P63),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VALUES(nextval('t_country_visa_type_link_seq'),63502,22068,'Full', 'support', current_timestamp, 'support', current_timestamp,81363, current_date, current_date, '2099-01-01 00:00:00.000','Y', 'Y', 'Y', 'Y', 'Y', 'Y', 'Y', 'N', 'N', 'N', NULL, NULL, NULL);</v>
      </c>
      <c r="B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VALUES(nextval('t_country_visa_type_link_seq'),63502,22068,'Full', 'support', current_timestamp, 'support', current_timestamp,81363, current_date, current_date, '2099-01-01 00:00:00.000','Y', 'Y', 'Y', 'Y', 'Y', 'Y', 'Y', 'N', 'N', 'N', NULL, NULL, NULL);</v>
      </c>
    </row>
    <row r="64" spans="1:2">
      <c r="A64" t="str">
        <f>IFERROR(IF(OR('countryvisalink Impl Live'!P64=0, 'countryvisalink Impl Live'!P64=""), "", 'countryvisalink Impl Live'!P64),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VALUES(nextval('t_country_visa_type_link_seq'),63502,622,'Full', 'support', current_timestamp, 'support', current_timestamp,81363, current_date, current_date, '2099-01-01 00:00:00.000','Y', 'Y', 'Y', 'Y', 'Y', 'Y', 'Y', 'N', 'N', 'N', NULL, NULL, NULL);</v>
      </c>
      <c r="B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VALUES(nextval('t_country_visa_type_link_seq'),63502,622,'Full', 'support', current_timestamp, 'support', current_timestamp,81363, current_date, current_date, '2099-01-01 00:00:00.000','Y', 'Y', 'Y', 'Y', 'Y', 'Y', 'Y', 'N', 'N', 'N', NULL, NULL, NULL);</v>
      </c>
    </row>
    <row r="65" spans="1:2">
      <c r="A65" t="str">
        <f>IFERROR(IF(OR('countryvisalink Impl Live'!P65=0, 'countryvisalink Impl Live'!P65=""), "", 'countryvisalink Impl Live'!P65),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VALUES(nextval('t_country_visa_type_link_seq'),63502,621,'Full', 'support', current_timestamp, 'support', current_timestamp,81363, current_date, current_date, '2099-01-01 00:00:00.000','Y', 'Y', 'Y', 'Y', 'Y', 'Y', 'Y', 'N', 'N', 'N', NULL, NULL, NULL);</v>
      </c>
      <c r="B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VALUES(nextval('t_country_visa_type_link_seq'),63502,621,'Full', 'support', current_timestamp, 'support', current_timestamp,81363, current_date, current_date, '2099-01-01 00:00:00.000','Y', 'Y', 'Y', 'Y', 'Y', 'Y', 'Y', 'N', 'N', 'N', NULL, NULL, NULL);</v>
      </c>
    </row>
    <row r="66" spans="1:2">
      <c r="A66" t="str">
        <f>IFERROR(IF(OR('countryvisalink Impl Live'!P66=0, 'countryvisalink Impl Live'!P66=""), "", 'countryvisalink Impl Live'!P66),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VALUES(nextval('t_country_visa_type_link_seq'),63502,623,'Full', 'support', current_timestamp, 'support', current_timestamp,81363, current_date, current_date, '2099-01-01 00:00:00.000','Y', 'Y', 'Y', 'Y', 'Y', 'Y', 'Y', 'N', 'N', 'N', NULL, NULL, NULL);</v>
      </c>
      <c r="B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VALUES(nextval('t_country_visa_type_link_seq'),63502,623,'Full', 'support', current_timestamp, 'support', current_timestamp,81363, current_date, current_date, '2099-01-01 00:00:00.000','Y', 'Y', 'Y', 'Y', 'Y', 'Y', 'Y', 'N', 'N', 'N', NULL, NULL, NULL);</v>
      </c>
    </row>
    <row r="67" spans="1:2">
      <c r="A67" t="str">
        <f>IFERROR(IF(OR('countryvisalink Impl Live'!P67=0, 'countryvisalink Impl Live'!P67=""), "", 'countryvisalink Impl Live'!P67),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VALUES(nextval('t_country_visa_type_link_seq'),63502,37155,'Full', 'support', current_timestamp, 'support', current_timestamp,81363, current_date, current_date, '2099-01-01 00:00:00.000','Y', 'Y', 'Y', 'Y', 'Y', 'Y', 'Y', 'N', 'N', 'N', NULL, NULL, NULL);</v>
      </c>
      <c r="B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VALUES(nextval('t_country_visa_type_link_seq'),63502,37155,'Full', 'support', current_timestamp, 'support', current_timestamp,81363, current_date, current_date, '2099-01-01 00:00:00.000','Y', 'Y', 'Y', 'Y', 'Y', 'Y', 'Y', 'N', 'N', 'N', NULL, NULL, NULL);</v>
      </c>
    </row>
    <row r="68" spans="1:2">
      <c r="A68" t="str">
        <f>IFERROR(IF(OR('countryvisalink Impl Live'!P68=0, 'countryvisalink Impl Live'!P68=""), "", 'countryvisalink Impl Live'!P68),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VALUES(nextval('t_country_visa_type_link_seq'),63502,33155,'Full', 'support', current_timestamp, 'support', current_timestamp,81363, current_date, current_date, '2099-01-01 00:00:00.000','Y', 'Y', 'Y', 'Y', 'Y', 'Y', 'Y', 'N', 'N', 'N', NULL, NULL, NULL);</v>
      </c>
      <c r="B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VALUES(nextval('t_country_visa_type_link_seq'),63502,33155,'Full', 'support', current_timestamp, 'support', current_timestamp,81363, current_date, current_date, '2099-01-01 00:00:00.000','Y', 'Y', 'Y', 'Y', 'Y', 'Y', 'Y', 'N', 'N', 'N', NULL, NULL, NULL);</v>
      </c>
    </row>
    <row r="69" spans="1:2">
      <c r="A69" t="str">
        <f>IFERROR(IF(OR('countryvisalink Impl Live'!P69=0, 'countryvisalink Impl Live'!P69=""), "", 'countryvisalink Impl Live'!P69),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VALUES(nextval('t_country_visa_type_link_seq'),63502,43501,'Full', 'support', current_timestamp, 'support', current_timestamp,81363, current_date, current_date, '2099-01-01 00:00:00.000','Y', 'Y', 'Y', 'Y', 'Y', 'Y', 'Y', 'N', 'N', 'N', NULL, NULL, NULL);</v>
      </c>
      <c r="B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VALUES(nextval('t_country_visa_type_link_seq'),63502,43501,'Full', 'support', current_timestamp, 'support', current_timestamp,81363, current_date, current_date, '2099-01-01 00:00:00.000','Y', 'Y', 'Y', 'Y', 'Y', 'Y', 'Y', 'N', 'N', 'N', NULL, NULL, NULL);</v>
      </c>
    </row>
    <row r="70" spans="1:2">
      <c r="A70" t="str">
        <f>IFERROR(IF(OR('countryvisalink Impl Live'!P70=0, 'countryvisalink Impl Live'!P70=""), "", 'countryvisalink Impl Live'!P70),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VALUES(nextval('t_country_visa_type_link_seq'),63502,34157,'Full', 'support', current_timestamp, 'support', current_timestamp,81363, current_date, current_date, '2099-01-01 00:00:00.000','Y', 'Y', 'Y', 'Y', 'Y', 'Y', 'Y', 'N', 'N', 'N', NULL, NULL, NULL);</v>
      </c>
      <c r="B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VALUES(nextval('t_country_visa_type_link_seq'),63502,34157,'Full', 'support', current_timestamp, 'support', current_timestamp,81363, current_date, current_date, '2099-01-01 00:00:00.000','Y', 'Y', 'Y', 'Y', 'Y', 'Y', 'Y', 'N', 'N', 'N', NULL, NULL, NULL);</v>
      </c>
    </row>
    <row r="71" spans="1:2">
      <c r="A71" t="str">
        <f>IFERROR(IF(OR('countryvisalink Impl Live'!P71=0, 'countryvisalink Impl Live'!P71=""), "", 'countryvisalink Impl Live'!P71),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VALUES(nextval('t_country_visa_type_link_seq'),63502,40150,'Full', 'support', current_timestamp, 'support', current_timestamp,81363, current_date, current_date, '2099-01-01 00:00:00.000','Y', 'Y', 'Y', 'Y', 'Y', 'Y', 'Y', 'N', 'N', 'N', NULL, NULL, NULL);</v>
      </c>
      <c r="B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VALUES(nextval('t_country_visa_type_link_seq'),63502,40150,'Full', 'support', current_timestamp, 'support', current_timestamp,81363, current_date, current_date, '2099-01-01 00:00:00.000','Y', 'Y', 'Y', 'Y', 'Y', 'Y', 'Y', 'N', 'N', 'N', NULL, NULL, NULL);</v>
      </c>
    </row>
    <row r="72" spans="1:2">
      <c r="A72" t="str">
        <f>IFERROR(IF(OR('countryvisalink Impl Live'!P72=0, 'countryvisalink Impl Live'!P72=""), "", 'countryvisalink Impl Live'!P72),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VALUES(nextval('t_country_visa_type_link_seq'),63502,41150,'Full', 'support', current_timestamp, 'support', current_timestamp,81363, current_date, current_date, '2099-01-01 00:00:00.000','Y', 'Y', 'Y', 'Y', 'Y', 'Y', 'Y', 'N', 'N', 'N', NULL, NULL, NULL);</v>
      </c>
      <c r="B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VALUES(nextval('t_country_visa_type_link_seq'),63502,41150,'Full', 'support', current_timestamp, 'support', current_timestamp,81363, current_date, current_date, '2099-01-01 00:00:00.000','Y', 'Y', 'Y', 'Y', 'Y', 'Y', 'Y', 'N', 'N', 'N', NULL, NULL, NULL);</v>
      </c>
    </row>
    <row r="73" spans="1:2">
      <c r="A73" t="str">
        <f>IFERROR(IF(OR('countryvisalink Impl Live'!P73=0, 'countryvisalink Impl Live'!P73=""), "", 'countryvisalink Impl Live'!P73),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VALUES(nextval('t_country_visa_type_link_seq'),63502,41284,'Full', 'support', current_timestamp, 'support', current_timestamp,81363, current_date, current_date, '2099-01-01 00:00:00.000','Y', 'Y', 'Y', 'Y', 'Y', 'Y', 'Y', 'N', 'N', 'N', NULL, NULL, NULL);</v>
      </c>
      <c r="B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VALUES(nextval('t_country_visa_type_link_seq'),63502,41284,'Full', 'support', current_timestamp, 'support', current_timestamp,81363, current_date, current_date, '2099-01-01 00:00:00.000','Y', 'Y', 'Y', 'Y', 'Y', 'Y', 'Y', 'N', 'N', 'N', NULL, NULL, NULL);</v>
      </c>
    </row>
    <row r="74" spans="1:2">
      <c r="A74" t="str">
        <f>IFERROR(IF(OR('countryvisalink Impl Live'!P74=0, 'countryvisalink Impl Live'!P74=""), "", 'countryvisalink Impl Live'!P74),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VALUES(nextval('t_country_visa_type_link_seq'),63502,41283,'Full', 'support', current_timestamp, 'support', current_timestamp,81363, current_date, current_date, '2099-01-01 00:00:00.000','Y', 'Y', 'Y', 'Y', 'Y', 'Y', 'Y', 'N', 'N', 'N', NULL, NULL, NULL);</v>
      </c>
      <c r="B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VALUES(nextval('t_country_visa_type_link_seq'),63502,41283,'Full', 'support', current_timestamp, 'support', current_timestamp,81363, current_date, current_date, '2099-01-01 00:00:00.000','Y', 'Y', 'Y', 'Y', 'Y', 'Y', 'Y', 'N', 'N', 'N', NULL, NULL, NULL);</v>
      </c>
    </row>
    <row r="75" spans="1:2">
      <c r="A75" t="str">
        <f>IFERROR(IF(OR('countryvisalink Impl Live'!P75=0, 'countryvisalink Impl Live'!P75=""), "", 'countryvisalink Impl Live'!P75),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VALUES(nextval('t_country_visa_type_link_seq'),63502,43502,'Full', 'support', current_timestamp, 'support', current_timestamp,81363, current_date, current_date, '2099-01-01 00:00:00.000','Y', 'Y', 'Y', 'Y', 'Y', 'Y', 'Y', 'N', 'N', 'N', NULL, NULL, NULL);</v>
      </c>
      <c r="B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VALUES(nextval('t_country_visa_type_link_seq'),63502,43502,'Full', 'support', current_timestamp, 'support', current_timestamp,81363, current_date, current_date, '2099-01-01 00:00:00.000','Y', 'Y', 'Y', 'Y', 'Y', 'Y', 'Y', 'N', 'N', 'N', NULL, NULL, NULL);</v>
      </c>
    </row>
    <row r="76" spans="1:2">
      <c r="A76" t="str">
        <f>IFERROR(IF(OR('countryvisalink Impl Live'!P76=0, 'countryvisalink Impl Live'!P76=""), "", 'countryvisalink Impl Live'!P76),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VALUES(nextval('t_country_visa_type_link_seq'),63502,41152,'Full', 'support', current_timestamp, 'support', current_timestamp,81363, current_date, current_date, '2099-01-01 00:00:00.000','Y', 'Y', 'Y', 'Y', 'Y', 'Y', 'Y', 'N', 'N', 'N', NULL, NULL, NULL);</v>
      </c>
      <c r="B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VALUES(nextval('t_country_visa_type_link_seq'),63502,41152,'Full', 'support', current_timestamp, 'support', current_timestamp,81363, current_date, current_date, '2099-01-01 00:00:00.000','Y', 'Y', 'Y', 'Y', 'Y', 'Y', 'Y', 'N', 'N', 'N', NULL, NULL, NULL);</v>
      </c>
    </row>
    <row r="77" spans="1:2">
      <c r="A77" t="str">
        <f>IFERROR(IF(OR('countryvisalink Impl Live'!P77=0, 'countryvisalink Impl Live'!P77=""), "", 'countryvisalink Impl Live'!P77),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VALUES(nextval('t_country_visa_type_link_seq'),63502,41151,'Full', 'support', current_timestamp, 'support', current_timestamp,81363, current_date, current_date, '2099-01-01 00:00:00.000','Y', 'Y', 'Y', 'Y', 'Y', 'Y', 'Y', 'N', 'N', 'N', NULL, NULL, NULL);</v>
      </c>
      <c r="B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VALUES(nextval('t_country_visa_type_link_seq'),63502,41151,'Full', 'support', current_timestamp, 'support', current_timestamp,81363, current_date, current_date, '2099-01-01 00:00:00.000','Y', 'Y', 'Y', 'Y', 'Y', 'Y', 'Y', 'N', 'N', 'N', NULL, NULL, NULL);</v>
      </c>
    </row>
    <row r="78" spans="1:2">
      <c r="A78" t="str">
        <f>IFERROR(IF(OR('countryvisalink Impl Live'!P78=0, 'countryvisalink Impl Live'!P78=""), "", 'countryvisalink Impl Live'!P78),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VALUES(nextval('t_country_visa_type_link_seq'),63502,43503,'Full', 'support', current_timestamp, 'support', current_timestamp,81363, current_date, current_date, '2099-01-01 00:00:00.000','Y', 'Y', 'Y', 'Y', 'Y', 'Y', 'Y', 'N', 'N', 'N', NULL, NULL, NULL);</v>
      </c>
      <c r="B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VALUES(nextval('t_country_visa_type_link_seq'),63502,43503,'Full', 'support', current_timestamp, 'support', current_timestamp,81363, current_date, current_date, '2099-01-01 00:00:00.000','Y', 'Y', 'Y', 'Y', 'Y', 'Y', 'Y', 'N', 'N', 'N', NULL, NULL, NULL);</v>
      </c>
    </row>
    <row r="79" spans="1:2">
      <c r="A79" t="str">
        <f>IFERROR(IF(OR('countryvisalink Impl Live'!P79=0, 'countryvisalink Impl Live'!P79=""), "", 'countryvisalink Impl Live'!P79),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VALUES(nextval('t_country_visa_type_link_seq'),63502,41263,'Full', 'support', current_timestamp, 'support', current_timestamp,81363, current_date, current_date, '2099-01-01 00:00:00.000','Y', 'Y', 'Y', 'Y', 'Y', 'Y', 'Y', 'N', 'N', 'N', NULL, NULL, NULL);</v>
      </c>
      <c r="B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VALUES(nextval('t_country_visa_type_link_seq'),63502,41263,'Full', 'support', current_timestamp, 'support', current_timestamp,81363, current_date, current_date, '2099-01-01 00:00:00.000','Y', 'Y', 'Y', 'Y', 'Y', 'Y', 'Y', 'N', 'N', 'N', NULL, NULL, NULL);</v>
      </c>
    </row>
    <row r="80" spans="1:2">
      <c r="A80" t="str">
        <f>IFERROR(IF(OR('countryvisalink Impl Live'!P80=0, 'countryvisalink Impl Live'!P80=""), "", 'countryvisalink Impl Live'!P80),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VALUES(nextval('t_country_visa_type_link_seq'),63502,41153,'Full', 'support', current_timestamp, 'support', current_timestamp,81363, current_date, current_date, '2099-01-01 00:00:00.000','Y', 'Y', 'Y', 'Y', 'Y', 'Y', 'Y', 'N', 'N', 'N', NULL, NULL, NULL);</v>
      </c>
      <c r="B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VALUES(nextval('t_country_visa_type_link_seq'),63502,41153,'Full', 'support', current_timestamp, 'support', current_timestamp,81363, current_date, current_date, '2099-01-01 00:00:00.000','Y', 'Y', 'Y', 'Y', 'Y', 'Y', 'Y', 'N', 'N', 'N', NULL, NULL, NULL);</v>
      </c>
    </row>
    <row r="81" spans="1:2">
      <c r="A81" t="str">
        <f>IFERROR(IF(OR('countryvisalink Impl Live'!P81=0, 'countryvisalink Impl Live'!P81=""), "", 'countryvisalink Impl Live'!P81),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VALUES(nextval('t_country_visa_type_link_seq'),63502,42163,'Full', 'support', current_timestamp, 'support', current_timestamp,81363, current_date, current_date, '2099-01-01 00:00:00.000','Y', 'Y', 'Y', 'Y', 'Y', 'Y', 'Y', 'N', 'N', 'N', NULL, NULL, NULL);</v>
      </c>
      <c r="B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VALUES(nextval('t_country_visa_type_link_seq'),63502,42163,'Full', 'support', current_timestamp, 'support', current_timestamp,81363, current_date, current_date, '2099-01-01 00:00:00.000','Y', 'Y', 'Y', 'Y', 'Y', 'Y', 'Y', 'N', 'N', 'N', NULL, NULL, NULL);</v>
      </c>
    </row>
    <row r="82" spans="1:2">
      <c r="A82" t="str">
        <f>IFERROR(IF(OR('countryvisalink Impl Live'!P82=0, 'countryvisalink Impl Live'!P82=""), "", 'countryvisalink Impl Live'!P82),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VALUES(nextval('t_country_visa_type_link_seq'),63502,42103,'Full', 'support', current_timestamp, 'support', current_timestamp,81363, current_date, current_date, '2099-01-01 00:00:00.000','Y', 'Y', 'Y', 'Y', 'Y', 'Y', 'Y', 'N', 'N', 'N', NULL, NULL, NULL);</v>
      </c>
      <c r="B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VALUES(nextval('t_country_visa_type_link_seq'),63502,42103,'Full', 'support', current_timestamp, 'support', current_timestamp,81363, current_date, current_date, '2099-01-01 00:00:00.000','Y', 'Y', 'Y', 'Y', 'Y', 'Y', 'Y', 'N', 'N', 'N', NULL, NULL, NULL);</v>
      </c>
    </row>
    <row r="83" spans="1:2">
      <c r="A83" t="str">
        <f>IFERROR(IF(OR('countryvisalink Impl Live'!P83=0, 'countryvisalink Impl Live'!P83=""), "", 'countryvisalink Impl Live'!P83),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VALUES(nextval('t_country_visa_type_link_seq'),63502,42123,'Full', 'support', current_timestamp, 'support', current_timestamp,81363, current_date, current_date, '2099-01-01 00:00:00.000','Y', 'Y', 'Y', 'Y', 'Y', 'Y', 'Y', 'N', 'N', 'N', NULL, NULL, NULL);</v>
      </c>
      <c r="B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VALUES(nextval('t_country_visa_type_link_seq'),63502,42123,'Full', 'support', current_timestamp, 'support', current_timestamp,81363, current_date, current_date, '2099-01-01 00:00:00.000','Y', 'Y', 'Y', 'Y', 'Y', 'Y', 'Y', 'N', 'N', 'N', NULL, NULL, NULL);</v>
      </c>
    </row>
    <row r="84" spans="1:2">
      <c r="A84" t="str">
        <f>IFERROR(IF(OR('countryvisalink Impl Live'!P84=0, 'countryvisalink Impl Live'!P84=""), "", 'countryvisalink Impl Live'!P84),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VALUES(nextval('t_country_visa_type_link_seq'),63502,22056,'Full', 'support', current_timestamp, 'support', current_timestamp,81363, current_date, current_date, '2099-01-01 00:00:00.000','Y', 'Y', 'Y', 'Y', 'Y', 'Y', 'Y', 'N', 'N', 'N', NULL, NULL, NULL);</v>
      </c>
      <c r="B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VALUES(nextval('t_country_visa_type_link_seq'),63502,22056,'Full', 'support', current_timestamp, 'support', current_timestamp,81363, current_date, current_date, '2099-01-01 00:00:00.000','Y', 'Y', 'Y', 'Y', 'Y', 'Y', 'Y', 'N', 'N', 'N', NULL, NULL, NULL);</v>
      </c>
    </row>
    <row r="85" spans="1:2">
      <c r="A85" t="str">
        <f>IFERROR(IF(OR('countryvisalink Impl Live'!P85=0, 'countryvisalink Impl Live'!P85=""), "", 'countryvisalink Impl Live'!P85),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VALUES(nextval('t_country_visa_type_link_seq'),63502,38150,'Full', 'support', current_timestamp, 'support', current_timestamp,81363, current_date, current_date, '2099-01-01 00:00:00.000','Y', 'Y', 'Y', 'Y', 'Y', 'Y', 'Y', 'N', 'N', 'N', NULL, NULL, NULL);</v>
      </c>
      <c r="B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VALUES(nextval('t_country_visa_type_link_seq'),63502,38150,'Full', 'support', current_timestamp, 'support', current_timestamp,81363, current_date, current_date, '2099-01-01 00:00:00.000','Y', 'Y', 'Y', 'Y', 'Y', 'Y', 'Y', 'N', 'N', 'N', NULL, NULL, NULL);</v>
      </c>
    </row>
    <row r="86" spans="1:2">
      <c r="A86" t="str">
        <f>IFERROR(IF(OR('countryvisalink Impl Live'!P86=0, 'countryvisalink Impl Live'!P86=""), "", 'countryvisalink Impl Live'!P86),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VALUES(nextval('t_country_visa_type_link_seq'),63502,38151,'Full', 'support', current_timestamp, 'support', current_timestamp,81363, current_date, current_date, '2099-01-01 00:00:00.000','Y', 'Y', 'Y', 'Y', 'Y', 'Y', 'Y', 'N', 'N', 'N', NULL, NULL, NULL);</v>
      </c>
      <c r="B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VALUES(nextval('t_country_visa_type_link_seq'),63502,38151,'Full', 'support', current_timestamp, 'support', current_timestamp,81363, current_date, current_date, '2099-01-01 00:00:00.000','Y', 'Y', 'Y', 'Y', 'Y', 'Y', 'Y', 'N', 'N', 'N', NULL, NULL, NULL);</v>
      </c>
    </row>
    <row r="87" spans="1:2">
      <c r="A87" t="str">
        <f>IFERROR(IF(OR('countryvisalink Impl Live'!P87=0, 'countryvisalink Impl Live'!P87=""), "", 'countryvisalink Impl Live'!P87),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VALUES(nextval('t_country_visa_type_link_seq'),63502,38152,'Full', 'support', current_timestamp, 'support', current_timestamp,81363, current_date, current_date, '2099-01-01 00:00:00.000','Y', 'Y', 'Y', 'Y', 'Y', 'Y', 'Y', 'N', 'N', 'N', NULL, NULL, NULL);</v>
      </c>
      <c r="B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VALUES(nextval('t_country_visa_type_link_seq'),63502,38152,'Full', 'support', current_timestamp, 'support', current_timestamp,81363, current_date, current_date, '2099-01-01 00:00:00.000','Y', 'Y', 'Y', 'Y', 'Y', 'Y', 'Y', 'N', 'N', 'N', NULL, NULL, NULL);</v>
      </c>
    </row>
    <row r="88" spans="1:2">
      <c r="A88" t="str">
        <f>IFERROR(IF(OR('countryvisalink Impl Live'!P88=0, 'countryvisalink Impl Live'!P88=""), "", 'countryvisalink Impl Live'!P88),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VALUES(nextval('t_country_visa_type_link_seq'),63502,38153,'Full', 'support', current_timestamp, 'support', current_timestamp,81363, current_date, current_date, '2099-01-01 00:00:00.000','Y', 'Y', 'Y', 'Y', 'Y', 'Y', 'Y', 'N', 'N', 'N', NULL, NULL, NULL);</v>
      </c>
      <c r="B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VALUES(nextval('t_country_visa_type_link_seq'),63502,38153,'Full', 'support', current_timestamp, 'support', current_timestamp,81363, current_date, current_date, '2099-01-01 00:00:00.000','Y', 'Y', 'Y', 'Y', 'Y', 'Y', 'Y', 'N', 'N', 'N', NULL, NULL, NULL);</v>
      </c>
    </row>
    <row r="89" spans="1:2">
      <c r="A89" t="str">
        <f>IFERROR(IF(OR('countryvisalink Impl Live'!P89=0, 'countryvisalink Impl Live'!P89=""), "", 'countryvisalink Impl Live'!P89),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VALUES(nextval('t_country_visa_type_link_seq'),63502,38154,'Full', 'support', current_timestamp, 'support', current_timestamp,81363, current_date, current_date, '2099-01-01 00:00:00.000','Y', 'Y', 'Y', 'Y', 'Y', 'Y', 'Y', 'N', 'N', 'N', NULL, NULL, NULL);</v>
      </c>
      <c r="B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VALUES(nextval('t_country_visa_type_link_seq'),63502,38154,'Full', 'support', current_timestamp, 'support', current_timestamp,81363, current_date, current_date, '2099-01-01 00:00:00.000','Y', 'Y', 'Y', 'Y', 'Y', 'Y', 'Y', 'N', 'N', 'N', NULL, NULL, NULL);</v>
      </c>
    </row>
    <row r="90" spans="1:2">
      <c r="A90" t="str">
        <f>IFERROR(IF(OR('countryvisalink Impl Live'!P90=0, 'countryvisalink Impl Live'!P90=""), "", 'countryvisalink Impl Live'!P90),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VALUES(nextval('t_country_visa_type_link_seq'),63502,38155,'Full', 'support', current_timestamp, 'support', current_timestamp,81363, current_date, current_date, '2099-01-01 00:00:00.000','Y', 'Y', 'Y', 'Y', 'Y', 'Y', 'Y', 'N', 'N', 'N', NULL, NULL, NULL);</v>
      </c>
      <c r="B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VALUES(nextval('t_country_visa_type_link_seq'),63502,38155,'Full', 'support', current_timestamp, 'support', current_timestamp,81363, current_date, current_date, '2099-01-01 00:00:00.000','Y', 'Y', 'Y', 'Y', 'Y', 'Y', 'Y', 'N', 'N', 'N', NULL, NULL, NULL);</v>
      </c>
    </row>
    <row r="91" spans="1:2">
      <c r="A91" t="str">
        <f>IFERROR(IF(OR('countryvisalink Impl Live'!P91=0, 'countryvisalink Impl Live'!P91=""), "", 'countryvisalink Impl Live'!P91),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VALUES(nextval('t_country_visa_type_link_seq'),63502,38156,'Full', 'support', current_timestamp, 'support', current_timestamp,81363, current_date, current_date, '2099-01-01 00:00:00.000','Y', 'Y', 'Y', 'Y', 'Y', 'Y', 'Y', 'N', 'N', 'N', NULL, NULL, NULL);</v>
      </c>
      <c r="B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VALUES(nextval('t_country_visa_type_link_seq'),63502,38156,'Full', 'support', current_timestamp, 'support', current_timestamp,81363, current_date, current_date, '2099-01-01 00:00:00.000','Y', 'Y', 'Y', 'Y', 'Y', 'Y', 'Y', 'N', 'N', 'N', NULL, NULL, NULL);</v>
      </c>
    </row>
    <row r="92" spans="1:2">
      <c r="A92" t="str">
        <f>IFERROR(IF(OR('countryvisalink Impl Live'!P92=0, 'countryvisalink Impl Live'!P92=""), "", 'countryvisalink Impl Live'!P92),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VALUES(nextval('t_country_visa_type_link_seq'),63502,38157,'Full', 'support', current_timestamp, 'support', current_timestamp,81363, current_date, current_date, '2099-01-01 00:00:00.000','Y', 'Y', 'Y', 'Y', 'Y', 'Y', 'Y', 'N', 'N', 'N', NULL, NULL, NULL);</v>
      </c>
      <c r="B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VALUES(nextval('t_country_visa_type_link_seq'),63502,38157,'Full', 'support', current_timestamp, 'support', current_timestamp,81363, current_date, current_date, '2099-01-01 00:00:00.000','Y', 'Y', 'Y', 'Y', 'Y', 'Y', 'Y', 'N', 'N', 'N', NULL, NULL, NULL);</v>
      </c>
    </row>
    <row r="93" spans="1:2">
      <c r="A93" t="str">
        <f>IFERROR(IF(OR('countryvisalink Impl Live'!P93=0, 'countryvisalink Impl Live'!P93=""), "", 'countryvisalink Impl Live'!P93),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VALUES(nextval('t_country_visa_type_link_seq'),63502,38158,'Full', 'support', current_timestamp, 'support', current_timestamp,81363, current_date, current_date, '2099-01-01 00:00:00.000','Y', 'Y', 'Y', 'Y', 'Y', 'Y', 'Y', 'N', 'N', 'N', NULL, NULL, NULL);</v>
      </c>
      <c r="B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VALUES(nextval('t_country_visa_type_link_seq'),63502,38158,'Full', 'support', current_timestamp, 'support', current_timestamp,81363, current_date, current_date, '2099-01-01 00:00:00.000','Y', 'Y', 'Y', 'Y', 'Y', 'Y', 'Y', 'N', 'N', 'N', NULL, NULL, NULL);</v>
      </c>
    </row>
    <row r="94" spans="1:2">
      <c r="A94" t="str">
        <f>IFERROR(IF(OR('countryvisalink Impl Live'!P94=0, 'countryvisalink Impl Live'!P94=""), "", 'countryvisalink Impl Live'!P94),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VALUES(nextval('t_country_visa_type_link_seq'),63502,38159,'Full', 'support', current_timestamp, 'support', current_timestamp,81363, current_date, current_date, '2099-01-01 00:00:00.000','Y', 'Y', 'Y', 'Y', 'Y', 'Y', 'Y', 'N', 'N', 'N', NULL, NULL, NULL);</v>
      </c>
      <c r="B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VALUES(nextval('t_country_visa_type_link_seq'),63502,38159,'Full', 'support', current_timestamp, 'support', current_timestamp,81363, current_date, current_date, '2099-01-01 00:00:00.000','Y', 'Y', 'Y', 'Y', 'Y', 'Y', 'Y', 'N', 'N', 'N', NULL, NULL, NULL);</v>
      </c>
    </row>
    <row r="95" spans="1:2">
      <c r="A95" t="str">
        <f>IFERROR(IF(OR('countryvisalink Impl Live'!P95=0, 'countryvisalink Impl Live'!P95=""), "", 'countryvisalink Impl Live'!P95),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VALUES(nextval('t_country_visa_type_link_seq'),63502,38160,'Full', 'support', current_timestamp, 'support', current_timestamp,81363, current_date, current_date, '2099-01-01 00:00:00.000','Y', 'Y', 'Y', 'Y', 'Y', 'Y', 'Y', 'N', 'N', 'N', NULL, NULL, NULL);</v>
      </c>
      <c r="B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VALUES(nextval('t_country_visa_type_link_seq'),63502,38160,'Full', 'support', current_timestamp, 'support', current_timestamp,81363, current_date, current_date, '2099-01-01 00:00:00.000','Y', 'Y', 'Y', 'Y', 'Y', 'Y', 'Y', 'N', 'N', 'N', NULL, NULL, NULL);</v>
      </c>
    </row>
    <row r="96" spans="1:2">
      <c r="A96" t="str">
        <f>IFERROR(IF(OR('countryvisalink Impl Live'!P96=0, 'countryvisalink Impl Live'!P96=""), "", 'countryvisalink Impl Live'!P96),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VALUES(nextval('t_country_visa_type_link_seq'),63502,38161,'Full', 'support', current_timestamp, 'support', current_timestamp,81363, current_date, current_date, '2099-01-01 00:00:00.000','Y', 'Y', 'Y', 'Y', 'Y', 'Y', 'Y', 'N', 'N', 'N', NULL, NULL, NULL);</v>
      </c>
      <c r="B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VALUES(nextval('t_country_visa_type_link_seq'),63502,38161,'Full', 'support', current_timestamp, 'support', current_timestamp,81363, current_date, current_date, '2099-01-01 00:00:00.000','Y', 'Y', 'Y', 'Y', 'Y', 'Y', 'Y', 'N', 'N', 'N', NULL, NULL, NULL);</v>
      </c>
    </row>
    <row r="97" spans="1:2">
      <c r="A97" t="str">
        <f>IFERROR(IF(OR('countryvisalink Impl Live'!P97=0, 'countryvisalink Impl Live'!P97=""), "", 'countryvisalink Impl Live'!P97),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VALUES(nextval('t_country_visa_type_link_seq'),63502,41343,'Full', 'support', current_timestamp, 'support', current_timestamp,81363, current_date, current_date, '2099-01-01 00:00:00.000','Y', 'Y', 'Y', 'Y', 'Y', 'Y', 'Y', 'N', 'N', 'N', NULL, NULL, NULL);</v>
      </c>
      <c r="B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VALUES(nextval('t_country_visa_type_link_seq'),63502,41343,'Full', 'support', current_timestamp, 'support', current_timestamp,81363, current_date, current_date, '2099-01-01 00:00:00.000','Y', 'Y', 'Y', 'Y', 'Y', 'Y', 'Y', 'N', 'N', 'N', NULL, NULL, NULL);</v>
      </c>
    </row>
    <row r="98" spans="1:2">
      <c r="A98" t="str">
        <f>IFERROR(IF(OR('countryvisalink Impl Live'!P98=0, 'countryvisalink Impl Live'!P98=""), "", 'countryvisalink Impl Live'!P98),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VALUES(nextval('t_country_visa_type_link_seq'),63502,41344,'Full', 'support', current_timestamp, 'support', current_timestamp,81363, current_date, current_date, '2099-01-01 00:00:00.000','Y', 'Y', 'Y', 'Y', 'Y', 'Y', 'Y', 'N', 'N', 'N', NULL, NULL, NULL);</v>
      </c>
      <c r="B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VALUES(nextval('t_country_visa_type_link_seq'),63502,41344,'Full', 'support', current_timestamp, 'support', current_timestamp,81363, current_date, current_date, '2099-01-01 00:00:00.000','Y', 'Y', 'Y', 'Y', 'Y', 'Y', 'Y', 'N', 'N', 'N', NULL, NULL, NULL);</v>
      </c>
    </row>
    <row r="99" spans="1:2">
      <c r="A99" t="str">
        <f>IFERROR(IF(OR('countryvisalink Impl Live'!P99=0, 'countryvisalink Impl Live'!P99=""), "", 'countryvisalink Impl Live'!P99),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VALUES(nextval('t_country_visa_type_link_seq'),63502,41345,'Full', 'support', current_timestamp, 'support', current_timestamp,81363, current_date, current_date, '2099-01-01 00:00:00.000','Y', 'Y', 'Y', 'Y', 'Y', 'Y', 'Y', 'N', 'N', 'N', NULL, NULL, NULL);</v>
      </c>
      <c r="B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VALUES(nextval('t_country_visa_type_link_seq'),63502,41345,'Full', 'support', current_timestamp, 'support', current_timestamp,81363, current_date, current_date, '2099-01-01 00:00:00.000','Y', 'Y', 'Y', 'Y', 'Y', 'Y', 'Y', 'N', 'N', 'N', NULL, NULL, NULL);</v>
      </c>
    </row>
    <row r="100" spans="1:2">
      <c r="A100" t="str">
        <f>IFERROR(IF(OR('countryvisalink Impl Live'!P100=0, 'countryvisalink Impl Live'!P100=""), "", 'countryvisalink Impl Live'!P100),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VALUES(nextval('t_country_visa_type_link_seq'),63502,41346,'Full', 'support', current_timestamp, 'support', current_timestamp,81363, current_date, current_date, '2099-01-01 00:00:00.000','Y', 'Y', 'Y', 'Y', 'Y', 'Y', 'Y', 'N', 'N', 'N', NULL, NULL, NULL);</v>
      </c>
      <c r="B1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VALUES(nextval('t_country_visa_type_link_seq'),63502,41346,'Full', 'support', current_timestamp, 'support', current_timestamp,81363, current_date, current_date, '2099-01-01 00:00:00.000','Y', 'Y', 'Y', 'Y', 'Y', 'Y', 'Y', 'N', 'N', 'N', NULL, NULL, NULL);</v>
      </c>
    </row>
    <row r="101" spans="1:2">
      <c r="A101" t="str">
        <f>IFERROR(IF(OR('countryvisalink Impl Live'!P101=0, 'countryvisalink Impl Live'!P101=""), "", 'countryvisalink Impl Live'!P101),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VALUES(nextval('t_country_visa_type_link_seq'),63502,41347,'Full', 'support', current_timestamp, 'support', current_timestamp,81363, current_date, current_date, '2099-01-01 00:00:00.000','Y', 'Y', 'Y', 'Y', 'Y', 'Y', 'Y', 'N', 'N', 'N', NULL, NULL, NULL);</v>
      </c>
      <c r="B1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VALUES(nextval('t_country_visa_type_link_seq'),63502,41347,'Full', 'support', current_timestamp, 'support', current_timestamp,81363, current_date, current_date, '2099-01-01 00:00:00.000','Y', 'Y', 'Y', 'Y', 'Y', 'Y', 'Y', 'N', 'N', 'N', NULL, NULL, NULL);</v>
      </c>
    </row>
    <row r="102" spans="1:2">
      <c r="A102" t="str">
        <f>IFERROR(IF(OR('countryvisalink Impl Live'!P102=0, 'countryvisalink Impl Live'!P102=""), "", 'countryvisalink Impl Live'!P102),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VALUES(nextval('t_country_visa_type_link_seq'),63502,41348,'Full', 'support', current_timestamp, 'support', current_timestamp,81363, current_date, current_date, '2099-01-01 00:00:00.000','Y', 'Y', 'Y', 'Y', 'Y', 'Y', 'Y', 'N', 'N', 'N', NULL, NULL, NULL);</v>
      </c>
      <c r="B1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VALUES(nextval('t_country_visa_type_link_seq'),63502,41348,'Full', 'support', current_timestamp, 'support', current_timestamp,81363, current_date, current_date, '2099-01-01 00:00:00.000','Y', 'Y', 'Y', 'Y', 'Y', 'Y', 'Y', 'N', 'N', 'N', NULL, NULL, NULL);</v>
      </c>
    </row>
    <row r="103" spans="1:2">
      <c r="A103" t="str">
        <f>IFERROR(IF(OR('countryvisalink Impl Live'!P103=0, 'countryvisalink Impl Live'!P103=""), "", 'countryvisalink Impl Live'!P103),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VALUES(nextval('t_country_visa_type_link_seq'),63502,41383,'Full', 'support', current_timestamp, 'support', current_timestamp,81363, current_date, current_date, '2099-01-01 00:00:00.000','Y', 'Y', 'Y', 'Y', 'Y', 'Y', 'Y', 'N', 'N', 'N', NULL, NULL, NULL);</v>
      </c>
      <c r="B1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VALUES(nextval('t_country_visa_type_link_seq'),63502,41383,'Full', 'support', current_timestamp, 'support', current_timestamp,81363, current_date, current_date, '2099-01-01 00:00:00.000','Y', 'Y', 'Y', 'Y', 'Y', 'Y', 'Y', 'N', 'N', 'N', NULL, NULL, NULL);</v>
      </c>
    </row>
    <row r="104" spans="1:2">
      <c r="A104" t="str">
        <f>IFERROR(IF(OR('countryvisalink Impl Live'!P104=0, 'countryvisalink Impl Live'!P104=""), "", 'countryvisalink Impl Live'!P104),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VALUES(nextval('t_country_visa_type_link_seq'),63502,41403,'Full', 'support', current_timestamp, 'support', current_timestamp,81363, current_date, current_date, '2099-01-01 00:00:00.000','Y', 'Y', 'Y', 'Y', 'Y', 'Y', 'Y', 'N', 'N', 'N', NULL, NULL, NULL);</v>
      </c>
      <c r="B1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VALUES(nextval('t_country_visa_type_link_seq'),63502,41403,'Full', 'support', current_timestamp, 'support', current_timestamp,81363, current_date, current_date, '2099-01-01 00:00:00.000','Y', 'Y', 'Y', 'Y', 'Y', 'Y', 'Y', 'N', 'N', 'N', NULL, NULL, NULL);</v>
      </c>
    </row>
    <row r="105" spans="1:2">
      <c r="A105" t="str">
        <f>IFERROR(IF(OR('countryvisalink Impl Live'!P105=0, 'countryvisalink Impl Live'!P105=""), "", 'countryvisalink Impl Live'!P105),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VALUES(nextval('t_country_visa_type_link_seq'),63502,41404,'Full', 'support', current_timestamp, 'support', current_timestamp,81363, current_date, current_date, '2099-01-01 00:00:00.000','Y', 'Y', 'Y', 'Y', 'Y', 'Y', 'Y', 'N', 'N', 'N', NULL, NULL, NULL);</v>
      </c>
      <c r="B1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VALUES(nextval('t_country_visa_type_link_seq'),63502,41404,'Full', 'support', current_timestamp, 'support', current_timestamp,81363, current_date, current_date, '2099-01-01 00:00:00.000','Y', 'Y', 'Y', 'Y', 'Y', 'Y', 'Y', 'N', 'N', 'N', NULL, NULL, NULL);</v>
      </c>
    </row>
    <row r="106" spans="1:2">
      <c r="A106" t="str">
        <f>IFERROR(IF(OR('countryvisalink Impl Live'!P106=0, 'countryvisalink Impl Live'!P106=""), "", 'countryvisalink Impl Live'!P106),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VALUES(nextval('t_country_visa_type_link_seq'),63502,41423,'Full', 'support', current_timestamp, 'support', current_timestamp,81363, current_date, current_date, '2099-01-01 00:00:00.000','Y', 'Y', 'Y', 'Y', 'Y', 'Y', 'Y', 'N', 'N', 'N', NULL, NULL, NULL);</v>
      </c>
      <c r="B1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VALUES(nextval('t_country_visa_type_link_seq'),63502,41423,'Full', 'support', current_timestamp, 'support', current_timestamp,81363, current_date, current_date, '2099-01-01 00:00:00.000','Y', 'Y', 'Y', 'Y', 'Y', 'Y', 'Y', 'N', 'N', 'N', NULL, NULL, NULL);</v>
      </c>
    </row>
    <row r="107" spans="1:2">
      <c r="A107" t="str">
        <f>IFERROR(IF(OR('countryvisalink Impl Live'!P107=0, 'countryvisalink Impl Live'!P107=""), "", 'countryvisalink Impl Live'!P107),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VALUES(nextval('t_country_visa_type_link_seq'),63502,41405,'Full', 'support', current_timestamp, 'support', current_timestamp,81363, current_date, current_date, '2099-01-01 00:00:00.000','Y', 'Y', 'Y', 'Y', 'Y', 'Y', 'Y', 'N', 'N', 'N', NULL, NULL, NULL);</v>
      </c>
      <c r="B1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VALUES(nextval('t_country_visa_type_link_seq'),63502,41405,'Full', 'support', current_timestamp, 'support', current_timestamp,81363, current_date, current_date, '2099-01-01 00:00:00.000','Y', 'Y', 'Y', 'Y', 'Y', 'Y', 'Y', 'N', 'N', 'N', NULL, NULL, NULL);</v>
      </c>
    </row>
    <row r="108" spans="1:2">
      <c r="A108" t="str">
        <f>IFERROR(IF(OR('countryvisalink Impl Live'!P108=0, 'countryvisalink Impl Live'!P108=""), "", 'countryvisalink Impl Live'!P108),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VALUES(nextval('t_country_visa_type_link_seq'),63502,41515,'Full', 'support', current_timestamp, 'support', current_timestamp,81363, current_date, current_date, '2099-01-01 00:00:00.000','Y', 'Y', 'Y', 'Y', 'Y', 'Y', 'Y', 'N', 'N', 'N', NULL, NULL, NULL);</v>
      </c>
      <c r="B1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VALUES(nextval('t_country_visa_type_link_seq'),63502,41515,'Full', 'support', current_timestamp, 'support', current_timestamp,81363, current_date, current_date, '2099-01-01 00:00:00.000','Y', 'Y', 'Y', 'Y', 'Y', 'Y', 'Y', 'N', 'N', 'N', NULL, NULL, NULL);</v>
      </c>
    </row>
    <row r="109" spans="1:2">
      <c r="A109" t="str">
        <f>IFERROR(IF(OR('countryvisalink Impl Live'!P109=0, 'countryvisalink Impl Live'!P109=""), "", 'countryvisalink Impl Live'!P109),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VALUES(nextval('t_country_visa_type_link_seq'),63502,41535,'Full', 'support', current_timestamp, 'support', current_timestamp,81363, current_date, current_date, '2099-01-01 00:00:00.000','Y', 'Y', 'Y', 'Y', 'Y', 'Y', 'Y', 'N', 'N', 'N', NULL, NULL, NULL);</v>
      </c>
      <c r="B1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VALUES(nextval('t_country_visa_type_link_seq'),63502,41535,'Full', 'support', current_timestamp, 'support', current_timestamp,81363, current_date, current_date, '2099-01-01 00:00:00.000','Y', 'Y', 'Y', 'Y', 'Y', 'Y', 'Y', 'N', 'N', 'N', NULL, NULL, NULL);</v>
      </c>
    </row>
    <row r="110" spans="1:2">
      <c r="A110" t="str">
        <f>IFERROR(IF(OR('countryvisalink Impl Live'!P110=0, 'countryvisalink Impl Live'!P110=""), "", 'countryvisalink Impl Live'!P110),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VALUES(nextval('t_country_visa_type_link_seq'),63502,41555,'Full', 'support', current_timestamp, 'support', current_timestamp,81363, current_date, current_date, '2099-01-01 00:00:00.000','Y', 'Y', 'Y', 'Y', 'Y', 'Y', 'Y', 'N', 'N', 'N', NULL, NULL, NULL);</v>
      </c>
      <c r="B1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VALUES(nextval('t_country_visa_type_link_seq'),63502,41555,'Full', 'support', current_timestamp, 'support', current_timestamp,81363, current_date, current_date, '2099-01-01 00:00:00.000','Y', 'Y', 'Y', 'Y', 'Y', 'Y', 'Y', 'N', 'N', 'N', NULL, NULL, NULL);</v>
      </c>
    </row>
    <row r="111" spans="1:2">
      <c r="A111" t="str">
        <f>IFERROR(IF(OR('countryvisalink Impl Live'!P111=0, 'countryvisalink Impl Live'!P111=""), "", 'countryvisalink Impl Live'!P111),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VALUES(nextval('t_country_visa_type_link_seq'),63502,41575,'Full', 'support', current_timestamp, 'support', current_timestamp,81363, current_date, current_date, '2099-01-01 00:00:00.000','Y', 'Y', 'Y', 'Y', 'Y', 'Y', 'Y', 'N', 'N', 'N', NULL, NULL, NULL);</v>
      </c>
      <c r="B1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VALUES(nextval('t_country_visa_type_link_seq'),63502,41575,'Full', 'support', current_timestamp, 'support', current_timestamp,81363, current_date, current_date, '2099-01-01 00:00:00.000','Y', 'Y', 'Y', 'Y', 'Y', 'Y', 'Y', 'N', 'N', 'N', NULL, NULL, NULL);</v>
      </c>
    </row>
    <row r="112" spans="1:2">
      <c r="A112" t="str">
        <f>IFERROR(IF(OR('countryvisalink Impl Live'!P112=0, 'countryvisalink Impl Live'!P112=""), "", 'countryvisalink Impl Live'!P112),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VALUES(nextval('t_country_visa_type_link_seq'),63502,41576,'Full', 'support', current_timestamp, 'support', current_timestamp,81363, current_date, current_date, '2099-01-01 00:00:00.000','Y', 'Y', 'Y', 'Y', 'Y', 'Y', 'Y', 'N', 'N', 'N', NULL, NULL, NULL);</v>
      </c>
      <c r="B1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VALUES(nextval('t_country_visa_type_link_seq'),63502,41576,'Full', 'support', current_timestamp, 'support', current_timestamp,81363, current_date, current_date, '2099-01-01 00:00:00.000','Y', 'Y', 'Y', 'Y', 'Y', 'Y', 'Y', 'N', 'N', 'N', NULL, NULL, NULL);</v>
      </c>
    </row>
    <row r="113" spans="1:2">
      <c r="A113" t="str">
        <f>IFERROR(IF(OR('countryvisalink Impl Live'!P113=0, 'countryvisalink Impl Live'!P113=""), "", 'countryvisalink Impl Live'!P113),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VALUES(nextval('t_country_visa_type_link_seq'),63502,41667,'Full', 'support', current_timestamp, 'support', current_timestamp,81363, current_date, current_date, '2099-01-01 00:00:00.000','Y', 'Y', 'Y', 'Y', 'Y', 'Y', 'Y', 'N', 'N', 'N', NULL, NULL, NULL);</v>
      </c>
      <c r="B1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VALUES(nextval('t_country_visa_type_link_seq'),63502,41667,'Full', 'support', current_timestamp, 'support', current_timestamp,81363, current_date, current_date, '2099-01-01 00:00:00.000','Y', 'Y', 'Y', 'Y', 'Y', 'Y', 'Y', 'N', 'N', 'N', NULL, NULL, NULL);</v>
      </c>
    </row>
    <row r="114" spans="1:2">
      <c r="A114" t="str">
        <f>IFERROR(IF(OR('countryvisalink Impl Live'!P114=0, 'countryvisalink Impl Live'!P114=""), "", 'countryvisalink Impl Live'!P114),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VALUES(nextval('t_country_visa_type_link_seq'),63502,41687,'Full', 'support', current_timestamp, 'support', current_timestamp,81363, current_date, current_date, '2099-01-01 00:00:00.000','Y', 'Y', 'Y', 'Y', 'Y', 'Y', 'Y', 'N', 'N', 'N', NULL, NULL, NULL);</v>
      </c>
      <c r="B1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VALUES(nextval('t_country_visa_type_link_seq'),63502,41687,'Full', 'support', current_timestamp, 'support', current_timestamp,81363, current_date, current_date, '2099-01-01 00:00:00.000','Y', 'Y', 'Y', 'Y', 'Y', 'Y', 'Y', 'N', 'N', 'N', NULL, NULL, NULL);</v>
      </c>
    </row>
    <row r="115" spans="1:2">
      <c r="A115" t="str">
        <f>IFERROR(IF(OR('countryvisalink Impl Live'!P115=0, 'countryvisalink Impl Live'!P115=""), "", 'countryvisalink Impl Live'!P115),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VALUES(nextval('t_country_visa_type_link_seq'),63502,41707,'Full', 'support', current_timestamp, 'support', current_timestamp,81363, current_date, current_date, '2099-01-01 00:00:00.000','Y', 'Y', 'Y', 'Y', 'Y', 'Y', 'Y', 'N', 'N', 'N', NULL, NULL, NULL);</v>
      </c>
      <c r="B1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VALUES(nextval('t_country_visa_type_link_seq'),63502,41707,'Full', 'support', current_timestamp, 'support', current_timestamp,81363, current_date, current_date, '2099-01-01 00:00:00.000','Y', 'Y', 'Y', 'Y', 'Y', 'Y', 'Y', 'N', 'N', 'N', NULL, NULL, NULL);</v>
      </c>
    </row>
    <row r="116" spans="1:2">
      <c r="A116" t="str">
        <f>IFERROR(IF(OR('countryvisalink Impl Live'!P116=0, 'countryvisalink Impl Live'!P116=""), "", 'countryvisalink Impl Live'!P116),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VALUES(nextval('t_country_visa_type_link_seq'),63502,41727,'Full', 'support', current_timestamp, 'support', current_timestamp,81363, current_date, current_date, '2099-01-01 00:00:00.000','Y', 'Y', 'Y', 'Y', 'Y', 'Y', 'Y', 'N', 'N', 'N', NULL, NULL, NULL);</v>
      </c>
      <c r="B1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VALUES(nextval('t_country_visa_type_link_seq'),63502,41727,'Full', 'support', current_timestamp, 'support', current_timestamp,81363, current_date, current_date, '2099-01-01 00:00:00.000','Y', 'Y', 'Y', 'Y', 'Y', 'Y', 'Y', 'N', 'N', 'N', NULL, NULL, NULL);</v>
      </c>
    </row>
    <row r="117" spans="1:2">
      <c r="A117" t="str">
        <f>IFERROR(IF(OR('countryvisalink Impl Live'!P117=0, 'countryvisalink Impl Live'!P117=""), "", 'countryvisalink Impl Live'!P117),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VALUES(nextval('t_country_visa_type_link_seq'),63502,41747,'Full', 'support', current_timestamp, 'support', current_timestamp,81363, current_date, current_date, '2099-01-01 00:00:00.000','Y', 'Y', 'Y', 'Y', 'Y', 'Y', 'Y', 'N', 'N', 'N', NULL, NULL, NULL);</v>
      </c>
      <c r="B1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VALUES(nextval('t_country_visa_type_link_seq'),63502,41747,'Full', 'support', current_timestamp, 'support', current_timestamp,81363, current_date, current_date, '2099-01-01 00:00:00.000','Y', 'Y', 'Y', 'Y', 'Y', 'Y', 'Y', 'N', 'N', 'N', NULL, NULL, NULL);</v>
      </c>
    </row>
    <row r="118" spans="1:2">
      <c r="A118" t="str">
        <f>IFERROR(IF(OR('countryvisalink Impl Live'!P118=0, 'countryvisalink Impl Live'!P118=""), "", 'countryvisalink Impl Live'!P118),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VALUES(nextval('t_country_visa_type_link_seq'),63502,41728,'Full', 'support', current_timestamp, 'support', current_timestamp,81363, current_date, current_date, '2099-01-01 00:00:00.000','Y', 'Y', 'Y', 'Y', 'Y', 'Y', 'Y', 'N', 'N', 'N', NULL, NULL, NULL);</v>
      </c>
      <c r="B1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VALUES(nextval('t_country_visa_type_link_seq'),63502,41728,'Full', 'support', current_timestamp, 'support', current_timestamp,81363, current_date, current_date, '2099-01-01 00:00:00.000','Y', 'Y', 'Y', 'Y', 'Y', 'Y', 'Y', 'N', 'N', 'N', NULL, NULL, NULL);</v>
      </c>
    </row>
    <row r="119" spans="1:2">
      <c r="A119" t="str">
        <f>IFERROR(IF(OR('countryvisalink Impl Live'!P119=0, 'countryvisalink Impl Live'!P119=""), "", 'countryvisalink Impl Live'!P119),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VALUES(nextval('t_country_visa_type_link_seq'),63502,41688,'Full', 'support', current_timestamp, 'support', current_timestamp,81363, current_date, current_date, '2099-01-01 00:00:00.000','Y', 'Y', 'Y', 'Y', 'Y', 'Y', 'Y', 'N', 'N', 'N', NULL, NULL, NULL);</v>
      </c>
      <c r="B1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VALUES(nextval('t_country_visa_type_link_seq'),63502,41688,'Full', 'support', current_timestamp, 'support', current_timestamp,81363, current_date, current_date, '2099-01-01 00:00:00.000','Y', 'Y', 'Y', 'Y', 'Y', 'Y', 'Y', 'N', 'N', 'N', NULL, NULL, NULL);</v>
      </c>
    </row>
    <row r="120" spans="1:2">
      <c r="A120" t="str">
        <f>IFERROR(IF(OR('countryvisalink Impl Live'!P120=0, 'countryvisalink Impl Live'!P120=""), "", 'countryvisalink Impl Live'!P120),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VALUES(nextval('t_country_visa_type_link_seq'),63502,41689,'Full', 'support', current_timestamp, 'support', current_timestamp,81363, current_date, current_date, '2099-01-01 00:00:00.000','Y', 'Y', 'Y', 'Y', 'Y', 'Y', 'Y', 'N', 'N', 'N', NULL, NULL, NULL);</v>
      </c>
      <c r="B1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VALUES(nextval('t_country_visa_type_link_seq'),63502,41689,'Full', 'support', current_timestamp, 'support', current_timestamp,81363, current_date, current_date, '2099-01-01 00:00:00.000','Y', 'Y', 'Y', 'Y', 'Y', 'Y', 'Y', 'N', 'N', 'N', NULL, NULL, NULL);</v>
      </c>
    </row>
    <row r="121" spans="1:2">
      <c r="A121" t="str">
        <f>IFERROR(IF(OR('countryvisalink Impl Live'!P121=0, 'countryvisalink Impl Live'!P121=""), "", 'countryvisalink Impl Live'!P121),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VALUES(nextval('t_country_visa_type_link_seq'),63502,41690,'Full', 'support', current_timestamp, 'support', current_timestamp,81363, current_date, current_date, '2099-01-01 00:00:00.000','Y', 'Y', 'Y', 'Y', 'Y', 'Y', 'Y', 'N', 'N', 'N', NULL, NULL, NULL);</v>
      </c>
      <c r="B1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VALUES(nextval('t_country_visa_type_link_seq'),63502,41690,'Full', 'support', current_timestamp, 'support', current_timestamp,81363, current_date, current_date, '2099-01-01 00:00:00.000','Y', 'Y', 'Y', 'Y', 'Y', 'Y', 'Y', 'N', 'N', 'N', NULL, NULL, NULL);</v>
      </c>
    </row>
    <row r="122" spans="1:2">
      <c r="A122" t="str">
        <f>IFERROR(IF(OR('countryvisalink Impl Live'!P122=0, 'countryvisalink Impl Live'!P122=""), "", 'countryvisalink Impl Live'!P122),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VALUES(nextval('t_country_visa_type_link_seq'),63502,41799,'Full', 'support', current_timestamp, 'support', current_timestamp,81363, current_date, current_date, '2099-01-01 00:00:00.000','Y', 'Y', 'Y', 'Y', 'Y', 'Y', 'Y', 'N', 'N', 'N', NULL, NULL, NULL);</v>
      </c>
      <c r="B1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VALUES(nextval('t_country_visa_type_link_seq'),63502,41799,'Full', 'support', current_timestamp, 'support', current_timestamp,81363, current_date, current_date, '2099-01-01 00:00:00.000','Y', 'Y', 'Y', 'Y', 'Y', 'Y', 'Y', 'N', 'N', 'N', NULL, NULL, NULL);</v>
      </c>
    </row>
    <row r="123" spans="1:2">
      <c r="A123" t="str">
        <f>IFERROR(IF(OR('countryvisalink Impl Live'!P123=0, 'countryvisalink Impl Live'!P123=""), "", 'countryvisalink Impl Live'!P123),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VALUES(nextval('t_country_visa_type_link_seq'),63502,41819,'Full', 'support', current_timestamp, 'support', current_timestamp,81363, current_date, current_date, '2099-01-01 00:00:00.000','Y', 'Y', 'Y', 'Y', 'Y', 'Y', 'Y', 'N', 'N', 'N', NULL, NULL, NULL);</v>
      </c>
      <c r="B1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VALUES(nextval('t_country_visa_type_link_seq'),63502,41819,'Full', 'support', current_timestamp, 'support', current_timestamp,81363, current_date, current_date, '2099-01-01 00:00:00.000','Y', 'Y', 'Y', 'Y', 'Y', 'Y', 'Y', 'N', 'N', 'N', NULL, NULL, NULL);</v>
      </c>
    </row>
    <row r="124" spans="1:2">
      <c r="A124" t="str">
        <f>IFERROR(IF(OR('countryvisalink Impl Live'!P124=0, 'countryvisalink Impl Live'!P124=""), "", 'countryvisalink Impl Live'!P124),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VALUES(nextval('t_country_visa_type_link_seq'),63502,41820,'Full', 'support', current_timestamp, 'support', current_timestamp,81363, current_date, current_date, '2099-01-01 00:00:00.000','Y', 'Y', 'Y', 'Y', 'Y', 'Y', 'Y', 'N', 'N', 'N', NULL, NULL, NULL);</v>
      </c>
      <c r="B1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VALUES(nextval('t_country_visa_type_link_seq'),63502,41820,'Full', 'support', current_timestamp, 'support', current_timestamp,81363, current_date, current_date, '2099-01-01 00:00:00.000','Y', 'Y', 'Y', 'Y', 'Y', 'Y', 'Y', 'N', 'N', 'N', NULL, NULL, NULL);</v>
      </c>
    </row>
    <row r="125" spans="1:2">
      <c r="A125" t="str">
        <f>IFERROR(IF(OR('countryvisalink Impl Live'!P125=0, 'countryvisalink Impl Live'!P125=""), "", 'countryvisalink Impl Live'!P125),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VALUES(nextval('t_country_visa_type_link_seq'),63502,41821,'Full', 'support', current_timestamp, 'support', current_timestamp,81363, current_date, current_date, '2099-01-01 00:00:00.000','Y', 'Y', 'Y', 'Y', 'Y', 'Y', 'Y', 'N', 'N', 'N', NULL, NULL, NULL);</v>
      </c>
      <c r="B1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VALUES(nextval('t_country_visa_type_link_seq'),63502,41821,'Full', 'support', current_timestamp, 'support', current_timestamp,81363, current_date, current_date, '2099-01-01 00:00:00.000','Y', 'Y', 'Y', 'Y', 'Y', 'Y', 'Y', 'N', 'N', 'N', NULL, NULL, NULL);</v>
      </c>
    </row>
    <row r="126" spans="1:2">
      <c r="A126" t="str">
        <f>IFERROR(IF(OR('countryvisalink Impl Live'!P126=0, 'countryvisalink Impl Live'!P126=""), "", 'countryvisalink Impl Live'!P126),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VALUES(nextval('t_country_visa_type_link_seq'),63502,41822,'Full', 'support', current_timestamp, 'support', current_timestamp,81363, current_date, current_date, '2099-01-01 00:00:00.000','Y', 'Y', 'Y', 'Y', 'Y', 'Y', 'Y', 'N', 'N', 'N', NULL, NULL, NULL);</v>
      </c>
      <c r="B1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VALUES(nextval('t_country_visa_type_link_seq'),63502,41822,'Full', 'support', current_timestamp, 'support', current_timestamp,81363, current_date, current_date, '2099-01-01 00:00:00.000','Y', 'Y', 'Y', 'Y', 'Y', 'Y', 'Y', 'N', 'N', 'N', NULL, NULL, NULL);</v>
      </c>
    </row>
    <row r="127" spans="1:2">
      <c r="A127" t="str">
        <f>IFERROR(IF(OR('countryvisalink Impl Live'!P127=0, 'countryvisalink Impl Live'!P127=""), "", 'countryvisalink Impl Live'!P127),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VALUES(nextval('t_country_visa_type_link_seq'),63502,41363,'Full', 'support', current_timestamp, 'support', current_timestamp,81363, current_date, current_date, '2099-01-01 00:00:00.000','Y', 'Y', 'Y', 'Y', 'Y', 'Y', 'Y', 'N', 'N', 'N', NULL, NULL, NULL);</v>
      </c>
      <c r="B1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VALUES(nextval('t_country_visa_type_link_seq'),63502,41363,'Full', 'support', current_timestamp, 'support', current_timestamp,81363, current_date, current_date, '2099-01-01 00:00:00.000','Y', 'Y', 'Y', 'Y', 'Y', 'Y', 'Y', 'N', 'N', 'N', NULL, NULL, NULL);</v>
      </c>
    </row>
    <row r="128" spans="1:2">
      <c r="A128" t="str">
        <f>IFERROR(IF(OR('countryvisalink Impl Live'!P128=0, 'countryvisalink Impl Live'!P128=""), "", 'countryvisalink Impl Live'!P128),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VALUES(nextval('t_country_visa_type_link_seq'),63502,41823,'Full', 'support', current_timestamp, 'support', current_timestamp,81363, current_date, current_date, '2099-01-01 00:00:00.000','Y', 'Y', 'Y', 'Y', 'Y', 'Y', 'Y', 'N', 'N', 'N', NULL, NULL, NULL);</v>
      </c>
      <c r="B1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VALUES(nextval('t_country_visa_type_link_seq'),63502,41823,'Full', 'support', current_timestamp, 'support', current_timestamp,81363, current_date, current_date, '2099-01-01 00:00:00.000','Y', 'Y', 'Y', 'Y', 'Y', 'Y', 'Y', 'N', 'N', 'N', NULL, NULL, NULL);</v>
      </c>
    </row>
    <row r="129" spans="1:2">
      <c r="A129" t="str">
        <f>IFERROR(IF(OR('countryvisalink Impl Live'!P129=0, 'countryvisalink Impl Live'!P129=""), "", 'countryvisalink Impl Live'!P129),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VALUES(nextval('t_country_visa_type_link_seq'),63502,41824,'Full', 'support', current_timestamp, 'support', current_timestamp,81363, current_date, current_date, '2099-01-01 00:00:00.000','Y', 'Y', 'Y', 'Y', 'Y', 'Y', 'Y', 'N', 'N', 'N', NULL, NULL, NULL);</v>
      </c>
      <c r="B1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VALUES(nextval('t_country_visa_type_link_seq'),63502,41824,'Full', 'support', current_timestamp, 'support', current_timestamp,81363, current_date, current_date, '2099-01-01 00:00:00.000','Y', 'Y', 'Y', 'Y', 'Y', 'Y', 'Y', 'N', 'N', 'N', NULL, NULL, NULL);</v>
      </c>
    </row>
    <row r="130" spans="1:2">
      <c r="A130" t="str">
        <f>IFERROR(IF(OR('countryvisalink Impl Live'!P130=0, 'countryvisalink Impl Live'!P130=""), "", 'countryvisalink Impl Live'!P130),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VALUES(nextval('t_country_visa_type_link_seq'),63502,41825,'Full', 'support', current_timestamp, 'support', current_timestamp,81363, current_date, current_date, '2099-01-01 00:00:00.000','Y', 'Y', 'Y', 'Y', 'Y', 'Y', 'Y', 'N', 'N', 'N', NULL, NULL, NULL);</v>
      </c>
      <c r="B1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VALUES(nextval('t_country_visa_type_link_seq'),63502,41825,'Full', 'support', current_timestamp, 'support', current_timestamp,81363, current_date, current_date, '2099-01-01 00:00:00.000','Y', 'Y', 'Y', 'Y', 'Y', 'Y', 'Y', 'N', 'N', 'N', NULL, NULL, NULL);</v>
      </c>
    </row>
    <row r="131" spans="1:2">
      <c r="A131" t="str">
        <f>IFERROR(IF(OR('countryvisalink Impl Live'!P131=0, 'countryvisalink Impl Live'!P131=""), "", 'countryvisalink Impl Live'!P131),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VALUES(nextval('t_country_visa_type_link_seq'),63502,41826,'Full', 'support', current_timestamp, 'support', current_timestamp,81363, current_date, current_date, '2099-01-01 00:00:00.000','Y', 'Y', 'Y', 'Y', 'Y', 'Y', 'Y', 'N', 'N', 'N', NULL, NULL, NULL);</v>
      </c>
      <c r="B1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VALUES(nextval('t_country_visa_type_link_seq'),63502,41826,'Full', 'support', current_timestamp, 'support', current_timestamp,81363, current_date, current_date, '2099-01-01 00:00:00.000','Y', 'Y', 'Y', 'Y', 'Y', 'Y', 'Y', 'N', 'N', 'N', NULL, NULL, NULL);</v>
      </c>
    </row>
    <row r="132" spans="1:2">
      <c r="A132" t="str">
        <f>IFERROR(IF(OR('countryvisalink Impl Live'!P132=0, 'countryvisalink Impl Live'!P132=""), "", 'countryvisalink Impl Live'!P132),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VALUES(nextval('t_country_visa_type_link_seq'),63502,41827,'Full', 'support', current_timestamp, 'support', current_timestamp,81363, current_date, current_date, '2099-01-01 00:00:00.000','Y', 'Y', 'Y', 'Y', 'Y', 'Y', 'Y', 'N', 'N', 'N', NULL, NULL, NULL);</v>
      </c>
      <c r="B1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VALUES(nextval('t_country_visa_type_link_seq'),63502,41827,'Full', 'support', current_timestamp, 'support', current_timestamp,81363, current_date, current_date, '2099-01-01 00:00:00.000','Y', 'Y', 'Y', 'Y', 'Y', 'Y', 'Y', 'N', 'N', 'N', NULL, NULL, NULL);</v>
      </c>
    </row>
    <row r="133" spans="1:2">
      <c r="A133" t="str">
        <f>IFERROR(IF(OR('countryvisalink Impl Live'!P133=0, 'countryvisalink Impl Live'!P133=""), "", 'countryvisalink Impl Live'!P133),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VALUES(nextval('t_country_visa_type_link_seq'),63502,41839,'Full', 'support', current_timestamp, 'support', current_timestamp,81363, current_date, current_date, '2099-01-01 00:00:00.000','Y', 'Y', 'Y', 'Y', 'Y', 'Y', 'Y', 'N', 'N', 'N', NULL, NULL, NULL);</v>
      </c>
      <c r="B1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VALUES(nextval('t_country_visa_type_link_seq'),63502,41839,'Full', 'support', current_timestamp, 'support', current_timestamp,81363, current_date, current_date, '2099-01-01 00:00:00.000','Y', 'Y', 'Y', 'Y', 'Y', 'Y', 'Y', 'N', 'N', 'N', NULL, NULL, NULL);</v>
      </c>
    </row>
    <row r="134" spans="1:2">
      <c r="A134" t="str">
        <f>IFERROR(IF(OR('countryvisalink Impl Live'!P134=0, 'countryvisalink Impl Live'!P134=""), "", 'countryvisalink Impl Live'!P134),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VALUES(nextval('t_country_visa_type_link_seq'),63502,41859,'Full', 'support', current_timestamp, 'support', current_timestamp,81363, current_date, current_date, '2099-01-01 00:00:00.000','Y', 'Y', 'Y', 'Y', 'Y', 'Y', 'Y', 'N', 'N', 'N', NULL, NULL, NULL);</v>
      </c>
      <c r="B1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VALUES(nextval('t_country_visa_type_link_seq'),63502,41859,'Full', 'support', current_timestamp, 'support', current_timestamp,81363, current_date, current_date, '2099-01-01 00:00:00.000','Y', 'Y', 'Y', 'Y', 'Y', 'Y', 'Y', 'N', 'N', 'N', NULL, NULL, NULL);</v>
      </c>
    </row>
    <row r="135" spans="1:2">
      <c r="A135" t="str">
        <f>IFERROR(IF(OR('countryvisalink Impl Live'!P135=0, 'countryvisalink Impl Live'!P135=""), "", 'countryvisalink Impl Live'!P135),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VALUES(nextval('t_country_visa_type_link_seq'),63502,41828,'Full', 'support', current_timestamp, 'support', current_timestamp,81363, current_date, current_date, '2099-01-01 00:00:00.000','Y', 'Y', 'Y', 'Y', 'Y', 'Y', 'Y', 'N', 'N', 'N', NULL, NULL, NULL);</v>
      </c>
      <c r="B1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VALUES(nextval('t_country_visa_type_link_seq'),63502,41828,'Full', 'support', current_timestamp, 'support', current_timestamp,81363, current_date, current_date, '2099-01-01 00:00:00.000','Y', 'Y', 'Y', 'Y', 'Y', 'Y', 'Y', 'N', 'N', 'N', NULL, NULL, NULL);</v>
      </c>
    </row>
    <row r="136" spans="1:2">
      <c r="A136" t="str">
        <f>IFERROR(IF(OR('countryvisalink Impl Live'!P136=0, 'countryvisalink Impl Live'!P136=""), "", 'countryvisalink Impl Live'!P136),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VALUES(nextval('t_country_visa_type_link_seq'),63502,41829,'Full', 'support', current_timestamp, 'support', current_timestamp,81363, current_date, current_date, '2099-01-01 00:00:00.000','Y', 'Y', 'Y', 'Y', 'Y', 'Y', 'Y', 'N', 'N', 'N', NULL, NULL, NULL);</v>
      </c>
      <c r="B1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VALUES(nextval('t_country_visa_type_link_seq'),63502,41829,'Full', 'support', current_timestamp, 'support', current_timestamp,81363, current_date, current_date, '2099-01-01 00:00:00.000','Y', 'Y', 'Y', 'Y', 'Y', 'Y', 'Y', 'N', 'N', 'N', NULL, NULL, NULL);</v>
      </c>
    </row>
    <row r="137" spans="1:2">
      <c r="A137" t="str">
        <f>IFERROR(IF(OR('countryvisalink Impl Live'!P137=0, 'countryvisalink Impl Live'!P137=""), "", 'countryvisalink Impl Live'!P137),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VALUES(nextval('t_country_visa_type_link_seq'),63502,41879,'Full', 'support', current_timestamp, 'support', current_timestamp,81363, current_date, current_date, '2099-01-01 00:00:00.000','Y', 'Y', 'Y', 'Y', 'Y', 'Y', 'Y', 'N', 'N', 'N', NULL, NULL, NULL);</v>
      </c>
      <c r="B1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VALUES(nextval('t_country_visa_type_link_seq'),63502,41879,'Full', 'support', current_timestamp, 'support', current_timestamp,81363, current_date, current_date, '2099-01-01 00:00:00.000','Y', 'Y', 'Y', 'Y', 'Y', 'Y', 'Y', 'N', 'N', 'N', NULL, NULL, NULL);</v>
      </c>
    </row>
    <row r="138" spans="1:2">
      <c r="A138" t="str">
        <f>IFERROR(IF(OR('countryvisalink Impl Live'!P138=0, 'countryvisalink Impl Live'!P138=""), "", 'countryvisalink Impl Live'!P138),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VALUES(nextval('t_country_visa_type_link_seq'),63502,41840,'Full', 'support', current_timestamp, 'support', current_timestamp,81363, current_date, current_date, '2099-01-01 00:00:00.000','Y', 'Y', 'Y', 'Y', 'Y', 'Y', 'Y', 'N', 'N', 'N', NULL, NULL, NULL);</v>
      </c>
      <c r="B1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VALUES(nextval('t_country_visa_type_link_seq'),63502,41840,'Full', 'support', current_timestamp, 'support', current_timestamp,81363, current_date, current_date, '2099-01-01 00:00:00.000','Y', 'Y', 'Y', 'Y', 'Y', 'Y', 'Y', 'N', 'N', 'N', NULL, NULL, NULL);</v>
      </c>
    </row>
    <row r="139" spans="1:2">
      <c r="A139" t="str">
        <f>IFERROR(IF(OR('countryvisalink Impl Live'!P139=0, 'countryvisalink Impl Live'!P139=""), "", 'countryvisalink Impl Live'!P139),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VALUES(nextval('t_country_visa_type_link_seq'),63502,41841,'Full', 'support', current_timestamp, 'support', current_timestamp,81363, current_date, current_date, '2099-01-01 00:00:00.000','Y', 'Y', 'Y', 'Y', 'Y', 'Y', 'Y', 'N', 'N', 'N', NULL, NULL, NULL);</v>
      </c>
      <c r="B1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VALUES(nextval('t_country_visa_type_link_seq'),63502,41841,'Full', 'support', current_timestamp, 'support', current_timestamp,81363, current_date, current_date, '2099-01-01 00:00:00.000','Y', 'Y', 'Y', 'Y', 'Y', 'Y', 'Y', 'N', 'N', 'N', NULL, NULL, NULL);</v>
      </c>
    </row>
    <row r="140" spans="1:2">
      <c r="A140" t="str">
        <f>IFERROR(IF(OR('countryvisalink Impl Live'!P140=0, 'countryvisalink Impl Live'!P140=""), "", 'countryvisalink Impl Live'!P140),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VALUES(nextval('t_country_visa_type_link_seq'),63502,41880,'Full', 'support', current_timestamp, 'support', current_timestamp,81363, current_date, current_date, '2099-01-01 00:00:00.000','Y', 'Y', 'Y', 'Y', 'Y', 'Y', 'Y', 'N', 'N', 'N', NULL, NULL, NULL);</v>
      </c>
      <c r="B1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VALUES(nextval('t_country_visa_type_link_seq'),63502,41880,'Full', 'support', current_timestamp, 'support', current_timestamp,81363, current_date, current_date, '2099-01-01 00:00:00.000','Y', 'Y', 'Y', 'Y', 'Y', 'Y', 'Y', 'N', 'N', 'N', NULL, NULL, NULL);</v>
      </c>
    </row>
    <row r="141" spans="1:2">
      <c r="A141" t="str">
        <f>IFERROR(IF(OR('countryvisalink Impl Live'!P141=0, 'countryvisalink Impl Live'!P141=""), "", 'countryvisalink Impl Live'!P141),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VALUES(nextval('t_country_visa_type_link_seq'),63502,41881,'Full', 'support', current_timestamp, 'support', current_timestamp,81363, current_date, current_date, '2099-01-01 00:00:00.000','Y', 'Y', 'Y', 'Y', 'Y', 'Y', 'Y', 'N', 'N', 'N', NULL, NULL, NULL);</v>
      </c>
      <c r="B1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VALUES(nextval('t_country_visa_type_link_seq'),63502,41881,'Full', 'support', current_timestamp, 'support', current_timestamp,81363, current_date, current_date, '2099-01-01 00:00:00.000','Y', 'Y', 'Y', 'Y', 'Y', 'Y', 'Y', 'N', 'N', 'N', NULL, NULL, NULL);</v>
      </c>
    </row>
    <row r="142" spans="1:2">
      <c r="A142" t="str">
        <f>IFERROR(IF(OR('countryvisalink Impl Live'!P142=0, 'countryvisalink Impl Live'!P142=""), "", 'countryvisalink Impl Live'!P142),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VALUES(nextval('t_country_visa_type_link_seq'),63502,41882,'Full', 'support', current_timestamp, 'support', current_timestamp,81363, current_date, current_date, '2099-01-01 00:00:00.000','Y', 'Y', 'Y', 'Y', 'Y', 'Y', 'Y', 'N', 'N', 'N', NULL, NULL, NULL);</v>
      </c>
      <c r="B1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VALUES(nextval('t_country_visa_type_link_seq'),63502,41882,'Full', 'support', current_timestamp, 'support', current_timestamp,81363, current_date, current_date, '2099-01-01 00:00:00.000','Y', 'Y', 'Y', 'Y', 'Y', 'Y', 'Y', 'N', 'N', 'N', NULL, NULL, NULL);</v>
      </c>
    </row>
    <row r="143" spans="1:2">
      <c r="A143" t="str">
        <f>IFERROR(IF(OR('countryvisalink Impl Live'!P143=0, 'countryvisalink Impl Live'!P143=""), "", 'countryvisalink Impl Live'!P143),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VALUES(nextval('t_country_visa_type_link_seq'),63502,36161,'Full', 'support', current_timestamp, 'support', current_timestamp,81363, current_date, current_date, '2099-01-01 00:00:00.000','Y', 'Y', 'Y', 'Y', 'Y', 'Y', 'Y', 'N', 'N', 'N', NULL, NULL, NULL);</v>
      </c>
      <c r="B1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VALUES(nextval('t_country_visa_type_link_seq'),63502,36161,'Full', 'support', current_timestamp, 'support', current_timestamp,81363, current_date, current_date, '2099-01-01 00:00:00.000','Y', 'Y', 'Y', 'Y', 'Y', 'Y', 'Y', 'N', 'N', 'N', NULL, NULL, NULL);</v>
      </c>
    </row>
    <row r="144" spans="1:2">
      <c r="A144" t="str">
        <f>IFERROR(IF(OR('countryvisalink Impl Live'!P144=0, 'countryvisalink Impl Live'!P144=""), "", 'countryvisalink Impl Live'!P144),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VALUES(nextval('t_country_visa_type_link_seq'),63502,36164,'Full', 'support', current_timestamp, 'support', current_timestamp,81363, current_date, current_date, '2099-01-01 00:00:00.000','Y', 'Y', 'Y', 'Y', 'Y', 'Y', 'Y', 'N', 'N', 'N', NULL, NULL, NULL);</v>
      </c>
      <c r="B1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VALUES(nextval('t_country_visa_type_link_seq'),63502,36164,'Full', 'support', current_timestamp, 'support', current_timestamp,81363, current_date, current_date, '2099-01-01 00:00:00.000','Y', 'Y', 'Y', 'Y', 'Y', 'Y', 'Y', 'N', 'N', 'N', NULL, NULL, NULL);</v>
      </c>
    </row>
    <row r="145" spans="1:2">
      <c r="A145" t="str">
        <f>IFERROR(IF(OR('countryvisalink Impl Live'!P145=0, 'countryvisalink Impl Live'!P145=""), "", 'countryvisalink Impl Live'!P145),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VALUES(nextval('t_country_visa_type_link_seq'),63502,36158,'Full', 'support', current_timestamp, 'support', current_timestamp,81363, current_date, current_date, '2099-01-01 00:00:00.000','Y', 'Y', 'Y', 'Y', 'Y', 'Y', 'Y', 'N', 'N', 'N', NULL, NULL, NULL);</v>
      </c>
      <c r="B1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VALUES(nextval('t_country_visa_type_link_seq'),63502,36158,'Full', 'support', current_timestamp, 'support', current_timestamp,81363, current_date, current_date, '2099-01-01 00:00:00.000','Y', 'Y', 'Y', 'Y', 'Y', 'Y', 'Y', 'N', 'N', 'N', NULL, NULL, NULL);</v>
      </c>
    </row>
    <row r="146" spans="1:2">
      <c r="A146" t="str">
        <f>IFERROR(IF(OR('countryvisalink Impl Live'!P146=0, 'countryvisalink Impl Live'!P146=""), "", 'countryvisalink Impl Live'!P146),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VALUES(nextval('t_country_visa_type_link_seq'),63502,36157,'Full', 'support', current_timestamp, 'support', current_timestamp,81363, current_date, current_date, '2099-01-01 00:00:00.000','Y', 'Y', 'Y', 'Y', 'Y', 'Y', 'Y', 'N', 'N', 'N', NULL, NULL, NULL);</v>
      </c>
      <c r="B1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VALUES(nextval('t_country_visa_type_link_seq'),63502,36157,'Full', 'support', current_timestamp, 'support', current_timestamp,81363, current_date, current_date, '2099-01-01 00:00:00.000','Y', 'Y', 'Y', 'Y', 'Y', 'Y', 'Y', 'N', 'N', 'N', NULL, NULL, NULL);</v>
      </c>
    </row>
    <row r="147" spans="1:2">
      <c r="A147" t="str">
        <f>IFERROR(IF(OR('countryvisalink Impl Live'!P147=0, 'countryvisalink Impl Live'!P147=""), "", 'countryvisalink Impl Live'!P147),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VALUES(nextval('t_country_visa_type_link_seq'),63502,36166,'Full', 'support', current_timestamp, 'support', current_timestamp,81363, current_date, current_date, '2099-01-01 00:00:00.000','Y', 'Y', 'Y', 'Y', 'Y', 'Y', 'Y', 'N', 'N', 'N', NULL, NULL, NULL);</v>
      </c>
      <c r="B1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VALUES(nextval('t_country_visa_type_link_seq'),63502,36166,'Full', 'support', current_timestamp, 'support', current_timestamp,81363, current_date, current_date, '2099-01-01 00:00:00.000','Y', 'Y', 'Y', 'Y', 'Y', 'Y', 'Y', 'N', 'N', 'N', NULL, NULL, NULL);</v>
      </c>
    </row>
    <row r="148" spans="1:2">
      <c r="A148" t="str">
        <f>IFERROR(IF(OR('countryvisalink Impl Live'!P148=0, 'countryvisalink Impl Live'!P148=""), "", 'countryvisalink Impl Live'!P148),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VALUES(nextval('t_country_visa_type_link_seq'),63502,38162,'Full', 'support', current_timestamp, 'support', current_timestamp,81363, current_date, current_date, '2099-01-01 00:00:00.000','Y', 'Y', 'Y', 'Y', 'Y', 'Y', 'Y', 'N', 'N', 'N', NULL, NULL, NULL);</v>
      </c>
      <c r="B1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VALUES(nextval('t_country_visa_type_link_seq'),63502,38162,'Full', 'support', current_timestamp, 'support', current_timestamp,81363, current_date, current_date, '2099-01-01 00:00:00.000','Y', 'Y', 'Y', 'Y', 'Y', 'Y', 'Y', 'N', 'N', 'N', NULL, NULL, NULL);</v>
      </c>
    </row>
    <row r="149" spans="1:2">
      <c r="A149" t="str">
        <f>IFERROR(IF(OR('countryvisalink Impl Live'!P149=0, 'countryvisalink Impl Live'!P149=""), "", 'countryvisalink Impl Live'!P149),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VALUES(nextval('t_country_visa_type_link_seq'),63502,38163,'Full', 'support', current_timestamp, 'support', current_timestamp,81363, current_date, current_date, '2099-01-01 00:00:00.000','Y', 'Y', 'Y', 'Y', 'Y', 'Y', 'Y', 'N', 'N', 'N', NULL, NULL, NULL);</v>
      </c>
      <c r="B1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VALUES(nextval('t_country_visa_type_link_seq'),63502,38163,'Full', 'support', current_timestamp, 'support', current_timestamp,81363, current_date, current_date, '2099-01-01 00:00:00.000','Y', 'Y', 'Y', 'Y', 'Y', 'Y', 'Y', 'N', 'N', 'N', NULL, NULL, NULL);</v>
      </c>
    </row>
    <row r="150" spans="1:2">
      <c r="A150" t="str">
        <f>IFERROR(IF(OR('countryvisalink Impl Live'!P150=0, 'countryvisalink Impl Live'!P150=""), "", 'countryvisalink Impl Live'!P150),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VALUES(nextval('t_country_visa_type_link_seq'),63502,38164,'Full', 'support', current_timestamp, 'support', current_timestamp,81363, current_date, current_date, '2099-01-01 00:00:00.000','Y', 'Y', 'Y', 'Y', 'Y', 'Y', 'Y', 'N', 'N', 'N', NULL, NULL, NULL);</v>
      </c>
      <c r="B1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VALUES(nextval('t_country_visa_type_link_seq'),63502,38164,'Full', 'support', current_timestamp, 'support', current_timestamp,81363, current_date, current_date, '2099-01-01 00:00:00.000','Y', 'Y', 'Y', 'Y', 'Y', 'Y', 'Y', 'N', 'N', 'N', NULL, NULL, NULL);</v>
      </c>
    </row>
    <row r="151" spans="1:2">
      <c r="A151" t="str">
        <f>IFERROR(IF(OR('countryvisalink Impl Live'!P151=0, 'countryvisalink Impl Live'!P151=""), "", 'countryvisalink Impl Live'!P151),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VALUES(nextval('t_country_visa_type_link_seq'),63502,38165,'Full', 'support', current_timestamp, 'support', current_timestamp,81363, current_date, current_date, '2099-01-01 00:00:00.000','Y', 'Y', 'Y', 'Y', 'Y', 'Y', 'Y', 'N', 'N', 'N', NULL, NULL, NULL);</v>
      </c>
      <c r="B1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VALUES(nextval('t_country_visa_type_link_seq'),63502,38165,'Full', 'support', current_timestamp, 'support', current_timestamp,81363, current_date, current_date, '2099-01-01 00:00:00.000','Y', 'Y', 'Y', 'Y', 'Y', 'Y', 'Y', 'N', 'N', 'N', NULL, NULL, NULL);</v>
      </c>
    </row>
    <row r="152" spans="1:2">
      <c r="A152" t="str">
        <f>IFERROR(IF(OR('countryvisalink Impl Live'!P152=0, 'countryvisalink Impl Live'!P152=""), "", 'countryvisalink Impl Live'!P152),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VALUES(nextval('t_country_visa_type_link_seq'),63502,38166,'Full', 'support', current_timestamp, 'support', current_timestamp,81363, current_date, current_date, '2099-01-01 00:00:00.000','Y', 'Y', 'Y', 'Y', 'Y', 'Y', 'Y', 'N', 'N', 'N', NULL, NULL, NULL);</v>
      </c>
      <c r="B1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VALUES(nextval('t_country_visa_type_link_seq'),63502,38166,'Full', 'support', current_timestamp, 'support', current_timestamp,81363, current_date, current_date, '2099-01-01 00:00:00.000','Y', 'Y', 'Y', 'Y', 'Y', 'Y', 'Y', 'N', 'N', 'N', NULL, NULL, NULL);</v>
      </c>
    </row>
    <row r="153" spans="1:2">
      <c r="A153" t="str">
        <f>IFERROR(IF(OR('countryvisalink Impl Live'!P153=0, 'countryvisalink Impl Live'!P153=""), "", 'countryvisalink Impl Live'!P153),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VALUES(nextval('t_country_visa_type_link_seq'),63502,38167,'Full', 'support', current_timestamp, 'support', current_timestamp,81363, current_date, current_date, '2099-01-01 00:00:00.000','Y', 'Y', 'Y', 'Y', 'Y', 'Y', 'Y', 'N', 'N', 'N', NULL, NULL, NULL);</v>
      </c>
      <c r="B1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VALUES(nextval('t_country_visa_type_link_seq'),63502,38167,'Full', 'support', current_timestamp, 'support', current_timestamp,81363, current_date, current_date, '2099-01-01 00:00:00.000','Y', 'Y', 'Y', 'Y', 'Y', 'Y', 'Y', 'N', 'N', 'N', NULL, NULL, NULL);</v>
      </c>
    </row>
    <row r="154" spans="1:2">
      <c r="A154" t="str">
        <f>IFERROR(IF(OR('countryvisalink Impl Live'!P154=0, 'countryvisalink Impl Live'!P154=""), "", 'countryvisalink Impl Live'!P154),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VALUES(nextval('t_country_visa_type_link_seq'),63502,38168,'Full', 'support', current_timestamp, 'support', current_timestamp,81363, current_date, current_date, '2099-01-01 00:00:00.000','Y', 'Y', 'Y', 'Y', 'Y', 'Y', 'Y', 'N', 'N', 'N', NULL, NULL, NULL);</v>
      </c>
      <c r="B1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VALUES(nextval('t_country_visa_type_link_seq'),63502,38168,'Full', 'support', current_timestamp, 'support', current_timestamp,81363, current_date, current_date, '2099-01-01 00:00:00.000','Y', 'Y', 'Y', 'Y', 'Y', 'Y', 'Y', 'N', 'N', 'N', NULL, NULL, NULL);</v>
      </c>
    </row>
    <row r="155" spans="1:2">
      <c r="A155" t="str">
        <f>IFERROR(IF(OR('countryvisalink Impl Live'!P155=0, 'countryvisalink Impl Live'!P155=""), "", 'countryvisalink Impl Live'!P155),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VALUES(nextval('t_country_visa_type_link_seq'),63502,38169,'Full', 'support', current_timestamp, 'support', current_timestamp,81363, current_date, current_date, '2099-01-01 00:00:00.000','Y', 'Y', 'Y', 'Y', 'Y', 'Y', 'Y', 'N', 'N', 'N', NULL, NULL, NULL);</v>
      </c>
      <c r="B1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VALUES(nextval('t_country_visa_type_link_seq'),63502,38169,'Full', 'support', current_timestamp, 'support', current_timestamp,81363, current_date, current_date, '2099-01-01 00:00:00.000','Y', 'Y', 'Y', 'Y', 'Y', 'Y', 'Y', 'N', 'N', 'N', NULL, NULL, NULL);</v>
      </c>
    </row>
    <row r="156" spans="1:2">
      <c r="A156" t="str">
        <f>IFERROR(IF(OR('countryvisalink Impl Live'!P156=0, 'countryvisalink Impl Live'!P156=""), "", 'countryvisalink Impl Live'!P156),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VALUES(nextval('t_country_visa_type_link_seq'),63502,38170,'Full', 'support', current_timestamp, 'support', current_timestamp,81363, current_date, current_date, '2099-01-01 00:00:00.000','Y', 'Y', 'Y', 'Y', 'Y', 'Y', 'Y', 'N', 'N', 'N', NULL, NULL, NULL);</v>
      </c>
      <c r="B1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VALUES(nextval('t_country_visa_type_link_seq'),63502,38170,'Full', 'support', current_timestamp, 'support', current_timestamp,81363, current_date, current_date, '2099-01-01 00:00:00.000','Y', 'Y', 'Y', 'Y', 'Y', 'Y', 'Y', 'N', 'N', 'N', NULL, NULL, NULL);</v>
      </c>
    </row>
    <row r="157" spans="1:2">
      <c r="A157" t="str">
        <f>IFERROR(IF(OR('countryvisalink Impl Live'!P157=0, 'countryvisalink Impl Live'!P157=""), "", 'countryvisalink Impl Live'!P157),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VALUES(nextval('t_country_visa_type_link_seq'),63502,38171,'Full', 'support', current_timestamp, 'support', current_timestamp,81363, current_date, current_date, '2099-01-01 00:00:00.000','Y', 'Y', 'Y', 'Y', 'Y', 'Y', 'Y', 'N', 'N', 'N', NULL, NULL, NULL);</v>
      </c>
      <c r="B1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VALUES(nextval('t_country_visa_type_link_seq'),63502,38171,'Full', 'support', current_timestamp, 'support', current_timestamp,81363, current_date, current_date, '2099-01-01 00:00:00.000','Y', 'Y', 'Y', 'Y', 'Y', 'Y', 'Y', 'N', 'N', 'N', NULL, NULL, NULL);</v>
      </c>
    </row>
    <row r="158" spans="1:2">
      <c r="A158" t="str">
        <f>IFERROR(IF(OR('countryvisalink Impl Live'!P158=0, 'countryvisalink Impl Live'!P158=""), "", 'countryvisalink Impl Live'!P158),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VALUES(nextval('t_country_visa_type_link_seq'),63502,38172,'Full', 'support', current_timestamp, 'support', current_timestamp,81363, current_date, current_date, '2099-01-01 00:00:00.000','Y', 'Y', 'Y', 'Y', 'Y', 'Y', 'Y', 'N', 'N', 'N', NULL, NULL, NULL);</v>
      </c>
      <c r="B1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VALUES(nextval('t_country_visa_type_link_seq'),63502,38172,'Full', 'support', current_timestamp, 'support', current_timestamp,81363, current_date, current_date, '2099-01-01 00:00:00.000','Y', 'Y', 'Y', 'Y', 'Y', 'Y', 'Y', 'N', 'N', 'N', NULL, NULL, NULL);</v>
      </c>
    </row>
    <row r="159" spans="1:2">
      <c r="A159" t="str">
        <f>IFERROR(IF(OR('countryvisalink Impl Live'!P159=0, 'countryvisalink Impl Live'!P159=""), "", 'countryvisalink Impl Live'!P159),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VALUES(nextval('t_country_visa_type_link_seq'),63502,38173,'Full', 'support', current_timestamp, 'support', current_timestamp,81363, current_date, current_date, '2099-01-01 00:00:00.000','Y', 'Y', 'Y', 'Y', 'Y', 'Y', 'Y', 'N', 'N', 'N', NULL, NULL, NULL);</v>
      </c>
      <c r="B1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VALUES(nextval('t_country_visa_type_link_seq'),63502,38173,'Full', 'support', current_timestamp, 'support', current_timestamp,81363, current_date, current_date, '2099-01-01 00:00:00.000','Y', 'Y', 'Y', 'Y', 'Y', 'Y', 'Y', 'N', 'N', 'N', NULL, NULL, NULL);</v>
      </c>
    </row>
    <row r="160" spans="1:2">
      <c r="A160" t="str">
        <f>IFERROR(IF(OR('countryvisalink Impl Live'!P160=0, 'countryvisalink Impl Live'!P160=""), "", 'countryvisalink Impl Live'!P160),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VALUES(nextval('t_country_visa_type_link_seq'),63502,41349,'Full', 'support', current_timestamp, 'support', current_timestamp,81363, current_date, current_date, '2099-01-01 00:00:00.000','Y', 'Y', 'Y', 'Y', 'Y', 'Y', 'Y', 'N', 'N', 'N', NULL, NULL, NULL);</v>
      </c>
      <c r="B1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VALUES(nextval('t_country_visa_type_link_seq'),63502,41349,'Full', 'support', current_timestamp, 'support', current_timestamp,81363, current_date, current_date, '2099-01-01 00:00:00.000','Y', 'Y', 'Y', 'Y', 'Y', 'Y', 'Y', 'N', 'N', 'N', NULL, NULL, NULL);</v>
      </c>
    </row>
    <row r="161" spans="1:2">
      <c r="A161" t="str">
        <f>IFERROR(IF(OR('countryvisalink Impl Live'!P161=0, 'countryvisalink Impl Live'!P161=""), "", 'countryvisalink Impl Live'!P161),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VALUES(nextval('t_country_visa_type_link_seq'),63502,41350,'Full', 'support', current_timestamp, 'support', current_timestamp,81363, current_date, current_date, '2099-01-01 00:00:00.000','Y', 'Y', 'Y', 'Y', 'Y', 'Y', 'Y', 'N', 'N', 'N', NULL, NULL, NULL);</v>
      </c>
      <c r="B1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VALUES(nextval('t_country_visa_type_link_seq'),63502,41350,'Full', 'support', current_timestamp, 'support', current_timestamp,81363, current_date, current_date, '2099-01-01 00:00:00.000','Y', 'Y', 'Y', 'Y', 'Y', 'Y', 'Y', 'N', 'N', 'N', NULL, NULL, NULL);</v>
      </c>
    </row>
    <row r="162" spans="1:2">
      <c r="A162" t="str">
        <f>IFERROR(IF(OR('countryvisalink Impl Live'!P162=0, 'countryvisalink Impl Live'!P162=""), "", 'countryvisalink Impl Live'!P162),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VALUES(nextval('t_country_visa_type_link_seq'),63502,41351,'Full', 'support', current_timestamp, 'support', current_timestamp,81363, current_date, current_date, '2099-01-01 00:00:00.000','Y', 'Y', 'Y', 'Y', 'Y', 'Y', 'Y', 'N', 'N', 'N', NULL, NULL, NULL);</v>
      </c>
      <c r="B1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VALUES(nextval('t_country_visa_type_link_seq'),63502,41351,'Full', 'support', current_timestamp, 'support', current_timestamp,81363, current_date, current_date, '2099-01-01 00:00:00.000','Y', 'Y', 'Y', 'Y', 'Y', 'Y', 'Y', 'N', 'N', 'N', NULL, NULL, NULL);</v>
      </c>
    </row>
    <row r="163" spans="1:2">
      <c r="A163" t="str">
        <f>IFERROR(IF(OR('countryvisalink Impl Live'!P163=0, 'countryvisalink Impl Live'!P163=""), "", 'countryvisalink Impl Live'!P163),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VALUES(nextval('t_country_visa_type_link_seq'),63502,41352,'Full', 'support', current_timestamp, 'support', current_timestamp,81363, current_date, current_date, '2099-01-01 00:00:00.000','Y', 'Y', 'Y', 'Y', 'Y', 'Y', 'Y', 'N', 'N', 'N', NULL, NULL, NULL);</v>
      </c>
      <c r="B1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VALUES(nextval('t_country_visa_type_link_seq'),63502,41352,'Full', 'support', current_timestamp, 'support', current_timestamp,81363, current_date, current_date, '2099-01-01 00:00:00.000','Y', 'Y', 'Y', 'Y', 'Y', 'Y', 'Y', 'N', 'N', 'N', NULL, NULL, NULL);</v>
      </c>
    </row>
    <row r="164" spans="1:2">
      <c r="A164" t="str">
        <f>IFERROR(IF(OR('countryvisalink Impl Live'!P164=0, 'countryvisalink Impl Live'!P164=""), "", 'countryvisalink Impl Live'!P164),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VALUES(nextval('t_country_visa_type_link_seq'),63502,41353,'Full', 'support', current_timestamp, 'support', current_timestamp,81363, current_date, current_date, '2099-01-01 00:00:00.000','Y', 'Y', 'Y', 'Y', 'Y', 'Y', 'Y', 'N', 'N', 'N', NULL, NULL, NULL);</v>
      </c>
      <c r="B1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VALUES(nextval('t_country_visa_type_link_seq'),63502,41353,'Full', 'support', current_timestamp, 'support', current_timestamp,81363, current_date, current_date, '2099-01-01 00:00:00.000','Y', 'Y', 'Y', 'Y', 'Y', 'Y', 'Y', 'N', 'N', 'N', NULL, NULL, NULL);</v>
      </c>
    </row>
    <row r="165" spans="1:2">
      <c r="A165" t="str">
        <f>IFERROR(IF(OR('countryvisalink Impl Live'!P165=0, 'countryvisalink Impl Live'!P165=""), "", 'countryvisalink Impl Live'!P165),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VALUES(nextval('t_country_visa_type_link_seq'),63502,41354,'Full', 'support', current_timestamp, 'support', current_timestamp,81363, current_date, current_date, '2099-01-01 00:00:00.000','Y', 'Y', 'Y', 'Y', 'Y', 'Y', 'Y', 'N', 'N', 'N', NULL, NULL, NULL);</v>
      </c>
      <c r="B1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VALUES(nextval('t_country_visa_type_link_seq'),63502,41354,'Full', 'support', current_timestamp, 'support', current_timestamp,81363, current_date, current_date, '2099-01-01 00:00:00.000','Y', 'Y', 'Y', 'Y', 'Y', 'Y', 'Y', 'N', 'N', 'N', NULL, NULL, NULL);</v>
      </c>
    </row>
    <row r="166" spans="1:2">
      <c r="A166" t="str">
        <f>IFERROR(IF(OR('countryvisalink Impl Live'!P166=0, 'countryvisalink Impl Live'!P166=""), "", 'countryvisalink Impl Live'!P166),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VALUES(nextval('t_country_visa_type_link_seq'),63502,41424,'Full', 'support', current_timestamp, 'support', current_timestamp,81363, current_date, current_date, '2099-01-01 00:00:00.000','Y', 'Y', 'Y', 'Y', 'Y', 'Y', 'Y', 'N', 'N', 'N', NULL, NULL, NULL);</v>
      </c>
      <c r="B1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VALUES(nextval('t_country_visa_type_link_seq'),63502,41424,'Full', 'support', current_timestamp, 'support', current_timestamp,81363, current_date, current_date, '2099-01-01 00:00:00.000','Y', 'Y', 'Y', 'Y', 'Y', 'Y', 'Y', 'N', 'N', 'N', NULL, NULL, NULL);</v>
      </c>
    </row>
    <row r="167" spans="1:2">
      <c r="A167" t="str">
        <f>IFERROR(IF(OR('countryvisalink Impl Live'!P167=0, 'countryvisalink Impl Live'!P167=""), "", 'countryvisalink Impl Live'!P167),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VALUES(nextval('t_country_visa_type_link_seq'),63502,41406,'Full', 'support', current_timestamp, 'support', current_timestamp,81363, current_date, current_date, '2099-01-01 00:00:00.000','Y', 'Y', 'Y', 'Y', 'Y', 'Y', 'Y', 'N', 'N', 'N', NULL, NULL, NULL);</v>
      </c>
      <c r="B1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VALUES(nextval('t_country_visa_type_link_seq'),63502,41406,'Full', 'support', current_timestamp, 'support', current_timestamp,81363, current_date, current_date, '2099-01-01 00:00:00.000','Y', 'Y', 'Y', 'Y', 'Y', 'Y', 'Y', 'N', 'N', 'N', NULL, NULL, NULL);</v>
      </c>
    </row>
    <row r="168" spans="1:2">
      <c r="A168" t="str">
        <f>IFERROR(IF(OR('countryvisalink Impl Live'!P168=0, 'countryvisalink Impl Live'!P168=""), "", 'countryvisalink Impl Live'!P168),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VALUES(nextval('t_country_visa_type_link_seq'),63502,41443,'Full', 'support', current_timestamp, 'support', current_timestamp,81363, current_date, current_date, '2099-01-01 00:00:00.000','Y', 'Y', 'Y', 'Y', 'Y', 'Y', 'Y', 'N', 'N', 'N', NULL, NULL, NULL);</v>
      </c>
      <c r="B1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VALUES(nextval('t_country_visa_type_link_seq'),63502,41443,'Full', 'support', current_timestamp, 'support', current_timestamp,81363, current_date, current_date, '2099-01-01 00:00:00.000','Y', 'Y', 'Y', 'Y', 'Y', 'Y', 'Y', 'N', 'N', 'N', NULL, NULL, NULL);</v>
      </c>
    </row>
    <row r="169" spans="1:2">
      <c r="A169" t="str">
        <f>IFERROR(IF(OR('countryvisalink Impl Live'!P169=0, 'countryvisalink Impl Live'!P169=""), "", 'countryvisalink Impl Live'!P169),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VALUES(nextval('t_country_visa_type_link_seq'),63502,41407,'Full', 'support', current_timestamp, 'support', current_timestamp,81363, current_date, current_date, '2099-01-01 00:00:00.000','Y', 'Y', 'Y', 'Y', 'Y', 'Y', 'Y', 'N', 'N', 'N', NULL, NULL, NULL);</v>
      </c>
      <c r="B1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VALUES(nextval('t_country_visa_type_link_seq'),63502,41407,'Full', 'support', current_timestamp, 'support', current_timestamp,81363, current_date, current_date, '2099-01-01 00:00:00.000','Y', 'Y', 'Y', 'Y', 'Y', 'Y', 'Y', 'N', 'N', 'N', NULL, NULL, NULL);</v>
      </c>
    </row>
    <row r="170" spans="1:2">
      <c r="A170" t="str">
        <f>IFERROR(IF(OR('countryvisalink Impl Live'!P170=0, 'countryvisalink Impl Live'!P170=""), "", 'countryvisalink Impl Live'!P170),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VALUES(nextval('t_country_visa_type_link_seq'),63502,41463,'Full', 'support', current_timestamp, 'support', current_timestamp,81363, current_date, current_date, '2099-01-01 00:00:00.000','Y', 'Y', 'Y', 'Y', 'Y', 'Y', 'Y', 'N', 'N', 'N', NULL, NULL, NULL);</v>
      </c>
      <c r="B1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VALUES(nextval('t_country_visa_type_link_seq'),63502,41463,'Full', 'support', current_timestamp, 'support', current_timestamp,81363, current_date, current_date, '2099-01-01 00:00:00.000','Y', 'Y', 'Y', 'Y', 'Y', 'Y', 'Y', 'N', 'N', 'N', NULL, NULL, NULL);</v>
      </c>
    </row>
    <row r="171" spans="1:2">
      <c r="A171" t="str">
        <f>IFERROR(IF(OR('countryvisalink Impl Live'!P171=0, 'countryvisalink Impl Live'!P171=""), "", 'countryvisalink Impl Live'!P171),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VALUES(nextval('t_country_visa_type_link_seq'),63502,41595,'Full', 'support', current_timestamp, 'support', current_timestamp,81363, current_date, current_date, '2099-01-01 00:00:00.000','Y', 'Y', 'Y', 'Y', 'Y', 'Y', 'Y', 'N', 'N', 'N', NULL, NULL, NULL);</v>
      </c>
      <c r="B1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VALUES(nextval('t_country_visa_type_link_seq'),63502,41595,'Full', 'support', current_timestamp, 'support', current_timestamp,81363, current_date, current_date, '2099-01-01 00:00:00.000','Y', 'Y', 'Y', 'Y', 'Y', 'Y', 'Y', 'N', 'N', 'N', NULL, NULL, NULL);</v>
      </c>
    </row>
    <row r="172" spans="1:2">
      <c r="A172" t="str">
        <f>IFERROR(IF(OR('countryvisalink Impl Live'!P172=0, 'countryvisalink Impl Live'!P172=""), "", 'countryvisalink Impl Live'!P172),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VALUES(nextval('t_country_visa_type_link_seq'),63502,41516,'Full', 'support', current_timestamp, 'support', current_timestamp,81363, current_date, current_date, '2099-01-01 00:00:00.000','Y', 'Y', 'Y', 'Y', 'Y', 'Y', 'Y', 'N', 'N', 'N', NULL, NULL, NULL);</v>
      </c>
      <c r="B1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VALUES(nextval('t_country_visa_type_link_seq'),63502,41516,'Full', 'support', current_timestamp, 'support', current_timestamp,81363, current_date, current_date, '2099-01-01 00:00:00.000','Y', 'Y', 'Y', 'Y', 'Y', 'Y', 'Y', 'N', 'N', 'N', NULL, NULL, NULL);</v>
      </c>
    </row>
    <row r="173" spans="1:2">
      <c r="A173" t="str">
        <f>IFERROR(IF(OR('countryvisalink Impl Live'!P173=0, 'countryvisalink Impl Live'!P173=""), "", 'countryvisalink Impl Live'!P173),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VALUES(nextval('t_country_visa_type_link_seq'),63502,41615,'Full', 'support', current_timestamp, 'support', current_timestamp,81363, current_date, current_date, '2099-01-01 00:00:00.000','Y', 'Y', 'Y', 'Y', 'Y', 'Y', 'Y', 'N', 'N', 'N', NULL, NULL, NULL);</v>
      </c>
      <c r="B1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VALUES(nextval('t_country_visa_type_link_seq'),63502,41615,'Full', 'support', current_timestamp, 'support', current_timestamp,81363, current_date, current_date, '2099-01-01 00:00:00.000','Y', 'Y', 'Y', 'Y', 'Y', 'Y', 'Y', 'N', 'N', 'N', NULL, NULL, NULL);</v>
      </c>
    </row>
    <row r="174" spans="1:2">
      <c r="A174" t="str">
        <f>IFERROR(IF(OR('countryvisalink Impl Live'!P174=0, 'countryvisalink Impl Live'!P174=""), "", 'countryvisalink Impl Live'!P174),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VALUES(nextval('t_country_visa_type_link_seq'),63502,41616,'Full', 'support', current_timestamp, 'support', current_timestamp,81363, current_date, current_date, '2099-01-01 00:00:00.000','Y', 'Y', 'Y', 'Y', 'Y', 'Y', 'Y', 'N', 'N', 'N', NULL, NULL, NULL);</v>
      </c>
      <c r="B1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VALUES(nextval('t_country_visa_type_link_seq'),63502,41616,'Full', 'support', current_timestamp, 'support', current_timestamp,81363, current_date, current_date, '2099-01-01 00:00:00.000','Y', 'Y', 'Y', 'Y', 'Y', 'Y', 'Y', 'N', 'N', 'N', NULL, NULL, NULL);</v>
      </c>
    </row>
    <row r="175" spans="1:2">
      <c r="A175" t="str">
        <f>IFERROR(IF(OR('countryvisalink Impl Live'!P175=0, 'countryvisalink Impl Live'!P175=""), "", 'countryvisalink Impl Live'!P175),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VALUES(nextval('t_country_visa_type_link_seq'),63502,41517,'Full', 'support', current_timestamp, 'support', current_timestamp,81363, current_date, current_date, '2099-01-01 00:00:00.000','Y', 'Y', 'Y', 'Y', 'Y', 'Y', 'Y', 'N', 'N', 'N', NULL, NULL, NULL);</v>
      </c>
      <c r="B1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VALUES(nextval('t_country_visa_type_link_seq'),63502,41517,'Full', 'support', current_timestamp, 'support', current_timestamp,81363, current_date, current_date, '2099-01-01 00:00:00.000','Y', 'Y', 'Y', 'Y', 'Y', 'Y', 'Y', 'N', 'N', 'N', NULL, NULL, NULL);</v>
      </c>
    </row>
    <row r="176" spans="1:2">
      <c r="A176" t="str">
        <f>IFERROR(IF(OR('countryvisalink Impl Live'!P176=0, 'countryvisalink Impl Live'!P176=""), "", 'countryvisalink Impl Live'!P176),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VALUES(nextval('t_country_visa_type_link_seq'),63502,43195,'Full', 'support', current_timestamp, 'support', current_timestamp,81363, current_date, current_date, '2099-01-01 00:00:00.000','Y', 'Y', 'Y', 'Y', 'Y', 'Y', 'Y', 'N', 'N', 'N', NULL, NULL, NULL);</v>
      </c>
      <c r="B1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VALUES(nextval('t_country_visa_type_link_seq'),63502,43195,'Full', 'support', current_timestamp, 'support', current_timestamp,81363, current_date, current_date, '2099-01-01 00:00:00.000','Y', 'Y', 'Y', 'Y', 'Y', 'Y', 'Y', 'N', 'N', 'N', NULL, NULL, NULL);</v>
      </c>
    </row>
    <row r="177" spans="1:2">
      <c r="A177" t="str">
        <f>IFERROR(IF(OR('countryvisalink Impl Live'!P177=0, 'countryvisalink Impl Live'!P177=""), "", 'countryvisalink Impl Live'!P177),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VALUES(nextval('t_country_visa_type_link_seq'),63502,43215,'Full', 'support', current_timestamp, 'support', current_timestamp,81363, current_date, current_date, '2099-01-01 00:00:00.000','Y', 'Y', 'Y', 'Y', 'Y', 'Y', 'Y', 'N', 'N', 'N', NULL, NULL, NULL);</v>
      </c>
      <c r="B1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VALUES(nextval('t_country_visa_type_link_seq'),63502,43215,'Full', 'support', current_timestamp, 'support', current_timestamp,81363, current_date, current_date, '2099-01-01 00:00:00.000','Y', 'Y', 'Y', 'Y', 'Y', 'Y', 'Y', 'N', 'N', 'N', NULL, NULL, NULL);</v>
      </c>
    </row>
    <row r="178" spans="1:2">
      <c r="A178" t="str">
        <f>IFERROR(IF(OR('countryvisalink Impl Live'!P178=0, 'countryvisalink Impl Live'!P178=""), "", 'countryvisalink Impl Live'!P178),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VALUES(nextval('t_country_visa_type_link_seq'),63502,43196,'Full', 'support', current_timestamp, 'support', current_timestamp,81363, current_date, current_date, '2099-01-01 00:00:00.000','Y', 'Y', 'Y', 'Y', 'Y', 'Y', 'Y', 'N', 'N', 'N', NULL, NULL, NULL);</v>
      </c>
      <c r="B1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VALUES(nextval('t_country_visa_type_link_seq'),63502,43196,'Full', 'support', current_timestamp, 'support', current_timestamp,81363, current_date, current_date, '2099-01-01 00:00:00.000','Y', 'Y', 'Y', 'Y', 'Y', 'Y', 'Y', 'N', 'N', 'N', NULL, NULL, NULL);</v>
      </c>
    </row>
    <row r="179" spans="1:2">
      <c r="A179" t="str">
        <f>IFERROR(IF(OR('countryvisalink Impl Live'!P179=0, 'countryvisalink Impl Live'!P179=""), "", 'countryvisalink Impl Live'!P179),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VALUES(nextval('t_country_visa_type_link_seq'),63502,43197,'Full', 'support', current_timestamp, 'support', current_timestamp,81363, current_date, current_date, '2099-01-01 00:00:00.000','Y', 'Y', 'Y', 'Y', 'Y', 'Y', 'Y', 'N', 'N', 'N', NULL, NULL, NULL);</v>
      </c>
      <c r="B1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VALUES(nextval('t_country_visa_type_link_seq'),63502,43197,'Full', 'support', current_timestamp, 'support', current_timestamp,81363, current_date, current_date, '2099-01-01 00:00:00.000','Y', 'Y', 'Y', 'Y', 'Y', 'Y', 'Y', 'N', 'N', 'N', NULL, NULL, NULL);</v>
      </c>
    </row>
    <row r="180" spans="1:2">
      <c r="A180" t="str">
        <f>IFERROR(IF(OR('countryvisalink Impl Live'!P180=0, 'countryvisalink Impl Live'!P180=""), "", 'countryvisalink Impl Live'!P180),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VALUES(nextval('t_country_visa_type_link_seq'),63502,43235,'Full', 'support', current_timestamp, 'support', current_timestamp,81363, current_date, current_date, '2099-01-01 00:00:00.000','Y', 'Y', 'Y', 'Y', 'Y', 'Y', 'Y', 'N', 'N', 'N', NULL, NULL, NULL);</v>
      </c>
      <c r="B1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VALUES(nextval('t_country_visa_type_link_seq'),63502,43235,'Full', 'support', current_timestamp, 'support', current_timestamp,81363, current_date, current_date, '2099-01-01 00:00:00.000','Y', 'Y', 'Y', 'Y', 'Y', 'Y', 'Y', 'N', 'N', 'N', NULL, NULL, NULL);</v>
      </c>
    </row>
    <row r="181" spans="1:2">
      <c r="A181" t="str">
        <f>IFERROR(IF(OR('countryvisalink Impl Live'!P181=0, 'countryvisalink Impl Live'!P181=""), "", 'countryvisalink Impl Live'!P181),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VALUES(nextval('t_country_visa_type_link_seq'),63502,43255,'Full', 'support', current_timestamp, 'support', current_timestamp,81363, current_date, current_date, '2099-01-01 00:00:00.000','Y', 'Y', 'Y', 'Y', 'Y', 'Y', 'Y', 'N', 'N', 'N', NULL, NULL, NULL);</v>
      </c>
      <c r="B1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VALUES(nextval('t_country_visa_type_link_seq'),63502,43255,'Full', 'support', current_timestamp, 'support', current_timestamp,81363, current_date, current_date, '2099-01-01 00:00:00.000','Y', 'Y', 'Y', 'Y', 'Y', 'Y', 'Y', 'N', 'N', 'N', NULL, NULL, NULL);</v>
      </c>
    </row>
    <row r="182" spans="1:2">
      <c r="A182" t="str">
        <f>IFERROR(IF(OR('countryvisalink Impl Live'!P182=0, 'countryvisalink Impl Live'!P182=""), "", 'countryvisalink Impl Live'!P182),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VALUES(nextval('t_country_visa_type_link_seq'),63502,43275,'Full', 'support', current_timestamp, 'support', current_timestamp,81363, current_date, current_date, '2099-01-01 00:00:00.000','Y', 'Y', 'Y', 'Y', 'Y', 'Y', 'Y', 'N', 'N', 'N', NULL, NULL, NULL);</v>
      </c>
      <c r="B1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VALUES(nextval('t_country_visa_type_link_seq'),63502,43275,'Full', 'support', current_timestamp, 'support', current_timestamp,81363, current_date, current_date, '2099-01-01 00:00:00.000','Y', 'Y', 'Y', 'Y', 'Y', 'Y', 'Y', 'N', 'N', 'N', NULL, NULL, NULL);</v>
      </c>
    </row>
    <row r="183" spans="1:2">
      <c r="A183" t="str">
        <f>IFERROR(IF(OR('countryvisalink Impl Live'!P183=0, 'countryvisalink Impl Live'!P183=""), "", 'countryvisalink Impl Live'!P183),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VALUES(nextval('t_country_visa_type_link_seq'),63502,43276,'Full', 'support', current_timestamp, 'support', current_timestamp,81363, current_date, current_date, '2099-01-01 00:00:00.000','Y', 'Y', 'Y', 'Y', 'Y', 'Y', 'Y', 'N', 'N', 'N', NULL, NULL, NULL);</v>
      </c>
      <c r="B1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VALUES(nextval('t_country_visa_type_link_seq'),63502,43276,'Full', 'support', current_timestamp, 'support', current_timestamp,81363, current_date, current_date, '2099-01-01 00:00:00.000','Y', 'Y', 'Y', 'Y', 'Y', 'Y', 'Y', 'N', 'N', 'N', NULL, NULL, NULL);</v>
      </c>
    </row>
    <row r="184" spans="1:2">
      <c r="A184" t="str">
        <f>IFERROR(IF(OR('countryvisalink Impl Live'!P184=0, 'countryvisalink Impl Live'!P184=""), "", 'countryvisalink Impl Live'!P184),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VALUES(nextval('t_country_visa_type_link_seq'),63502,43295,'Full', 'support', current_timestamp, 'support', current_timestamp,81363, current_date, current_date, '2099-01-01 00:00:00.000','Y', 'Y', 'Y', 'Y', 'Y', 'Y', 'Y', 'N', 'N', 'N', NULL, NULL, NULL);</v>
      </c>
      <c r="B1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VALUES(nextval('t_country_visa_type_link_seq'),63502,43295,'Full', 'support', current_timestamp, 'support', current_timestamp,81363, current_date, current_date, '2099-01-01 00:00:00.000','Y', 'Y', 'Y', 'Y', 'Y', 'Y', 'Y', 'N', 'N', 'N', NULL, NULL, NULL);</v>
      </c>
    </row>
    <row r="185" spans="1:2">
      <c r="A185" t="str">
        <f>IFERROR(IF(OR('countryvisalink Impl Live'!P185=0, 'countryvisalink Impl Live'!P185=""), "", 'countryvisalink Impl Live'!P185),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VALUES(nextval('t_country_visa_type_link_seq'),63502,43315,'Full', 'support', current_timestamp, 'support', current_timestamp,81363, current_date, current_date, '2099-01-01 00:00:00.000','Y', 'Y', 'Y', 'Y', 'Y', 'Y', 'Y', 'N', 'N', 'N', NULL, NULL, NULL);</v>
      </c>
      <c r="B1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VALUES(nextval('t_country_visa_type_link_seq'),63502,43315,'Full', 'support', current_timestamp, 'support', current_timestamp,81363, current_date, current_date, '2099-01-01 00:00:00.000','Y', 'Y', 'Y', 'Y', 'Y', 'Y', 'Y', 'N', 'N', 'N', NULL, NULL, NULL);</v>
      </c>
    </row>
    <row r="186" spans="1:2">
      <c r="A186" t="str">
        <f>IFERROR(IF(OR('countryvisalink Impl Live'!P186=0, 'countryvisalink Impl Live'!P186=""), "", 'countryvisalink Impl Live'!P186),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VALUES(nextval('t_country_visa_type_link_seq'),63502,43256,'Full', 'support', current_timestamp, 'support', current_timestamp,81363, current_date, current_date, '2099-01-01 00:00:00.000','Y', 'Y', 'Y', 'Y', 'Y', 'Y', 'Y', 'N', 'N', 'N', NULL, NULL, NULL);</v>
      </c>
      <c r="B1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VALUES(nextval('t_country_visa_type_link_seq'),63502,43256,'Full', 'support', current_timestamp, 'support', current_timestamp,81363, current_date, current_date, '2099-01-01 00:00:00.000','Y', 'Y', 'Y', 'Y', 'Y', 'Y', 'Y', 'N', 'N', 'N', NULL, NULL, NULL);</v>
      </c>
    </row>
    <row r="187" spans="1:2">
      <c r="A187" t="str">
        <f>IFERROR(IF(OR('countryvisalink Impl Live'!P187=0, 'countryvisalink Impl Live'!P187=""), "", 'countryvisalink Impl Live'!P187),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VALUES(nextval('t_country_visa_type_link_seq'),63502,43316,'Full', 'support', current_timestamp, 'support', current_timestamp,81363, current_date, current_date, '2099-01-01 00:00:00.000','Y', 'Y', 'Y', 'Y', 'Y', 'Y', 'Y', 'N', 'N', 'N', NULL, NULL, NULL);</v>
      </c>
      <c r="B1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VALUES(nextval('t_country_visa_type_link_seq'),63502,43316,'Full', 'support', current_timestamp, 'support', current_timestamp,81363, current_date, current_date, '2099-01-01 00:00:00.000','Y', 'Y', 'Y', 'Y', 'Y', 'Y', 'Y', 'N', 'N', 'N', NULL, NULL, NULL);</v>
      </c>
    </row>
    <row r="188" spans="1:2">
      <c r="A188" t="str">
        <f>IFERROR(IF(OR('countryvisalink Impl Live'!P188=0, 'countryvisalink Impl Live'!P188=""), "", 'countryvisalink Impl Live'!P188),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VALUES(nextval('t_country_visa_type_link_seq'),63502,43257,'Full', 'support', current_timestamp, 'support', current_timestamp,81363, current_date, current_date, '2099-01-01 00:00:00.000','Y', 'Y', 'Y', 'Y', 'Y', 'Y', 'Y', 'N', 'N', 'N', NULL, NULL, NULL);</v>
      </c>
      <c r="B1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VALUES(nextval('t_country_visa_type_link_seq'),63502,43257,'Full', 'support', current_timestamp, 'support', current_timestamp,81363, current_date, current_date, '2099-01-01 00:00:00.000','Y', 'Y', 'Y', 'Y', 'Y', 'Y', 'Y', 'N', 'N', 'N', NULL, NULL, NULL);</v>
      </c>
    </row>
    <row r="189" spans="1:2">
      <c r="A189" t="str">
        <f>IFERROR(IF(OR('countryvisalink Impl Live'!P189=0, 'countryvisalink Impl Live'!P189=""), "", 'countryvisalink Impl Live'!P189),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VALUES(nextval('t_country_visa_type_link_seq'),63502,43258,'Full', 'support', current_timestamp, 'support', current_timestamp,81363, current_date, current_date, '2099-01-01 00:00:00.000','Y', 'Y', 'Y', 'Y', 'Y', 'Y', 'Y', 'N', 'N', 'N', NULL, NULL, NULL);</v>
      </c>
      <c r="B1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VALUES(nextval('t_country_visa_type_link_seq'),63502,43258,'Full', 'support', current_timestamp, 'support', current_timestamp,81363, current_date, current_date, '2099-01-01 00:00:00.000','Y', 'Y', 'Y', 'Y', 'Y', 'Y', 'Y', 'N', 'N', 'N', NULL, NULL, NULL);</v>
      </c>
    </row>
    <row r="190" spans="1:2">
      <c r="A190" t="str">
        <f>IFERROR(IF(OR('countryvisalink Impl Live'!P190=0, 'countryvisalink Impl Live'!P190=""), "", 'countryvisalink Impl Live'!P190),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VALUES(nextval('t_country_visa_type_link_seq'),63502,41364,'Full', 'support', current_timestamp, 'support', current_timestamp,81363, current_date, current_date, '2099-01-01 00:00:00.000','Y', 'Y', 'Y', 'Y', 'Y', 'Y', 'Y', 'N', 'N', 'N', NULL, NULL, NULL);</v>
      </c>
      <c r="B1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VALUES(nextval('t_country_visa_type_link_seq'),63502,41364,'Full', 'support', current_timestamp, 'support', current_timestamp,81363, current_date, current_date, '2099-01-01 00:00:00.000','Y', 'Y', 'Y', 'Y', 'Y', 'Y', 'Y', 'N', 'N', 'N', NULL, NULL, NULL);</v>
      </c>
    </row>
    <row r="191" spans="1:2">
      <c r="A191" t="str">
        <f>IFERROR(IF(OR('countryvisalink Impl Live'!P191=0, 'countryvisalink Impl Live'!P191=""), "", 'countryvisalink Impl Live'!P191),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VALUES(nextval('t_country_visa_type_link_seq'),63502,36173,'Full', 'support', current_timestamp, 'support', current_timestamp,81363, current_date, current_date, '2099-01-01 00:00:00.000','Y', 'Y', 'Y', 'Y', 'Y', 'Y', 'Y', 'N', 'N', 'N', NULL, NULL, NULL);</v>
      </c>
      <c r="B1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VALUES(nextval('t_country_visa_type_link_seq'),63502,36173,'Full', 'support', current_timestamp, 'support', current_timestamp,81363, current_date, current_date, '2099-01-01 00:00:00.000','Y', 'Y', 'Y', 'Y', 'Y', 'Y', 'Y', 'N', 'N', 'N', NULL, NULL, NULL);</v>
      </c>
    </row>
    <row r="192" spans="1:2">
      <c r="A192" t="str">
        <f>IFERROR(IF(OR('countryvisalink Impl Live'!P192=0, 'countryvisalink Impl Live'!P192=""), "", 'countryvisalink Impl Live'!P192),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VALUES(nextval('t_country_visa_type_link_seq'),63502,36176,'Full', 'support', current_timestamp, 'support', current_timestamp,81363, current_date, current_date, '2099-01-01 00:00:00.000','Y', 'Y', 'Y', 'Y', 'Y', 'Y', 'Y', 'N', 'N', 'N', NULL, NULL, NULL);</v>
      </c>
      <c r="B1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VALUES(nextval('t_country_visa_type_link_seq'),63502,36176,'Full', 'support', current_timestamp, 'support', current_timestamp,81363, current_date, current_date, '2099-01-01 00:00:00.000','Y', 'Y', 'Y', 'Y', 'Y', 'Y', 'Y', 'N', 'N', 'N', NULL, NULL, NULL);</v>
      </c>
    </row>
    <row r="193" spans="1:2">
      <c r="A193" t="str">
        <f>IFERROR(IF(OR('countryvisalink Impl Live'!P193=0, 'countryvisalink Impl Live'!P193=""), "", 'countryvisalink Impl Live'!P193),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VALUES(nextval('t_country_visa_type_link_seq'),63502,36170,'Full', 'support', current_timestamp, 'support', current_timestamp,81363, current_date, current_date, '2099-01-01 00:00:00.000','Y', 'Y', 'Y', 'Y', 'Y', 'Y', 'Y', 'N', 'N', 'N', NULL, NULL, NULL);</v>
      </c>
      <c r="B1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VALUES(nextval('t_country_visa_type_link_seq'),63502,36170,'Full', 'support', current_timestamp, 'support', current_timestamp,81363, current_date, current_date, '2099-01-01 00:00:00.000','Y', 'Y', 'Y', 'Y', 'Y', 'Y', 'Y', 'N', 'N', 'N', NULL, NULL, NULL);</v>
      </c>
    </row>
    <row r="194" spans="1:2">
      <c r="A194" t="str">
        <f>IFERROR(IF(OR('countryvisalink Impl Live'!P194=0, 'countryvisalink Impl Live'!P194=""), "", 'countryvisalink Impl Live'!P194),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VALUES(nextval('t_country_visa_type_link_seq'),63502,36169,'Full', 'support', current_timestamp, 'support', current_timestamp,81363, current_date, current_date, '2099-01-01 00:00:00.000','Y', 'Y', 'Y', 'Y', 'Y', 'Y', 'Y', 'N', 'N', 'N', NULL, NULL, NULL);</v>
      </c>
      <c r="B1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VALUES(nextval('t_country_visa_type_link_seq'),63502,36169,'Full', 'support', current_timestamp, 'support', current_timestamp,81363, current_date, current_date, '2099-01-01 00:00:00.000','Y', 'Y', 'Y', 'Y', 'Y', 'Y', 'Y', 'N', 'N', 'N', NULL, NULL, NULL);</v>
      </c>
    </row>
    <row r="195" spans="1:2">
      <c r="A195" t="str">
        <f>IFERROR(IF(OR('countryvisalink Impl Live'!P195=0, 'countryvisalink Impl Live'!P195=""), "", 'countryvisalink Impl Live'!P195),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VALUES(nextval('t_country_visa_type_link_seq'),63502,36174,'Full', 'support', current_timestamp, 'support', current_timestamp,81363, current_date, current_date, '2099-01-01 00:00:00.000','Y', 'Y', 'Y', 'Y', 'Y', 'Y', 'Y', 'N', 'N', 'N', NULL, NULL, NULL);</v>
      </c>
      <c r="B1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VALUES(nextval('t_country_visa_type_link_seq'),63502,36174,'Full', 'support', current_timestamp, 'support', current_timestamp,81363, current_date, current_date, '2099-01-01 00:00:00.000','Y', 'Y', 'Y', 'Y', 'Y', 'Y', 'Y', 'N', 'N', 'N', NULL, NULL, NULL);</v>
      </c>
    </row>
    <row r="196" spans="1:2">
      <c r="A196" t="str">
        <f>IFERROR(IF(OR('countryvisalink Impl Live'!P196=0, 'countryvisalink Impl Live'!P196=""), "", 'countryvisalink Impl Live'!P196),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VALUES(nextval('t_country_visa_type_link_seq'),63502,36179,'Full', 'support', current_timestamp, 'support', current_timestamp,81363, current_date, current_date, '2099-01-01 00:00:00.000','Y', 'Y', 'Y', 'Y', 'Y', 'Y', 'Y', 'N', 'N', 'N', NULL, NULL, NULL);</v>
      </c>
      <c r="B1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VALUES(nextval('t_country_visa_type_link_seq'),63502,36179,'Full', 'support', current_timestamp, 'support', current_timestamp,81363, current_date, current_date, '2099-01-01 00:00:00.000','Y', 'Y', 'Y', 'Y', 'Y', 'Y', 'Y', 'N', 'N', 'N', NULL, NULL, NULL);</v>
      </c>
    </row>
    <row r="197" spans="1:2">
      <c r="A197" t="str">
        <f>IFERROR(IF(OR('countryvisalink Impl Live'!P197=0, 'countryvisalink Impl Live'!P197=""), "", 'countryvisalink Impl Live'!P197),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VALUES(nextval('t_country_visa_type_link_seq'),63502,36172,'Full', 'support', current_timestamp, 'support', current_timestamp,81363, current_date, current_date, '2099-01-01 00:00:00.000','Y', 'Y', 'Y', 'Y', 'Y', 'Y', 'Y', 'N', 'N', 'N', NULL, NULL, NULL);</v>
      </c>
      <c r="B1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VALUES(nextval('t_country_visa_type_link_seq'),63502,36172,'Full', 'support', current_timestamp, 'support', current_timestamp,81363, current_date, current_date, '2099-01-01 00:00:00.000','Y', 'Y', 'Y', 'Y', 'Y', 'Y', 'Y', 'N', 'N', 'N', NULL, NULL, NULL);</v>
      </c>
    </row>
    <row r="198" spans="1:2">
      <c r="A198" t="str">
        <f>IFERROR(IF(OR('countryvisalink Impl Live'!P198=0, 'countryvisalink Impl Live'!P198=""), "", 'countryvisalink Impl Live'!P198),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VALUES(nextval('t_country_visa_type_link_seq'),63502,36171,'Full', 'support', current_timestamp, 'support', current_timestamp,81363, current_date, current_date, '2099-01-01 00:00:00.000','Y', 'Y', 'Y', 'Y', 'Y', 'Y', 'Y', 'N', 'N', 'N', NULL, NULL, NULL);</v>
      </c>
      <c r="B1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VALUES(nextval('t_country_visa_type_link_seq'),63502,36171,'Full', 'support', current_timestamp, 'support', current_timestamp,81363, current_date, current_date, '2099-01-01 00:00:00.000','Y', 'Y', 'Y', 'Y', 'Y', 'Y', 'Y', 'N', 'N', 'N', NULL, NULL, NULL);</v>
      </c>
    </row>
    <row r="199" spans="1:2">
      <c r="A199" t="str">
        <f>IFERROR(IF(OR('countryvisalink Impl Live'!P199=0, 'countryvisalink Impl Live'!P199=""), "", 'countryvisalink Impl Live'!P199),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VALUES(nextval('t_country_visa_type_link_seq'),63502,36175,'Full', 'support', current_timestamp, 'support', current_timestamp,81363, current_date, current_date, '2099-01-01 00:00:00.000','Y', 'Y', 'Y', 'Y', 'Y', 'Y', 'Y', 'N', 'N', 'N', NULL, NULL, NULL);</v>
      </c>
      <c r="B1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VALUES(nextval('t_country_visa_type_link_seq'),63502,36175,'Full', 'support', current_timestamp, 'support', current_timestamp,81363, current_date, current_date, '2099-01-01 00:00:00.000','Y', 'Y', 'Y', 'Y', 'Y', 'Y', 'Y', 'N', 'N', 'N', NULL, NULL, NULL);</v>
      </c>
    </row>
    <row r="200" spans="1:2">
      <c r="A200" t="str">
        <f>IFERROR(IF(OR('countryvisalink Impl Live'!P200=0, 'countryvisalink Impl Live'!P200=""), "", 'countryvisalink Impl Live'!P200),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VALUES(nextval('t_country_visa_type_link_seq'),63502,36168,'Full', 'support', current_timestamp, 'support', current_timestamp,81363, current_date, current_date, '2099-01-01 00:00:00.000','Y', 'Y', 'Y', 'Y', 'Y', 'Y', 'Y', 'N', 'N', 'N', NULL, NULL, NULL);</v>
      </c>
      <c r="B2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VALUES(nextval('t_country_visa_type_link_seq'),63502,36168,'Full', 'support', current_timestamp, 'support', current_timestamp,81363, current_date, current_date, '2099-01-01 00:00:00.000','Y', 'Y', 'Y', 'Y', 'Y', 'Y', 'Y', 'N', 'N', 'N', NULL, NULL, NULL);</v>
      </c>
    </row>
    <row r="201" spans="1:2">
      <c r="A201" t="str">
        <f>IFERROR(IF(OR('countryvisalink Impl Live'!P201=0, 'countryvisalink Impl Live'!P201=""), "", 'countryvisalink Impl Live'!P201),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VALUES(nextval('t_country_visa_type_link_seq'),63502,36177,'Full', 'support', current_timestamp, 'support', current_timestamp,81363, current_date, current_date, '2099-01-01 00:00:00.000','Y', 'Y', 'Y', 'Y', 'Y', 'Y', 'Y', 'N', 'N', 'N', NULL, NULL, NULL);</v>
      </c>
      <c r="B2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VALUES(nextval('t_country_visa_type_link_seq'),63502,36177,'Full', 'support', current_timestamp, 'support', current_timestamp,81363, current_date, current_date, '2099-01-01 00:00:00.000','Y', 'Y', 'Y', 'Y', 'Y', 'Y', 'Y', 'N', 'N', 'N', NULL, NULL, NULL);</v>
      </c>
    </row>
    <row r="202" spans="1:2">
      <c r="A202" t="str">
        <f>IFERROR(IF(OR('countryvisalink Impl Live'!P202=0, 'countryvisalink Impl Live'!P202=""), "", 'countryvisalink Impl Live'!P202),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VALUES(nextval('t_country_visa_type_link_seq'),63502,36167,'Full', 'support', current_timestamp, 'support', current_timestamp,81363, current_date, current_date, '2099-01-01 00:00:00.000','Y', 'Y', 'Y', 'Y', 'Y', 'Y', 'Y', 'N', 'N', 'N', NULL, NULL, NULL);</v>
      </c>
      <c r="B2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VALUES(nextval('t_country_visa_type_link_seq'),63502,36167,'Full', 'support', current_timestamp, 'support', current_timestamp,81363, current_date, current_date, '2099-01-01 00:00:00.000','Y', 'Y', 'Y', 'Y', 'Y', 'Y', 'Y', 'N', 'N', 'N', NULL, NULL, NULL);</v>
      </c>
    </row>
    <row r="203" spans="1:2">
      <c r="A203" t="str">
        <f>IFERROR(IF(OR('countryvisalink Impl Live'!P203=0, 'countryvisalink Impl Live'!P203=""), "", 'countryvisalink Impl Live'!P203),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VALUES(nextval('t_country_visa_type_link_seq'),63502,36162,'Full', 'support', current_timestamp, 'support', current_timestamp,81363, current_date, current_date, '2099-01-01 00:00:00.000','Y', 'Y', 'Y', 'Y', 'Y', 'Y', 'Y', 'N', 'N', 'N', NULL, NULL, NULL);</v>
      </c>
      <c r="B2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VALUES(nextval('t_country_visa_type_link_seq'),63502,36162,'Full', 'support', current_timestamp, 'support', current_timestamp,81363, current_date, current_date, '2099-01-01 00:00:00.000','Y', 'Y', 'Y', 'Y', 'Y', 'Y', 'Y', 'N', 'N', 'N', NULL, NULL, NULL);</v>
      </c>
    </row>
    <row r="204" spans="1:2">
      <c r="A204" t="str">
        <f>IFERROR(IF(OR('countryvisalink Impl Live'!P204=0, 'countryvisalink Impl Live'!P204=""), "", 'countryvisalink Impl Live'!P204),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VALUES(nextval('t_country_visa_type_link_seq'),63502,36178,'Full', 'support', current_timestamp, 'support', current_timestamp,81363, current_date, current_date, '2099-01-01 00:00:00.000','Y', 'Y', 'Y', 'Y', 'Y', 'Y', 'Y', 'N', 'N', 'N', NULL, NULL, NULL);</v>
      </c>
      <c r="B2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VALUES(nextval('t_country_visa_type_link_seq'),63502,36178,'Full', 'support', current_timestamp, 'support', current_timestamp,81363, current_date, current_date, '2099-01-01 00:00:00.000','Y', 'Y', 'Y', 'Y', 'Y', 'Y', 'Y', 'N', 'N', 'N', NULL, NULL, NULL);</v>
      </c>
    </row>
    <row r="205" spans="1:2">
      <c r="A205" t="str">
        <f>IFERROR(IF(OR('countryvisalink Impl Live'!P205=0, 'countryvisalink Impl Live'!P205=""), "", 'countryvisalink Impl Live'!P205),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VALUES(nextval('t_country_visa_type_link_seq'),63502,36160,'Full', 'support', current_timestamp, 'support', current_timestamp,81363, current_date, current_date, '2099-01-01 00:00:00.000','Y', 'Y', 'Y', 'Y', 'Y', 'Y', 'Y', 'N', 'N', 'N', NULL, NULL, NULL);</v>
      </c>
      <c r="B2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VALUES(nextval('t_country_visa_type_link_seq'),63502,36160,'Full', 'support', current_timestamp, 'support', current_timestamp,81363, current_date, current_date, '2099-01-01 00:00:00.000','Y', 'Y', 'Y', 'Y', 'Y', 'Y', 'Y', 'N', 'N', 'N', NULL, NULL, NULL);</v>
      </c>
    </row>
    <row r="206" spans="1:2">
      <c r="A206" t="str">
        <f>IFERROR(IF(OR('countryvisalink Impl Live'!P206=0, 'countryvisalink Impl Live'!P206=""), "", 'countryvisalink Impl Live'!P206),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VALUES(nextval('t_country_visa_type_link_seq'),63502,36159,'Full', 'support', current_timestamp, 'support', current_timestamp,81363, current_date, current_date, '2099-01-01 00:00:00.000','Y', 'Y', 'Y', 'Y', 'Y', 'Y', 'Y', 'N', 'N', 'N', NULL, NULL, NULL);</v>
      </c>
      <c r="B2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VALUES(nextval('t_country_visa_type_link_seq'),63502,36159,'Full', 'support', current_timestamp, 'support', current_timestamp,81363, current_date, current_date, '2099-01-01 00:00:00.000','Y', 'Y', 'Y', 'Y', 'Y', 'Y', 'Y', 'N', 'N', 'N', NULL, NULL, NULL);</v>
      </c>
    </row>
    <row r="207" spans="1:2">
      <c r="A207" t="str">
        <f>IFERROR(IF(OR('countryvisalink Impl Live'!P207=0, 'countryvisalink Impl Live'!P207=""), "", 'countryvisalink Impl Live'!P207),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VALUES(nextval('t_country_visa_type_link_seq'),63502,36163,'Full', 'support', current_timestamp, 'support', current_timestamp,81363, current_date, current_date, '2099-01-01 00:00:00.000','Y', 'Y', 'Y', 'Y', 'Y', 'Y', 'Y', 'N', 'N', 'N', NULL, NULL, NULL);</v>
      </c>
      <c r="B2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VALUES(nextval('t_country_visa_type_link_seq'),63502,36163,'Full', 'support', current_timestamp, 'support', current_timestamp,81363, current_date, current_date, '2099-01-01 00:00:00.000','Y', 'Y', 'Y', 'Y', 'Y', 'Y', 'Y', 'N', 'N', 'N', NULL, NULL, NULL);</v>
      </c>
    </row>
    <row r="208" spans="1:2">
      <c r="A208" t="str">
        <f>IFERROR(IF(OR('countryvisalink Impl Live'!P208=0, 'countryvisalink Impl Live'!P208=""), "", 'countryvisalink Impl Live'!P208),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VALUES(nextval('t_country_visa_type_link_seq'),63502,36156,'Full', 'support', current_timestamp, 'support', current_timestamp,81363, current_date, current_date, '2099-01-01 00:00:00.000','Y', 'Y', 'Y', 'Y', 'Y', 'Y', 'Y', 'N', 'N', 'N', NULL, NULL, NULL);</v>
      </c>
      <c r="B2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VALUES(nextval('t_country_visa_type_link_seq'),63502,36156,'Full', 'support', current_timestamp, 'support', current_timestamp,81363, current_date, current_date, '2099-01-01 00:00:00.000','Y', 'Y', 'Y', 'Y', 'Y', 'Y', 'Y', 'N', 'N', 'N', NULL, NULL, NULL);</v>
      </c>
    </row>
    <row r="209" spans="1:2">
      <c r="A209" t="str">
        <f>IFERROR(IF(OR('countryvisalink Impl Live'!P209=0, 'countryvisalink Impl Live'!P209=""), "", 'countryvisalink Impl Live'!P209),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VALUES(nextval('t_country_visa_type_link_seq'),63502,36165,'Full', 'support', current_timestamp, 'support', current_timestamp,81363, current_date, current_date, '2099-01-01 00:00:00.000','Y', 'Y', 'Y', 'Y', 'Y', 'Y', 'Y', 'N', 'N', 'N', NULL, NULL, NULL);</v>
      </c>
      <c r="B2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VALUES(nextval('t_country_visa_type_link_seq'),63502,36165,'Full', 'support', current_timestamp, 'support', current_timestamp,81363, current_date, current_date, '2099-01-01 00:00:00.000','Y', 'Y', 'Y', 'Y', 'Y', 'Y', 'Y', 'N', 'N', 'N', NULL, NULL, NULL);</v>
      </c>
    </row>
    <row r="210" spans="1:2">
      <c r="A210" t="str">
        <f>IFERROR(IF(OR('countryvisalink Impl Live'!P210=0, 'countryvisalink Impl Live'!P210=""), "", 'countryvisalink Impl Live'!P210),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VALUES(nextval('t_country_visa_type_link_seq'),63502,36155,'Full', 'support', current_timestamp, 'support', current_timestamp,81363, current_date, current_date, '2099-01-01 00:00:00.000','Y', 'Y', 'Y', 'Y', 'Y', 'Y', 'Y', 'N', 'N', 'N', NULL, NULL, NULL);</v>
      </c>
      <c r="B2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VALUES(nextval('t_country_visa_type_link_seq'),63502,36155,'Full', 'support', current_timestamp, 'support', current_timestamp,81363, current_date, current_date, '2099-01-01 00:00:00.000','Y', 'Y', 'Y', 'Y', 'Y', 'Y', 'Y', 'N', 'N', 'N', NULL, NULL, NULL);</v>
      </c>
    </row>
    <row r="211" spans="1:2">
      <c r="A211" t="str">
        <f>IFERROR(IF(OR('countryvisalink Impl Live'!P211=0, 'countryvisalink Impl Live'!P211=""), "", 'countryvisalink Impl Live'!P211),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VALUES(nextval('t_country_visa_type_link_seq'),63502,22058,'Full', 'support', current_timestamp, 'support', current_timestamp,81363, current_date, current_date, '2099-01-01 00:00:00.000','Y', 'Y', 'Y', 'Y', 'Y', 'Y', 'Y', 'N', 'N', 'N', NULL, NULL, NULL);</v>
      </c>
      <c r="B2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VALUES(nextval('t_country_visa_type_link_seq'),63502,22058,'Full', 'support', current_timestamp, 'support', current_timestamp,81363, current_date, current_date, '2099-01-01 00:00:00.000','Y', 'Y', 'Y', 'Y', 'Y', 'Y', 'Y', 'N', 'N', 'N', NULL, NULL, NULL);</v>
      </c>
    </row>
    <row r="212" spans="1:2">
      <c r="A212" t="str">
        <f>IFERROR(IF(OR('countryvisalink Impl Live'!P212=0, 'countryvisalink Impl Live'!P212=""), "", 'countryvisalink Impl Live'!P212),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VALUES(nextval('t_country_visa_type_link_seq'),63502,24054,'Full', 'support', current_timestamp, 'support', current_timestamp,81363, current_date, current_date, '2099-01-01 00:00:00.000','Y', 'Y', 'Y', 'Y', 'Y', 'Y', 'Y', 'N', 'N', 'N', NULL, NULL, NULL);</v>
      </c>
      <c r="B2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VALUES(nextval('t_country_visa_type_link_seq'),63502,24054,'Full', 'support', current_timestamp, 'support', current_timestamp,81363, current_date, current_date, '2099-01-01 00:00:00.000','Y', 'Y', 'Y', 'Y', 'Y', 'Y', 'Y', 'N', 'N', 'N', NULL, NULL, NULL);</v>
      </c>
    </row>
    <row r="213" spans="1:2">
      <c r="A213" t="str">
        <f>IFERROR(IF(OR('countryvisalink Impl Live'!P213=0, 'countryvisalink Impl Live'!P213=""), "", 'countryvisalink Impl Live'!P213),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VALUES(nextval('t_country_visa_type_link_seq'),63502,39151,'Full', 'support', current_timestamp, 'support', current_timestamp,81363, current_date, current_date, '2099-01-01 00:00:00.000','Y', 'Y', 'Y', 'Y', 'Y', 'Y', 'Y', 'N', 'N', 'N', NULL, NULL, NULL);</v>
      </c>
      <c r="B2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VALUES(nextval('t_country_visa_type_link_seq'),63502,39151,'Full', 'support', current_timestamp, 'support', current_timestamp,81363, current_date, current_date, '2099-01-01 00:00:00.000','Y', 'Y', 'Y', 'Y', 'Y', 'Y', 'Y', 'N', 'N', 'N', NULL, NULL, NULL);</v>
      </c>
    </row>
    <row r="214" spans="1:2">
      <c r="A214" t="str">
        <f>IFERROR(IF(OR('countryvisalink Impl Live'!P214=0, 'countryvisalink Impl Live'!P214=""), "", 'countryvisalink Impl Live'!P214),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VALUES(nextval('t_country_visa_type_link_seq'),63502,37153,'Full', 'support', current_timestamp, 'support', current_timestamp,81363, current_date, current_date, '2099-01-01 00:00:00.000','Y', 'Y', 'Y', 'Y', 'Y', 'Y', 'Y', 'N', 'N', 'N', NULL, NULL, NULL);</v>
      </c>
      <c r="B2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VALUES(nextval('t_country_visa_type_link_seq'),63502,37153,'Full', 'support', current_timestamp, 'support', current_timestamp,81363, current_date, current_date, '2099-01-01 00:00:00.000','Y', 'Y', 'Y', 'Y', 'Y', 'Y', 'Y', 'N', 'N', 'N', NULL, NULL, NULL);</v>
      </c>
    </row>
    <row r="215" spans="1:2">
      <c r="A215" t="str">
        <f>IFERROR(IF(OR('countryvisalink Impl Live'!P215=0, 'countryvisalink Impl Live'!P215=""), "", 'countryvisalink Impl Live'!P215),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VALUES(nextval('t_country_visa_type_link_seq'),63502,33153,'Full', 'support', current_timestamp, 'support', current_timestamp,81363, current_date, current_date, '2099-01-01 00:00:00.000','Y', 'Y', 'Y', 'Y', 'Y', 'Y', 'Y', 'N', 'N', 'N', NULL, NULL, NULL);</v>
      </c>
      <c r="B2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VALUES(nextval('t_country_visa_type_link_seq'),63502,33153,'Full', 'support', current_timestamp, 'support', current_timestamp,81363, current_date, current_date, '2099-01-01 00:00:00.000','Y', 'Y', 'Y', 'Y', 'Y', 'Y', 'Y', 'N', 'N', 'N', NULL, NULL, NULL);</v>
      </c>
    </row>
    <row r="216" spans="1:2">
      <c r="A216" t="str">
        <f>IFERROR(IF(OR('countryvisalink Impl Live'!P216=0, 'countryvisalink Impl Live'!P216=""), "", 'countryvisalink Impl Live'!P216),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VALUES(nextval('t_country_visa_type_link_seq'),63502,616,'Full', 'support', current_timestamp, 'support', current_timestamp,81363, current_date, current_date, '2099-01-01 00:00:00.000','Y', 'Y', 'Y', 'Y', 'Y', 'Y', 'Y', 'N', 'N', 'N', NULL, NULL, NULL);</v>
      </c>
      <c r="B2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VALUES(nextval('t_country_visa_type_link_seq'),63502,616,'Full', 'support', current_timestamp, 'support', current_timestamp,81363, current_date, current_date, '2099-01-01 00:00:00.000','Y', 'Y', 'Y', 'Y', 'Y', 'Y', 'Y', 'N', 'N', 'N', NULL, NULL, NULL);</v>
      </c>
    </row>
    <row r="217" spans="1:2">
      <c r="A217" t="str">
        <f>IFERROR(IF(OR('countryvisalink Impl Live'!P217=0, 'countryvisalink Impl Live'!P217=""), "", 'countryvisalink Impl Live'!P217),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VALUES(nextval('t_country_visa_type_link_seq'),63502,615,'Full', 'support', current_timestamp, 'support', current_timestamp,81363, current_date, current_date, '2099-01-01 00:00:00.000','Y', 'Y', 'Y', 'Y', 'Y', 'Y', 'Y', 'N', 'N', 'N', NULL, NULL, NULL);</v>
      </c>
      <c r="B2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VALUES(nextval('t_country_visa_type_link_seq'),63502,615,'Full', 'support', current_timestamp, 'support', current_timestamp,81363, current_date, current_date, '2099-01-01 00:00:00.000','Y', 'Y', 'Y', 'Y', 'Y', 'Y', 'Y', 'N', 'N', 'N', NULL, NULL, NULL);</v>
      </c>
    </row>
    <row r="218" spans="1:2">
      <c r="A218" t="str">
        <f>IFERROR(IF(OR('countryvisalink Impl Live'!P218=0, 'countryvisalink Impl Live'!P218=""), "", 'countryvisalink Impl Live'!P218),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VALUES(nextval('t_country_visa_type_link_seq'),63502,43504,'Full', 'support', current_timestamp, 'support', current_timestamp,81363, current_date, current_date, '2099-01-01 00:00:00.000','Y', 'Y', 'Y', 'Y', 'Y', 'Y', 'Y', 'N', 'N', 'N', NULL, NULL, NULL);</v>
      </c>
      <c r="B2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VALUES(nextval('t_country_visa_type_link_seq'),63502,43504,'Full', 'support', current_timestamp, 'support', current_timestamp,81363, current_date, current_date, '2099-01-01 00:00:00.000','Y', 'Y', 'Y', 'Y', 'Y', 'Y', 'Y', 'N', 'N', 'N', NULL, NULL, NULL);</v>
      </c>
    </row>
    <row r="219" spans="1:2">
      <c r="A219" t="str">
        <f>IFERROR(IF(OR('countryvisalink Impl Live'!P219=0, 'countryvisalink Impl Live'!P219=""), "", 'countryvisalink Impl Live'!P219),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VALUES(nextval('t_country_visa_type_link_seq'),63502,34156,'Full', 'support', current_timestamp, 'support', current_timestamp,81363, current_date, current_date, '2099-01-01 00:00:00.000','Y', 'Y', 'Y', 'Y', 'Y', 'Y', 'Y', 'N', 'N', 'N', NULL, NULL, NULL);</v>
      </c>
      <c r="B2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VALUES(nextval('t_country_visa_type_link_seq'),63502,34156,'Full', 'support', current_timestamp, 'support', current_timestamp,81363, current_date, current_date, '2099-01-01 00:00:00.000','Y', 'Y', 'Y', 'Y', 'Y', 'Y', 'Y', 'N', 'N', 'N', NULL, NULL, NULL);</v>
      </c>
    </row>
    <row r="220" spans="1:2">
      <c r="A220" t="str">
        <f>IFERROR(IF(OR('countryvisalink Impl Live'!P220=0, 'countryvisalink Impl Live'!P220=""), "", 'countryvisalink Impl Live'!P220),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VALUES(nextval('t_country_visa_type_link_seq'),63502,617,'Full', 'support', current_timestamp, 'support', current_timestamp,81363, current_date, current_date, '2099-01-01 00:00:00.000','Y', 'Y', 'Y', 'Y', 'Y', 'Y', 'Y', 'N', 'N', 'N', NULL, NULL, NULL);</v>
      </c>
      <c r="B2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VALUES(nextval('t_country_visa_type_link_seq'),63502,617,'Full', 'support', current_timestamp, 'support', current_timestamp,81363, current_date, current_date, '2099-01-01 00:00:00.000','Y', 'Y', 'Y', 'Y', 'Y', 'Y', 'Y', 'N', 'N', 'N', NULL, NULL, NULL);</v>
      </c>
    </row>
    <row r="221" spans="1:2">
      <c r="A221" t="str">
        <f>IFERROR(IF(OR('countryvisalink Impl Live'!P221=0, 'countryvisalink Impl Live'!P221=""), "", 'countryvisalink Impl Live'!P221),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VALUES(nextval('t_country_visa_type_link_seq'),63502,43603,'Full', 'support', current_timestamp, 'support', current_timestamp,81363, current_date, current_date, '2099-01-01 00:00:00.000','Y', 'Y', 'Y', 'Y', 'Y', 'Y', 'Y', 'N', 'N', 'N', NULL, NULL, NULL);</v>
      </c>
      <c r="B2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VALUES(nextval('t_country_visa_type_link_seq'),63502,43603,'Full', 'support', current_timestamp, 'support', current_timestamp,81363, current_date, current_date, '2099-01-01 00:00:00.000','Y', 'Y', 'Y', 'Y', 'Y', 'Y', 'Y', 'N', 'N', 'N', NULL, NULL, NULL);</v>
      </c>
    </row>
    <row r="222" spans="1:2">
      <c r="A222" t="str">
        <f>IFERROR(IF(OR('countryvisalink Impl Live'!P222=0, 'countryvisalink Impl Live'!P222=""), "", 'countryvisalink Impl Live'!P222),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VALUES(nextval('t_country_visa_type_link_seq'),63502,42783,'Full', 'support', current_timestamp, 'support', current_timestamp,81363, current_date, current_date, '2099-01-01 00:00:00.000','Y', 'Y', 'Y', 'Y', 'Y', 'Y', 'Y', 'N', 'N', 'N', NULL, NULL, NULL);</v>
      </c>
      <c r="B2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VALUES(nextval('t_country_visa_type_link_seq'),63502,42783,'Full', 'support', current_timestamp, 'support', current_timestamp,81363, current_date, current_date, '2099-01-01 00:00:00.000','Y', 'Y', 'Y', 'Y', 'Y', 'Y', 'Y', 'N', 'N', 'N', NULL, NULL, NULL);</v>
      </c>
    </row>
    <row r="223" spans="1:2">
      <c r="A223" t="str">
        <f>IFERROR(IF(OR('countryvisalink Impl Live'!P223=0, 'countryvisalink Impl Live'!P223=""), "", 'countryvisalink Impl Live'!P223),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VALUES(nextval('t_country_visa_type_link_seq'),63502,42143,'Full', 'support', current_timestamp, 'support', current_timestamp,81363, current_date, current_date, '2099-01-01 00:00:00.000','Y', 'Y', 'Y', 'Y', 'Y', 'Y', 'Y', 'N', 'N', 'N', NULL, NULL, NULL);</v>
      </c>
      <c r="B2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VALUES(nextval('t_country_visa_type_link_seq'),63502,42143,'Full', 'support', current_timestamp, 'support', current_timestamp,81363, current_date, current_date, '2099-01-01 00:00:00.000','Y', 'Y', 'Y', 'Y', 'Y', 'Y', 'Y', 'N', 'N', 'N', NULL, NULL, NULL);</v>
      </c>
    </row>
    <row r="224" spans="1:2">
      <c r="A224" t="str">
        <f>IFERROR(IF(OR('countryvisalink Impl Live'!P224=0, 'countryvisalink Impl Live'!P224=""), "", 'countryvisalink Impl Live'!P224),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VALUES(nextval('t_country_visa_type_link_seq'),63502,22059,'Full', 'support', current_timestamp, 'support', current_timestamp,81363, current_date, current_date, '2099-01-01 00:00:00.000','Y', 'Y', 'Y', 'Y', 'Y', 'Y', 'Y', 'N', 'N', 'N', NULL, NULL, NULL);</v>
      </c>
      <c r="B2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VALUES(nextval('t_country_visa_type_link_seq'),63502,22059,'Full', 'support', current_timestamp, 'support', current_timestamp,81363, current_date, current_date, '2099-01-01 00:00:00.000','Y', 'Y', 'Y', 'Y', 'Y', 'Y', 'Y', 'N', 'N', 'N', NULL, NULL, NULL);</v>
      </c>
    </row>
    <row r="225" spans="1:2">
      <c r="A225" t="str">
        <f>IFERROR(IF(OR('countryvisalink Impl Live'!P225=0, 'countryvisalink Impl Live'!P225=""), "", 'countryvisalink Impl Live'!P225),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VALUES(nextval('t_country_visa_type_link_seq'),63502,43507,'Full', 'support', current_timestamp, 'support', current_timestamp,81363, current_date, current_date, '2099-01-01 00:00:00.000','Y', 'Y', 'Y', 'Y', 'Y', 'Y', 'Y', 'N', 'N', 'N', NULL, NULL, NULL);</v>
      </c>
      <c r="B2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VALUES(nextval('t_country_visa_type_link_seq'),63502,43507,'Full', 'support', current_timestamp, 'support', current_timestamp,81363, current_date, current_date, '2099-01-01 00:00:00.000','Y', 'Y', 'Y', 'Y', 'Y', 'Y', 'Y', 'N', 'N', 'N', NULL, NULL, NULL);</v>
      </c>
    </row>
    <row r="226" spans="1:2">
      <c r="A226" t="str">
        <f>IFERROR(IF(OR('countryvisalink Impl Live'!P226=0, 'countryvisalink Impl Live'!P226=""), "", 'countryvisalink Impl Live'!P226),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VALUES(nextval('t_country_visa_type_link_seq'),63502,43506,'Full', 'support', current_timestamp, 'support', current_timestamp,81363, current_date, current_date, '2099-01-01 00:00:00.000','Y', 'Y', 'Y', 'Y', 'Y', 'Y', 'Y', 'N', 'N', 'N', NULL, NULL, NULL);</v>
      </c>
      <c r="B2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VALUES(nextval('t_country_visa_type_link_seq'),63502,43506,'Full', 'support', current_timestamp, 'support', current_timestamp,81363, current_date, current_date, '2099-01-01 00:00:00.000','Y', 'Y', 'Y', 'Y', 'Y', 'Y', 'Y', 'N', 'N', 'N', NULL, NULL, NULL);</v>
      </c>
    </row>
    <row r="227" spans="1:2">
      <c r="A227" t="str">
        <f>IFERROR(IF(OR('countryvisalink Impl Live'!P227=0, 'countryvisalink Impl Live'!P227=""), "", 'countryvisalink Impl Live'!P227),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VALUES(nextval('t_country_visa_type_link_seq'),63502,940,'Full', 'support', current_timestamp, 'support', current_timestamp,81363, current_date, current_date, '2099-01-01 00:00:00.000','Y', 'Y', 'Y', 'Y', 'Y', 'Y', 'Y', 'N', 'N', 'N', NULL, NULL, NULL);</v>
      </c>
      <c r="B2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VALUES(nextval('t_country_visa_type_link_seq'),63502,940,'Full', 'support', current_timestamp, 'support', current_timestamp,81363, current_date, current_date, '2099-01-01 00:00:00.000','Y', 'Y', 'Y', 'Y', 'Y', 'Y', 'Y', 'N', 'N', 'N', NULL, NULL, NULL);</v>
      </c>
    </row>
    <row r="228" spans="1:2">
      <c r="A228" t="str">
        <f>IFERROR(IF(OR('countryvisalink Impl Live'!P228=0, 'countryvisalink Impl Live'!P228=""), "", 'countryvisalink Impl Live'!P228),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VALUES(nextval('t_country_visa_type_link_seq'),63502,939,'Full', 'support', current_timestamp, 'support', current_timestamp,81363, current_date, current_date, '2099-01-01 00:00:00.000','Y', 'Y', 'Y', 'Y', 'Y', 'Y', 'Y', 'N', 'N', 'N', NULL, NULL, NULL);</v>
      </c>
      <c r="B2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VALUES(nextval('t_country_visa_type_link_seq'),63502,939,'Full', 'support', current_timestamp, 'support', current_timestamp,81363, current_date, current_date, '2099-01-01 00:00:00.000','Y', 'Y', 'Y', 'Y', 'Y', 'Y', 'Y', 'N', 'N', 'N', NULL, NULL, NULL);</v>
      </c>
    </row>
    <row r="229" spans="1:2">
      <c r="A229" t="str">
        <f>IFERROR(IF(OR('countryvisalink Impl Live'!P229=0, 'countryvisalink Impl Live'!P229=""), "", 'countryvisalink Impl Live'!P229),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VALUES(nextval('t_country_visa_type_link_seq'),63502,43508,'Full', 'support', current_timestamp, 'support', current_timestamp,81363, current_date, current_date, '2099-01-01 00:00:00.000','Y', 'Y', 'Y', 'Y', 'Y', 'Y', 'Y', 'N', 'N', 'N', NULL, NULL, NULL);</v>
      </c>
      <c r="B2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VALUES(nextval('t_country_visa_type_link_seq'),63502,43508,'Full', 'support', current_timestamp, 'support', current_timestamp,81363, current_date, current_date, '2099-01-01 00:00:00.000','Y', 'Y', 'Y', 'Y', 'Y', 'Y', 'Y', 'N', 'N', 'N', NULL, NULL, NULL);</v>
      </c>
    </row>
    <row r="230" spans="1:2">
      <c r="A230" t="str">
        <f>IFERROR(IF(OR('countryvisalink Impl Live'!P230=0, 'countryvisalink Impl Live'!P230=""), "", 'countryvisalink Impl Live'!P230),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VALUES(nextval('t_country_visa_type_link_seq'),63502,43505,'Full', 'support', current_timestamp, 'support', current_timestamp,81363, current_date, current_date, '2099-01-01 00:00:00.000','Y', 'Y', 'Y', 'Y', 'Y', 'Y', 'Y', 'N', 'N', 'N', NULL, NULL, NULL);</v>
      </c>
      <c r="B2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VALUES(nextval('t_country_visa_type_link_seq'),63502,43505,'Full', 'support', current_timestamp, 'support', current_timestamp,81363, current_date, current_date, '2099-01-01 00:00:00.000','Y', 'Y', 'Y', 'Y', 'Y', 'Y', 'Y', 'N', 'N', 'N', NULL, NULL, NULL);</v>
      </c>
    </row>
    <row r="231" spans="1:2">
      <c r="A231" t="str">
        <f>IFERROR(IF(OR('countryvisalink Impl Live'!P231=0, 'countryvisalink Impl Live'!P231=""), "", 'countryvisalink Impl Live'!P231),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VALUES(nextval('t_country_visa_type_link_seq'),63502,941,'Full', 'support', current_timestamp, 'support', current_timestamp,81363, current_date, current_date, '2099-01-01 00:00:00.000','Y', 'Y', 'Y', 'Y', 'Y', 'Y', 'Y', 'N', 'N', 'N', NULL, NULL, NULL);</v>
      </c>
      <c r="B2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VALUES(nextval('t_country_visa_type_link_seq'),63502,941,'Full', 'support', current_timestamp, 'support', current_timestamp,81363, current_date, current_date, '2099-01-01 00:00:00.000','Y', 'Y', 'Y', 'Y', 'Y', 'Y', 'Y', 'N', 'N', 'N', NULL, NULL, NULL);</v>
      </c>
    </row>
    <row r="232" spans="1:2">
      <c r="A232" t="str">
        <f>IFERROR(IF(OR('countryvisalink Impl Live'!P232=0, 'countryvisalink Impl Live'!P232=""), "", 'countryvisalink Impl Live'!P232),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VALUES(nextval('t_country_visa_type_link_seq'),63502,28150,'Full', 'support', current_timestamp, 'support', current_timestamp,81363, current_date, current_date, '2099-01-01 00:00:00.000','Y', 'Y', 'Y', 'Y', 'Y', 'Y', 'Y', 'N', 'N', 'N', NULL, NULL, NULL);</v>
      </c>
      <c r="B2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VALUES(nextval('t_country_visa_type_link_seq'),63502,28150,'Full', 'support', current_timestamp, 'support', current_timestamp,81363, current_date, current_date, '2099-01-01 00:00:00.000','Y', 'Y', 'Y', 'Y', 'Y', 'Y', 'Y', 'N', 'N', 'N', NULL, NULL, NULL);</v>
      </c>
    </row>
    <row r="233" spans="1:2">
      <c r="A233" t="str">
        <f>IFERROR(IF(OR('countryvisalink Impl Live'!P233=0, 'countryvisalink Impl Live'!P233=""), "", 'countryvisalink Impl Live'!P233),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VALUES(nextval('t_country_visa_type_link_seq'),63502,607,'Full', 'support', current_timestamp, 'support', current_timestamp,81363, current_date, current_date, '2099-01-01 00:00:00.000','Y', 'Y', 'Y', 'Y', 'Y', 'Y', 'Y', 'N', 'N', 'N', NULL, NULL, NULL);</v>
      </c>
      <c r="B2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VALUES(nextval('t_country_visa_type_link_seq'),63502,607,'Full', 'support', current_timestamp, 'support', current_timestamp,81363, current_date, current_date, '2099-01-01 00:00:00.000','Y', 'Y', 'Y', 'Y', 'Y', 'Y', 'Y', 'N', 'N', 'N', NULL, NULL, NULL);</v>
      </c>
    </row>
    <row r="234" spans="1:2">
      <c r="A234" t="str">
        <f>IFERROR(IF(OR('countryvisalink Impl Live'!P234=0, 'countryvisalink Impl Live'!P234=""), "", 'countryvisalink Impl Live'!P234),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VALUES(nextval('t_country_visa_type_link_seq'),63502,606,'Full', 'support', current_timestamp, 'support', current_timestamp,81363, current_date, current_date, '2099-01-01 00:00:00.000','Y', 'Y', 'Y', 'Y', 'Y', 'Y', 'Y', 'N', 'N', 'N', NULL, NULL, NULL);</v>
      </c>
      <c r="B2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VALUES(nextval('t_country_visa_type_link_seq'),63502,606,'Full', 'support', current_timestamp, 'support', current_timestamp,81363, current_date, current_date, '2099-01-01 00:00:00.000','Y', 'Y', 'Y', 'Y', 'Y', 'Y', 'Y', 'N', 'N', 'N', NULL, NULL, NULL);</v>
      </c>
    </row>
    <row r="235" spans="1:2">
      <c r="A235" t="str">
        <f>IFERROR(IF(OR('countryvisalink Impl Live'!P235=0, 'countryvisalink Impl Live'!P235=""), "", 'countryvisalink Impl Live'!P235),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VALUES(nextval('t_country_visa_type_link_seq'),63502,608,'Full', 'support', current_timestamp, 'support', current_timestamp,81363, current_date, current_date, '2099-01-01 00:00:00.000','Y', 'Y', 'Y', 'Y', 'Y', 'Y', 'Y', 'N', 'N', 'N', NULL, NULL, NULL);</v>
      </c>
      <c r="B2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VALUES(nextval('t_country_visa_type_link_seq'),63502,608,'Full', 'support', current_timestamp, 'support', current_timestamp,81363, current_date, current_date, '2099-01-01 00:00:00.000','Y', 'Y', 'Y', 'Y', 'Y', 'Y', 'Y', 'N', 'N', 'N', NULL, NULL, NULL);</v>
      </c>
    </row>
    <row r="236" spans="1:2">
      <c r="A236" t="str">
        <f>IFERROR(IF(OR('countryvisalink Impl Live'!P236=0, 'countryvisalink Impl Live'!P236=""), "", 'countryvisalink Impl Live'!P236),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VALUES(nextval('t_country_visa_type_link_seq'),63502,42803,'Full', 'support', current_timestamp, 'support', current_timestamp,81363, current_date, current_date, '2099-01-01 00:00:00.000','Y', 'Y', 'Y', 'Y', 'Y', 'Y', 'Y', 'N', 'N', 'N', NULL, NULL, NULL);</v>
      </c>
      <c r="B2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VALUES(nextval('t_country_visa_type_link_seq'),63502,42803,'Full', 'support', current_timestamp, 'support', current_timestamp,81363, current_date, current_date, '2099-01-01 00:00:00.000','Y', 'Y', 'Y', 'Y', 'Y', 'Y', 'Y', 'N', 'N', 'N', NULL, NULL, NULL);</v>
      </c>
    </row>
    <row r="237" spans="1:2">
      <c r="A237" t="str">
        <f>IFERROR(IF(OR('countryvisalink Impl Live'!P237=0, 'countryvisalink Impl Live'!P237=""), "", 'countryvisalink Impl Live'!P237),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VALUES(nextval('t_country_visa_type_link_seq'),63502,22053,'Full', 'support', current_timestamp, 'support', current_timestamp,81363, current_date, current_date, '2099-01-01 00:00:00.000','Y', 'Y', 'Y', 'Y', 'Y', 'Y', 'Y', 'N', 'N', 'N', NULL, NULL, NULL);</v>
      </c>
      <c r="B2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VALUES(nextval('t_country_visa_type_link_seq'),63502,22053,'Full', 'support', current_timestamp, 'support', current_timestamp,81363, current_date, current_date, '2099-01-01 00:00:00.000','Y', 'Y', 'Y', 'Y', 'Y', 'Y', 'Y', 'N', 'N', 'N', NULL, NULL, NULL);</v>
      </c>
    </row>
    <row r="238" spans="1:2">
      <c r="A238" t="str">
        <f>IFERROR(IF(OR('countryvisalink Impl Live'!P238=0, 'countryvisalink Impl Live'!P238=""), "", 'countryvisalink Impl Live'!P238),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VALUES(nextval('t_country_visa_type_link_seq'),63502,32403,'Full', 'support', current_timestamp, 'support', current_timestamp,81363, current_date, current_date, '2099-01-01 00:00:00.000','Y', 'Y', 'Y', 'Y', 'Y', 'Y', 'Y', 'N', 'N', 'N', NULL, NULL, NULL);</v>
      </c>
      <c r="B2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VALUES(nextval('t_country_visa_type_link_seq'),63502,32403,'Full', 'support', current_timestamp, 'support', current_timestamp,81363, current_date, current_date, '2099-01-01 00:00:00.000','Y', 'Y', 'Y', 'Y', 'Y', 'Y', 'Y', 'N', 'N', 'N', NULL, NULL, NULL);</v>
      </c>
    </row>
    <row r="239" spans="1:2">
      <c r="A239" t="str">
        <f>IFERROR(IF(OR('countryvisalink Impl Live'!P239=0, 'countryvisalink Impl Live'!P239=""), "", 'countryvisalink Impl Live'!P239),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VALUES(nextval('t_country_visa_type_link_seq'),63502,42144,'Full', 'support', current_timestamp, 'support', current_timestamp,81363, current_date, current_date, '2099-01-01 00:00:00.000','Y', 'Y', 'Y', 'Y', 'Y', 'Y', 'Y', 'N', 'N', 'N', NULL, NULL, NULL);</v>
      </c>
      <c r="B2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VALUES(nextval('t_country_visa_type_link_seq'),63502,42144,'Full', 'support', current_timestamp, 'support', current_timestamp,81363, current_date, current_date, '2099-01-01 00:00:00.000','Y', 'Y', 'Y', 'Y', 'Y', 'Y', 'Y', 'N', 'N', 'N', NULL, NULL, NULL);</v>
      </c>
    </row>
    <row r="240" spans="1:2">
      <c r="A240" t="str">
        <f>IFERROR(IF(OR('countryvisalink Impl Live'!P240=0, 'countryvisalink Impl Live'!P240=""), "", 'countryvisalink Impl Live'!P240),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VALUES(nextval('t_country_visa_type_link_seq'),63502,43509,'Full', 'support', current_timestamp, 'support', current_timestamp,81363, current_date, current_date, '2099-01-01 00:00:00.000','Y', 'Y', 'Y', 'Y', 'Y', 'Y', 'Y', 'N', 'N', 'N', NULL, NULL, NULL);</v>
      </c>
      <c r="B2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VALUES(nextval('t_country_visa_type_link_seq'),63502,43509,'Full', 'support', current_timestamp, 'support', current_timestamp,81363, current_date, current_date, '2099-01-01 00:00:00.000','Y', 'Y', 'Y', 'Y', 'Y', 'Y', 'Y', 'N', 'N', 'N', NULL, NULL, NULL);</v>
      </c>
    </row>
    <row r="241" spans="1:2">
      <c r="A241" t="str">
        <f>IFERROR(IF(OR('countryvisalink Impl Live'!P241=0, 'countryvisalink Impl Live'!P241=""), "", 'countryvisalink Impl Live'!P241),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VALUES(nextval('t_country_visa_type_link_seq'),63502,33157,'Full', 'support', current_timestamp, 'support', current_timestamp,81363, current_date, current_date, '2099-01-01 00:00:00.000','Y', 'Y', 'Y', 'Y', 'Y', 'Y', 'Y', 'N', 'N', 'N', NULL, NULL, NULL);</v>
      </c>
      <c r="B2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VALUES(nextval('t_country_visa_type_link_seq'),63502,33157,'Full', 'support', current_timestamp, 'support', current_timestamp,81363, current_date, current_date, '2099-01-01 00:00:00.000','Y', 'Y', 'Y', 'Y', 'Y', 'Y', 'Y', 'N', 'N', 'N', NULL, NULL, NULL);</v>
      </c>
    </row>
    <row r="242" spans="1:2">
      <c r="A242" t="str">
        <f>IFERROR(IF(OR('countryvisalink Impl Live'!P242=0, 'countryvisalink Impl Live'!P242=""), "", 'countryvisalink Impl Live'!P242),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VALUES(nextval('t_country_visa_type_link_seq'),63502,32408,'Full', 'support', current_timestamp, 'support', current_timestamp,81363, current_date, current_date, '2099-01-01 00:00:00.000','Y', 'Y', 'Y', 'Y', 'Y', 'Y', 'Y', 'N', 'N', 'N', NULL, NULL, NULL);</v>
      </c>
      <c r="B2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VALUES(nextval('t_country_visa_type_link_seq'),63502,32408,'Full', 'support', current_timestamp, 'support', current_timestamp,81363, current_date, current_date, '2099-01-01 00:00:00.000','Y', 'Y', 'Y', 'Y', 'Y', 'Y', 'Y', 'N', 'N', 'N', NULL, NULL, NULL);</v>
      </c>
    </row>
    <row r="243" spans="1:2">
      <c r="A243" t="str">
        <f>IFERROR(IF(OR('countryvisalink Impl Live'!P243=0, 'countryvisalink Impl Live'!P243=""), "", 'countryvisalink Impl Live'!P243),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VALUES(nextval('t_country_visa_type_link_seq'),63502,32407,'Full', 'support', current_timestamp, 'support', current_timestamp,81363, current_date, current_date, '2099-01-01 00:00:00.000','Y', 'Y', 'Y', 'Y', 'Y', 'Y', 'Y', 'N', 'N', 'N', NULL, NULL, NULL);</v>
      </c>
      <c r="B2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VALUES(nextval('t_country_visa_type_link_seq'),63502,32407,'Full', 'support', current_timestamp, 'support', current_timestamp,81363, current_date, current_date, '2099-01-01 00:00:00.000','Y', 'Y', 'Y', 'Y', 'Y', 'Y', 'Y', 'N', 'N', 'N', NULL, NULL, NULL);</v>
      </c>
    </row>
    <row r="244" spans="1:2">
      <c r="A244" t="str">
        <f>IFERROR(IF(OR('countryvisalink Impl Live'!P244=0, 'countryvisalink Impl Live'!P244=""), "", 'countryvisalink Impl Live'!P244),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VALUES(nextval('t_country_visa_type_link_seq'),63502,43510,'Full', 'support', current_timestamp, 'support', current_timestamp,81363, current_date, current_date, '2099-01-01 00:00:00.000','Y', 'Y', 'Y', 'Y', 'Y', 'Y', 'Y', 'N', 'N', 'N', NULL, NULL, NULL);</v>
      </c>
      <c r="B2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VALUES(nextval('t_country_visa_type_link_seq'),63502,43510,'Full', 'support', current_timestamp, 'support', current_timestamp,81363, current_date, current_date, '2099-01-01 00:00:00.000','Y', 'Y', 'Y', 'Y', 'Y', 'Y', 'Y', 'N', 'N', 'N', NULL, NULL, NULL);</v>
      </c>
    </row>
    <row r="245" spans="1:2">
      <c r="A245" t="str">
        <f>IFERROR(IF(OR('countryvisalink Impl Live'!P245=0, 'countryvisalink Impl Live'!P245=""), "", 'countryvisalink Impl Live'!P245),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VALUES(nextval('t_country_visa_type_link_seq'),63502,34155,'Full', 'support', current_timestamp, 'support', current_timestamp,81363, current_date, current_date, '2099-01-01 00:00:00.000','Y', 'Y', 'Y', 'Y', 'Y', 'Y', 'Y', 'N', 'N', 'N', NULL, NULL, NULL);</v>
      </c>
      <c r="B2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VALUES(nextval('t_country_visa_type_link_seq'),63502,34155,'Full', 'support', current_timestamp, 'support', current_timestamp,81363, current_date, current_date, '2099-01-01 00:00:00.000','Y', 'Y', 'Y', 'Y', 'Y', 'Y', 'Y', 'N', 'N', 'N', NULL, NULL, NULL);</v>
      </c>
    </row>
    <row r="246" spans="1:2">
      <c r="A246" t="str">
        <f>IFERROR(IF(OR('countryvisalink Impl Live'!P246=0, 'countryvisalink Impl Live'!P246=""), "", 'countryvisalink Impl Live'!P246),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VALUES(nextval('t_country_visa_type_link_seq'),63502,32409,'Full', 'support', current_timestamp, 'support', current_timestamp,81363, current_date, current_date, '2099-01-01 00:00:00.000','Y', 'Y', 'Y', 'Y', 'Y', 'Y', 'Y', 'N', 'N', 'N', NULL, NULL, NULL);</v>
      </c>
      <c r="B2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VALUES(nextval('t_country_visa_type_link_seq'),63502,32409,'Full', 'support', current_timestamp, 'support', current_timestamp,81363, current_date, current_date, '2099-01-01 00:00:00.000','Y', 'Y', 'Y', 'Y', 'Y', 'Y', 'Y', 'N', 'N', 'N', NULL, NULL, NULL);</v>
      </c>
    </row>
    <row r="247" spans="1:2">
      <c r="A247" t="str">
        <f>IFERROR(IF(OR('countryvisalink Impl Live'!P247=0, 'countryvisalink Impl Live'!P247=""), "", 'countryvisalink Impl Live'!P247),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VALUES(nextval('t_country_visa_type_link_seq'),63502,24100,'Full', 'support', current_timestamp, 'support', current_timestamp,81363, current_date, current_date, '2099-01-01 00:00:00.000','Y', 'Y', 'Y', 'Y', 'Y', 'Y', 'Y', 'N', 'N', 'N', NULL, NULL, NULL);</v>
      </c>
      <c r="B2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VALUES(nextval('t_country_visa_type_link_seq'),63502,24100,'Full', 'support', current_timestamp, 'support', current_timestamp,81363, current_date, current_date, '2099-01-01 00:00:00.000','Y', 'Y', 'Y', 'Y', 'Y', 'Y', 'Y', 'N', 'N', 'N', NULL, NULL, NULL);</v>
      </c>
    </row>
    <row r="248" spans="1:2">
      <c r="A248" t="str">
        <f>IFERROR(IF(OR('countryvisalink Impl Live'!P248=0, 'countryvisalink Impl Live'!P248=""), "", 'countryvisalink Impl Live'!P248),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VALUES(nextval('t_country_visa_type_link_seq'),63502,625,'Full', 'support', current_timestamp, 'support', current_timestamp,81363, current_date, current_date, '2099-01-01 00:00:00.000','Y', 'Y', 'Y', 'Y', 'Y', 'Y', 'Y', 'N', 'N', 'N', NULL, NULL, NULL);</v>
      </c>
      <c r="B2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VALUES(nextval('t_country_visa_type_link_seq'),63502,625,'Full', 'support', current_timestamp, 'support', current_timestamp,81363, current_date, current_date, '2099-01-01 00:00:00.000','Y', 'Y', 'Y', 'Y', 'Y', 'Y', 'Y', 'N', 'N', 'N', NULL, NULL, NULL);</v>
      </c>
    </row>
    <row r="249" spans="1:2">
      <c r="A249" t="str">
        <f>IFERROR(IF(OR('countryvisalink Impl Live'!P249=0, 'countryvisalink Impl Live'!P249=""), "", 'countryvisalink Impl Live'!P249),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VALUES(nextval('t_country_visa_type_link_seq'),63502,624,'Full', 'support', current_timestamp, 'support', current_timestamp,81363, current_date, current_date, '2099-01-01 00:00:00.000','Y', 'Y', 'Y', 'Y', 'Y', 'Y', 'Y', 'N', 'N', 'N', NULL, NULL, NULL);</v>
      </c>
      <c r="B2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VALUES(nextval('t_country_visa_type_link_seq'),63502,624,'Full', 'support', current_timestamp, 'support', current_timestamp,81363, current_date, current_date, '2099-01-01 00:00:00.000','Y', 'Y', 'Y', 'Y', 'Y', 'Y', 'Y', 'N', 'N', 'N', NULL, NULL, NULL);</v>
      </c>
    </row>
    <row r="250" spans="1:2">
      <c r="A250" t="str">
        <f>IFERROR(IF(OR('countryvisalink Impl Live'!P250=0, 'countryvisalink Impl Live'!P250=""), "", 'countryvisalink Impl Live'!P250),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VALUES(nextval('t_country_visa_type_link_seq'),63502,626,'Full', 'support', current_timestamp, 'support', current_timestamp,81363, current_date, current_date, '2099-01-01 00:00:00.000','Y', 'Y', 'Y', 'Y', 'Y', 'Y', 'Y', 'N', 'N', 'N', NULL, NULL, NULL);</v>
      </c>
      <c r="B2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VALUES(nextval('t_country_visa_type_link_seq'),63502,626,'Full', 'support', current_timestamp, 'support', current_timestamp,81363, current_date, current_date, '2099-01-01 00:00:00.000','Y', 'Y', 'Y', 'Y', 'Y', 'Y', 'Y', 'N', 'N', 'N', NULL, NULL, NULL);</v>
      </c>
    </row>
    <row r="251" spans="1:2">
      <c r="A251" t="str">
        <f>IFERROR(IF(OR('countryvisalink Impl Live'!P251=0, 'countryvisalink Impl Live'!P251=""), "", 'countryvisalink Impl Live'!P251),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VALUES(nextval('t_country_visa_type_link_seq'),63502,32402,'Full', 'support', current_timestamp, 'support', current_timestamp,81363, current_date, current_date, '2099-01-01 00:00:00.000','Y', 'Y', 'Y', 'Y', 'Y', 'Y', 'Y', 'N', 'N', 'N', NULL, NULL, NULL);</v>
      </c>
      <c r="B2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VALUES(nextval('t_country_visa_type_link_seq'),63502,32402,'Full', 'support', current_timestamp, 'support', current_timestamp,81363, current_date, current_date, '2099-01-01 00:00:00.000','Y', 'Y', 'Y', 'Y', 'Y', 'Y', 'Y', 'N', 'N', 'N', NULL, NULL, NULL);</v>
      </c>
    </row>
    <row r="252" spans="1:2">
      <c r="A252" t="str">
        <f>IFERROR(IF(OR('countryvisalink Impl Live'!P252=0, 'countryvisalink Impl Live'!P252=""), "", 'countryvisalink Impl Live'!P252),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VALUES(nextval('t_country_visa_type_link_seq'),63502,42145,'Full', 'support', current_timestamp, 'support', current_timestamp,81363, current_date, current_date, '2099-01-01 00:00:00.000','Y', 'Y', 'Y', 'Y', 'Y', 'Y', 'Y', 'N', 'N', 'N', NULL, NULL, NULL);</v>
      </c>
      <c r="B2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VALUES(nextval('t_country_visa_type_link_seq'),63502,42145,'Full', 'support', current_timestamp, 'support', current_timestamp,81363, current_date, current_date, '2099-01-01 00:00:00.000','Y', 'Y', 'Y', 'Y', 'Y', 'Y', 'Y', 'N', 'N', 'N', NULL, NULL, NULL);</v>
      </c>
    </row>
    <row r="253" spans="1:2">
      <c r="A253" t="str">
        <f>IFERROR(IF(OR('countryvisalink Impl Live'!P253=0, 'countryvisalink Impl Live'!P253=""), "", 'countryvisalink Impl Live'!P253),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VALUES(nextval('t_country_visa_type_link_seq'),63502,43511,'Full', 'support', current_timestamp, 'support', current_timestamp,81363, current_date, current_date, '2099-01-01 00:00:00.000','Y', 'Y', 'Y', 'Y', 'Y', 'Y', 'Y', 'N', 'N', 'N', NULL, NULL, NULL);</v>
      </c>
      <c r="B2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VALUES(nextval('t_country_visa_type_link_seq'),63502,43511,'Full', 'support', current_timestamp, 'support', current_timestamp,81363, current_date, current_date, '2099-01-01 00:00:00.000','Y', 'Y', 'Y', 'Y', 'Y', 'Y', 'Y', 'N', 'N', 'N', NULL, NULL, NULL);</v>
      </c>
    </row>
    <row r="254" spans="1:2">
      <c r="A254" t="str">
        <f>IFERROR(IF(OR('countryvisalink Impl Live'!P254=0, 'countryvisalink Impl Live'!P254=""), "", 'countryvisalink Impl Live'!P254),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VALUES(nextval('t_country_visa_type_link_seq'),63502,33156,'Full', 'support', current_timestamp, 'support', current_timestamp,81363, current_date, current_date, '2099-01-01 00:00:00.000','Y', 'Y', 'Y', 'Y', 'Y', 'Y', 'Y', 'N', 'N', 'N', NULL, NULL, NULL);</v>
      </c>
      <c r="B2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VALUES(nextval('t_country_visa_type_link_seq'),63502,33156,'Full', 'support', current_timestamp, 'support', current_timestamp,81363, current_date, current_date, '2099-01-01 00:00:00.000','Y', 'Y', 'Y', 'Y', 'Y', 'Y', 'Y', 'N', 'N', 'N', NULL, NULL, NULL);</v>
      </c>
    </row>
    <row r="255" spans="1:2">
      <c r="A255" t="str">
        <f>IFERROR(IF(OR('countryvisalink Impl Live'!P255=0, 'countryvisalink Impl Live'!P255=""), "", 'countryvisalink Impl Live'!P255),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VALUES(nextval('t_country_visa_type_link_seq'),63502,32405,'Full', 'support', current_timestamp, 'support', current_timestamp,81363, current_date, current_date, '2099-01-01 00:00:00.000','Y', 'Y', 'Y', 'Y', 'Y', 'Y', 'Y', 'N', 'N', 'N', NULL, NULL, NULL);</v>
      </c>
      <c r="B2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VALUES(nextval('t_country_visa_type_link_seq'),63502,32405,'Full', 'support', current_timestamp, 'support', current_timestamp,81363, current_date, current_date, '2099-01-01 00:00:00.000','Y', 'Y', 'Y', 'Y', 'Y', 'Y', 'Y', 'N', 'N', 'N', NULL, NULL, NULL);</v>
      </c>
    </row>
    <row r="256" spans="1:2">
      <c r="A256" t="str">
        <f>IFERROR(IF(OR('countryvisalink Impl Live'!P256=0, 'countryvisalink Impl Live'!P256=""), "", 'countryvisalink Impl Live'!P256),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VALUES(nextval('t_country_visa_type_link_seq'),63502,32404,'Full', 'support', current_timestamp, 'support', current_timestamp,81363, current_date, current_date, '2099-01-01 00:00:00.000','Y', 'Y', 'Y', 'Y', 'Y', 'Y', 'Y', 'N', 'N', 'N', NULL, NULL, NULL);</v>
      </c>
      <c r="B2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VALUES(nextval('t_country_visa_type_link_seq'),63502,32404,'Full', 'support', current_timestamp, 'support', current_timestamp,81363, current_date, current_date, '2099-01-01 00:00:00.000','Y', 'Y', 'Y', 'Y', 'Y', 'Y', 'Y', 'N', 'N', 'N', NULL, NULL, NULL);</v>
      </c>
    </row>
    <row r="257" spans="1:2">
      <c r="A257" t="str">
        <f>IFERROR(IF(OR('countryvisalink Impl Live'!P257=0, 'countryvisalink Impl Live'!P257=""), "", 'countryvisalink Impl Live'!P257),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VALUES(nextval('t_country_visa_type_link_seq'),63502,43512,'Full', 'support', current_timestamp, 'support', current_timestamp,81363, current_date, current_date, '2099-01-01 00:00:00.000','Y', 'Y', 'Y', 'Y', 'Y', 'Y', 'Y', 'N', 'N', 'N', NULL, NULL, NULL);</v>
      </c>
      <c r="B2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VALUES(nextval('t_country_visa_type_link_seq'),63502,43512,'Full', 'support', current_timestamp, 'support', current_timestamp,81363, current_date, current_date, '2099-01-01 00:00:00.000','Y', 'Y', 'Y', 'Y', 'Y', 'Y', 'Y', 'N', 'N', 'N', NULL, NULL, NULL);</v>
      </c>
    </row>
    <row r="258" spans="1:2">
      <c r="A258" t="str">
        <f>IFERROR(IF(OR('countryvisalink Impl Live'!P258=0, 'countryvisalink Impl Live'!P258=""), "", 'countryvisalink Impl Live'!P258),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VALUES(nextval('t_country_visa_type_link_seq'),63502,34154,'Full', 'support', current_timestamp, 'support', current_timestamp,81363, current_date, current_date, '2099-01-01 00:00:00.000','Y', 'Y', 'Y', 'Y', 'Y', 'Y', 'Y', 'N', 'N', 'N', NULL, NULL, NULL);</v>
      </c>
      <c r="B2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VALUES(nextval('t_country_visa_type_link_seq'),63502,34154,'Full', 'support', current_timestamp, 'support', current_timestamp,81363, current_date, current_date, '2099-01-01 00:00:00.000','Y', 'Y', 'Y', 'Y', 'Y', 'Y', 'Y', 'N', 'N', 'N', NULL, NULL, NULL);</v>
      </c>
    </row>
    <row r="259" spans="1:2">
      <c r="A259" t="str">
        <f>IFERROR(IF(OR('countryvisalink Impl Live'!P259=0, 'countryvisalink Impl Live'!P259=""), "", 'countryvisalink Impl Live'!P259),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VALUES(nextval('t_country_visa_type_link_seq'),63502,32406,'Full', 'support', current_timestamp, 'support', current_timestamp,81363, current_date, current_date, '2099-01-01 00:00:00.000','Y', 'Y', 'Y', 'Y', 'Y', 'Y', 'Y', 'N', 'N', 'N', NULL, NULL, NULL);</v>
      </c>
      <c r="B2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VALUES(nextval('t_country_visa_type_link_seq'),63502,32406,'Full', 'support', current_timestamp, 'support', current_timestamp,81363, current_date, current_date, '2099-01-01 00:00:00.000','Y', 'Y', 'Y', 'Y', 'Y', 'Y', 'Y', 'N', 'N', 'N', NULL, NULL, NULL);</v>
      </c>
    </row>
    <row r="260" spans="1:2">
      <c r="A260" t="str">
        <f>IFERROR(IF(OR('countryvisalink Impl Live'!P260=0, 'countryvisalink Impl Live'!P260=""), "", 'countryvisalink Impl Live'!P260),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VALUES(nextval('t_country_visa_type_link_seq'),63502,22055,'Full', 'support', current_timestamp, 'support', current_timestamp,81363, current_date, current_date, '2099-01-01 00:00:00.000','Y', 'Y', 'Y', 'Y', 'Y', 'Y', 'Y', 'N', 'N', 'N', NULL, NULL, NULL);</v>
      </c>
      <c r="B2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VALUES(nextval('t_country_visa_type_link_seq'),63502,22055,'Full', 'support', current_timestamp, 'support', current_timestamp,81363, current_date, current_date, '2099-01-01 00:00:00.000','Y', 'Y', 'Y', 'Y', 'Y', 'Y', 'Y', 'N', 'N', 'N', NULL, NULL, NULL);</v>
      </c>
    </row>
    <row r="261" spans="1:2">
      <c r="A261" t="str">
        <f>IFERROR(IF(OR('countryvisalink Impl Live'!P261=0, 'countryvisalink Impl Live'!P261=""), "", 'countryvisalink Impl Live'!P261),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VALUES(nextval('t_country_visa_type_link_seq'),63502,22064,'Full', 'support', current_timestamp, 'support', current_timestamp,81363, current_date, current_date, '2099-01-01 00:00:00.000','Y', 'Y', 'Y', 'Y', 'Y', 'Y', 'Y', 'N', 'N', 'N', NULL, NULL, NULL);</v>
      </c>
      <c r="B2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VALUES(nextval('t_country_visa_type_link_seq'),63502,22064,'Full', 'support', current_timestamp, 'support', current_timestamp,81363, current_date, current_date, '2099-01-01 00:00:00.000','Y', 'Y', 'Y', 'Y', 'Y', 'Y', 'Y', 'N', 'N', 'N', NULL, NULL, NULL);</v>
      </c>
    </row>
    <row r="262" spans="1:2">
      <c r="A262" t="str">
        <f>IFERROR(IF(OR('countryvisalink Impl Live'!P262=0, 'countryvisalink Impl Live'!P262=""), "", 'countryvisalink Impl Live'!P262),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VALUES(nextval('t_country_visa_type_link_seq'),63502,43513,'Full', 'support', current_timestamp, 'support', current_timestamp,81363, current_date, current_date, '2099-01-01 00:00:00.000','Y', 'Y', 'Y', 'Y', 'Y', 'Y', 'Y', 'N', 'N', 'N', NULL, NULL, NULL);</v>
      </c>
      <c r="B2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VALUES(nextval('t_country_visa_type_link_seq'),63502,43513,'Full', 'support', current_timestamp, 'support', current_timestamp,81363, current_date, current_date, '2099-01-01 00:00:00.000','Y', 'Y', 'Y', 'Y', 'Y', 'Y', 'Y', 'N', 'N', 'N', NULL, NULL, NULL);</v>
      </c>
    </row>
    <row r="263" spans="1:2">
      <c r="A263" t="str">
        <f>IFERROR(IF(OR('countryvisalink Impl Live'!P263=0, 'countryvisalink Impl Live'!P263=""), "", 'countryvisalink Impl Live'!P263),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VALUES(nextval('t_country_visa_type_link_seq'),63502,33158,'Full', 'support', current_timestamp, 'support', current_timestamp,81363, current_date, current_date, '2099-01-01 00:00:00.000','Y', 'Y', 'Y', 'Y', 'Y', 'Y', 'Y', 'N', 'N', 'N', NULL, NULL, NULL);</v>
      </c>
      <c r="B2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VALUES(nextval('t_country_visa_type_link_seq'),63502,33158,'Full', 'support', current_timestamp, 'support', current_timestamp,81363, current_date, current_date, '2099-01-01 00:00:00.000','Y', 'Y', 'Y', 'Y', 'Y', 'Y', 'Y', 'N', 'N', 'N', NULL, NULL, NULL);</v>
      </c>
    </row>
    <row r="264" spans="1:2">
      <c r="A264" t="str">
        <f>IFERROR(IF(OR('countryvisalink Impl Live'!P264=0, 'countryvisalink Impl Live'!P264=""), "", 'countryvisalink Impl Live'!P264),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VALUES(nextval('t_country_visa_type_link_seq'),63502,628,'Full', 'support', current_timestamp, 'support', current_timestamp,81363, current_date, current_date, '2099-01-01 00:00:00.000','Y', 'Y', 'Y', 'Y', 'Y', 'Y', 'Y', 'N', 'N', 'N', NULL, NULL, NULL);</v>
      </c>
      <c r="B2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VALUES(nextval('t_country_visa_type_link_seq'),63502,628,'Full', 'support', current_timestamp, 'support', current_timestamp,81363, current_date, current_date, '2099-01-01 00:00:00.000','Y', 'Y', 'Y', 'Y', 'Y', 'Y', 'Y', 'N', 'N', 'N', NULL, NULL, NULL);</v>
      </c>
    </row>
    <row r="265" spans="1:2">
      <c r="A265" t="str">
        <f>IFERROR(IF(OR('countryvisalink Impl Live'!P265=0, 'countryvisalink Impl Live'!P265=""), "", 'countryvisalink Impl Live'!P265),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VALUES(nextval('t_country_visa_type_link_seq'),63502,627,'Full', 'support', current_timestamp, 'support', current_timestamp,81363, current_date, current_date, '2099-01-01 00:00:00.000','Y', 'Y', 'Y', 'Y', 'Y', 'Y', 'Y', 'N', 'N', 'N', NULL, NULL, NULL);</v>
      </c>
      <c r="B2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VALUES(nextval('t_country_visa_type_link_seq'),63502,627,'Full', 'support', current_timestamp, 'support', current_timestamp,81363, current_date, current_date, '2099-01-01 00:00:00.000','Y', 'Y', 'Y', 'Y', 'Y', 'Y', 'Y', 'N', 'N', 'N', NULL, NULL, NULL);</v>
      </c>
    </row>
    <row r="266" spans="1:2">
      <c r="A266" t="str">
        <f>IFERROR(IF(OR('countryvisalink Impl Live'!P266=0, 'countryvisalink Impl Live'!P266=""), "", 'countryvisalink Impl Live'!P266),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VALUES(nextval('t_country_visa_type_link_seq'),63502,43514,'Full', 'support', current_timestamp, 'support', current_timestamp,81363, current_date, current_date, '2099-01-01 00:00:00.000','Y', 'Y', 'Y', 'Y', 'Y', 'Y', 'Y', 'N', 'N', 'N', NULL, NULL, NULL);</v>
      </c>
      <c r="B2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VALUES(nextval('t_country_visa_type_link_seq'),63502,43514,'Full', 'support', current_timestamp, 'support', current_timestamp,81363, current_date, current_date, '2099-01-01 00:00:00.000','Y', 'Y', 'Y', 'Y', 'Y', 'Y', 'Y', 'N', 'N', 'N', NULL, NULL, NULL);</v>
      </c>
    </row>
    <row r="267" spans="1:2">
      <c r="A267" t="str">
        <f>IFERROR(IF(OR('countryvisalink Impl Live'!P267=0, 'countryvisalink Impl Live'!P267=""), "", 'countryvisalink Impl Live'!P267),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VALUES(nextval('t_country_visa_type_link_seq'),63502,34153,'Full', 'support', current_timestamp, 'support', current_timestamp,81363, current_date, current_date, '2099-01-01 00:00:00.000','Y', 'Y', 'Y', 'Y', 'Y', 'Y', 'Y', 'N', 'N', 'N', NULL, NULL, NULL);</v>
      </c>
      <c r="B2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VALUES(nextval('t_country_visa_type_link_seq'),63502,34153,'Full', 'support', current_timestamp, 'support', current_timestamp,81363, current_date, current_date, '2099-01-01 00:00:00.000','Y', 'Y', 'Y', 'Y', 'Y', 'Y', 'Y', 'N', 'N', 'N', NULL, NULL, NULL);</v>
      </c>
    </row>
    <row r="268" spans="1:2">
      <c r="A268" t="str">
        <f>IFERROR(IF(OR('countryvisalink Impl Live'!P268=0, 'countryvisalink Impl Live'!P268=""), "", 'countryvisalink Impl Live'!P268),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VALUES(nextval('t_country_visa_type_link_seq'),63502,629,'Full', 'support', current_timestamp, 'support', current_timestamp,81363, current_date, current_date, '2099-01-01 00:00:00.000','Y', 'Y', 'Y', 'Y', 'Y', 'Y', 'Y', 'N', 'N', 'N', NULL, NULL, NULL);</v>
      </c>
      <c r="B2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VALUES(nextval('t_country_visa_type_link_seq'),63502,629,'Full', 'support', current_timestamp, 'support', current_timestamp,81363, current_date, current_date, '2099-01-01 00:00:00.000','Y', 'Y', 'Y', 'Y', 'Y', 'Y', 'Y', 'N', 'N', 'N', NULL, NULL, NULL);</v>
      </c>
    </row>
    <row r="269" spans="1:2">
      <c r="A269" t="str">
        <f>IFERROR(IF(OR('countryvisalink Impl Live'!P269=0, 'countryvisalink Impl Live'!P269=""), "", 'countryvisalink Impl Live'!P269),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VALUES(nextval('t_country_visa_type_link_seq'),63502,32304,'Full', 'support', current_timestamp, 'support', current_timestamp,81363, current_date, current_date, '2099-01-01 00:00:00.000','Y', 'Y', 'Y', 'Y', 'Y', 'Y', 'Y', 'N', 'N', 'N', NULL, NULL, NULL);</v>
      </c>
      <c r="B2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VALUES(nextval('t_country_visa_type_link_seq'),63502,32304,'Full', 'support', current_timestamp, 'support', current_timestamp,81363, current_date, current_date, '2099-01-01 00:00:00.000','Y', 'Y', 'Y', 'Y', 'Y', 'Y', 'Y', 'N', 'N', 'N', NULL, NULL, NULL);</v>
      </c>
    </row>
    <row r="270" spans="1:2">
      <c r="A270" t="str">
        <f>IFERROR(IF(OR('countryvisalink Impl Live'!P270=0, 'countryvisalink Impl Live'!P270=""), "", 'countryvisalink Impl Live'!P270),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VALUES(nextval('t_country_visa_type_link_seq'),63502,23050,'Full', 'support', current_timestamp, 'support', current_timestamp,81363, current_date, current_date, '2099-01-01 00:00:00.000','Y', 'Y', 'Y', 'Y', 'Y', 'Y', 'Y', 'N', 'N', 'N', NULL, NULL, NULL);</v>
      </c>
      <c r="B2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VALUES(nextval('t_country_visa_type_link_seq'),63502,23050,'Full', 'support', current_timestamp, 'support', current_timestamp,81363, current_date, current_date, '2099-01-01 00:00:00.000','Y', 'Y', 'Y', 'Y', 'Y', 'Y', 'Y', 'N', 'N', 'N', NULL, NULL, NULL);</v>
      </c>
    </row>
    <row r="271" spans="1:2">
      <c r="A271" t="str">
        <f>IFERROR(IF(OR('countryvisalink Impl Live'!P271=0, 'countryvisalink Impl Live'!P271=""), "", 'countryvisalink Impl Live'!P271),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VALUES(nextval('t_country_visa_type_link_seq'),63502,23051,'Full', 'support', current_timestamp, 'support', current_timestamp,81363, current_date, current_date, '2099-01-01 00:00:00.000','Y', 'Y', 'Y', 'Y', 'Y', 'Y', 'Y', 'N', 'N', 'N', NULL, NULL, NULL);</v>
      </c>
      <c r="B2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VALUES(nextval('t_country_visa_type_link_seq'),63502,23051,'Full', 'support', current_timestamp, 'support', current_timestamp,81363, current_date, current_date, '2099-01-01 00:00:00.000','Y', 'Y', 'Y', 'Y', 'Y', 'Y', 'Y', 'N', 'N', 'N', NULL, NULL, NULL);</v>
      </c>
    </row>
    <row r="272" spans="1:2">
      <c r="A272" t="str">
        <f>IFERROR(IF(OR('countryvisalink Impl Live'!P272=0, 'countryvisalink Impl Live'!P272=""), "", 'countryvisalink Impl Live'!P272),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VALUES(nextval('t_country_visa_type_link_seq'),63502,39152,'Full', 'support', current_timestamp, 'support', current_timestamp,81363, current_date, current_date, '2099-01-01 00:00:00.000','Y', 'Y', 'Y', 'Y', 'Y', 'Y', 'Y', 'N', 'N', 'N', NULL, NULL, NULL);</v>
      </c>
      <c r="B2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VALUES(nextval('t_country_visa_type_link_seq'),63502,39152,'Full', 'support', current_timestamp, 'support', current_timestamp,81363, current_date, current_date, '2099-01-01 00:00:00.000','Y', 'Y', 'Y', 'Y', 'Y', 'Y', 'Y', 'N', 'N', 'N', NULL, NULL, NULL);</v>
      </c>
    </row>
    <row r="273" spans="1:2">
      <c r="A273" t="str">
        <f>IFERROR(IF(OR('countryvisalink Impl Live'!P273=0, 'countryvisalink Impl Live'!P273=""), "", 'countryvisalink Impl Live'!P273),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VALUES(nextval('t_country_visa_type_link_seq'),63502,37151,'Full', 'support', current_timestamp, 'support', current_timestamp,81363, current_date, current_date, '2099-01-01 00:00:00.000','Y', 'Y', 'Y', 'Y', 'Y', 'Y', 'Y', 'N', 'N', 'N', NULL, NULL, NULL);</v>
      </c>
      <c r="B2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VALUES(nextval('t_country_visa_type_link_seq'),63502,37151,'Full', 'support', current_timestamp, 'support', current_timestamp,81363, current_date, current_date, '2099-01-01 00:00:00.000','Y', 'Y', 'Y', 'Y', 'Y', 'Y', 'Y', 'N', 'N', 'N', NULL, NULL, NULL);</v>
      </c>
    </row>
    <row r="274" spans="1:2">
      <c r="A274" t="str">
        <f>IFERROR(IF(OR('countryvisalink Impl Live'!P274=0, 'countryvisalink Impl Live'!P274=""), "", 'countryvisalink Impl Live'!P274),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VALUES(nextval('t_country_visa_type_link_seq'),63502,637,'Full', 'support', current_timestamp, 'support', current_timestamp,81363, current_date, current_date, '2099-01-01 00:00:00.000','Y', 'Y', 'Y', 'Y', 'Y', 'Y', 'Y', 'N', 'N', 'N', NULL, NULL, NULL);</v>
      </c>
      <c r="B2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VALUES(nextval('t_country_visa_type_link_seq'),63502,637,'Full', 'support', current_timestamp, 'support', current_timestamp,81363, current_date, current_date, '2099-01-01 00:00:00.000','Y', 'Y', 'Y', 'Y', 'Y', 'Y', 'Y', 'N', 'N', 'N', NULL, NULL, NULL);</v>
      </c>
    </row>
    <row r="275" spans="1:2">
      <c r="A275" t="str">
        <f>IFERROR(IF(OR('countryvisalink Impl Live'!P275=0, 'countryvisalink Impl Live'!P275=""), "", 'countryvisalink Impl Live'!P275),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VALUES(nextval('t_country_visa_type_link_seq'),63502,636,'Full', 'support', current_timestamp, 'support', current_timestamp,81363, current_date, current_date, '2099-01-01 00:00:00.000','Y', 'Y', 'Y', 'Y', 'Y', 'Y', 'Y', 'N', 'N', 'N', NULL, NULL, NULL);</v>
      </c>
      <c r="B27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VALUES(nextval('t_country_visa_type_link_seq'),63502,636,'Full', 'support', current_timestamp, 'support', current_timestamp,81363, current_date, current_date, '2099-01-01 00:00:00.000','Y', 'Y', 'Y', 'Y', 'Y', 'Y', 'Y', 'N', 'N', 'N', NULL, NULL, NULL);</v>
      </c>
    </row>
    <row r="276" spans="1:2">
      <c r="A276" t="str">
        <f>IFERROR(IF(OR('countryvisalink Impl Live'!P276=0, 'countryvisalink Impl Live'!P276=""), "", 'countryvisalink Impl Live'!P276),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VALUES(nextval('t_country_visa_type_link_seq'),63502,43515,'Full', 'support', current_timestamp, 'support', current_timestamp,81363, current_date, current_date, '2099-01-01 00:00:00.000','Y', 'Y', 'Y', 'Y', 'Y', 'Y', 'Y', 'N', 'N', 'N', NULL, NULL, NULL);</v>
      </c>
      <c r="B27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VALUES(nextval('t_country_visa_type_link_seq'),63502,43515,'Full', 'support', current_timestamp, 'support', current_timestamp,81363, current_date, current_date, '2099-01-01 00:00:00.000','Y', 'Y', 'Y', 'Y', 'Y', 'Y', 'Y', 'N', 'N', 'N', NULL, NULL, NULL);</v>
      </c>
    </row>
    <row r="277" spans="1:2">
      <c r="A277" t="str">
        <f>IFERROR(IF(OR('countryvisalink Impl Live'!P277=0, 'countryvisalink Impl Live'!P277=""), "", 'countryvisalink Impl Live'!P277),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VALUES(nextval('t_country_visa_type_link_seq'),63502,638,'Full', 'support', current_timestamp, 'support', current_timestamp,81363, current_date, current_date, '2099-01-01 00:00:00.000','Y', 'Y', 'Y', 'Y', 'Y', 'Y', 'Y', 'N', 'N', 'N', NULL, NULL, NULL);</v>
      </c>
      <c r="B27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VALUES(nextval('t_country_visa_type_link_seq'),63502,638,'Full', 'support', current_timestamp, 'support', current_timestamp,81363, current_date, current_date, '2099-01-01 00:00:00.000','Y', 'Y', 'Y', 'Y', 'Y', 'Y', 'Y', 'N', 'N', 'N', NULL, NULL, NULL);</v>
      </c>
    </row>
    <row r="278" spans="1:2">
      <c r="A278" t="str">
        <f>IFERROR(IF(OR('countryvisalink Impl Live'!P278=0, 'countryvisalink Impl Live'!P278=""), "", 'countryvisalink Impl Live'!P278),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VALUES(nextval('t_country_visa_type_link_seq'),63502,33150,'Full', 'support', current_timestamp, 'support', current_timestamp,81363, current_date, current_date, '2099-01-01 00:00:00.000','Y', 'Y', 'Y', 'Y', 'Y', 'Y', 'Y', 'N', 'N', 'N', NULL, NULL, NULL);</v>
      </c>
      <c r="B27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VALUES(nextval('t_country_visa_type_link_seq'),63502,33150,'Full', 'support', current_timestamp, 'support', current_timestamp,81363, current_date, current_date, '2099-01-01 00:00:00.000','Y', 'Y', 'Y', 'Y', 'Y', 'Y', 'Y', 'N', 'N', 'N', NULL, NULL, NULL);</v>
      </c>
    </row>
    <row r="279" spans="1:2">
      <c r="A279" t="str">
        <f>IFERROR(IF(OR('countryvisalink Impl Live'!P279=0, 'countryvisalink Impl Live'!P279=""), "", 'countryvisalink Impl Live'!P279),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VALUES(nextval('t_country_visa_type_link_seq'),63502,34152,'Full', 'support', current_timestamp, 'support', current_timestamp,81363, current_date, current_date, '2099-01-01 00:00:00.000','Y', 'Y', 'Y', 'Y', 'Y', 'Y', 'Y', 'N', 'N', 'N', NULL, NULL, NULL);</v>
      </c>
      <c r="B27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VALUES(nextval('t_country_visa_type_link_seq'),63502,34152,'Full', 'support', current_timestamp, 'support', current_timestamp,81363, current_date, current_date, '2099-01-01 00:00:00.000','Y', 'Y', 'Y', 'Y', 'Y', 'Y', 'Y', 'N', 'N', 'N', NULL, NULL, NULL);</v>
      </c>
    </row>
    <row r="280" spans="1:2">
      <c r="A280" t="str">
        <f>IFERROR(IF(OR('countryvisalink Impl Live'!P280=0, 'countryvisalink Impl Live'!P280=""), "", 'countryvisalink Impl Live'!P280),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VALUES(nextval('t_country_visa_type_link_seq'),63502,41971,'Full', 'support', current_timestamp, 'support', current_timestamp,81363, current_date, current_date, '2099-01-01 00:00:00.000','Y', 'Y', 'Y', 'Y', 'Y', 'Y', 'Y', 'N', 'N', 'N', NULL, NULL, NULL);</v>
      </c>
      <c r="B28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VALUES(nextval('t_country_visa_type_link_seq'),63502,41971,'Full', 'support', current_timestamp, 'support', current_timestamp,81363, current_date, current_date, '2099-01-01 00:00:00.000','Y', 'Y', 'Y', 'Y', 'Y', 'Y', 'Y', 'N', 'N', 'N', NULL, NULL, NULL);</v>
      </c>
    </row>
    <row r="281" spans="1:2">
      <c r="A281" t="str">
        <f>IFERROR(IF(OR('countryvisalink Impl Live'!P281=0, 'countryvisalink Impl Live'!P281=""), "", 'countryvisalink Impl Live'!P281),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VALUES(nextval('t_country_visa_type_link_seq'),63502,29150,'Full', 'support', current_timestamp, 'support', current_timestamp,81363, current_date, current_date, '2099-01-01 00:00:00.000','Y', 'Y', 'Y', 'Y', 'Y', 'Y', 'Y', 'N', 'N', 'N', NULL, NULL, NULL);</v>
      </c>
      <c r="B28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VALUES(nextval('t_country_visa_type_link_seq'),63502,29150,'Full', 'support', current_timestamp, 'support', current_timestamp,81363, current_date, current_date, '2099-01-01 00:00:00.000','Y', 'Y', 'Y', 'Y', 'Y', 'Y', 'Y', 'N', 'N', 'N', NULL, NULL, NULL);</v>
      </c>
    </row>
    <row r="282" spans="1:2">
      <c r="A282" t="str">
        <f>IFERROR(IF(OR('countryvisalink Impl Live'!P282=0, 'countryvisalink Impl Live'!P282=""), "", 'countryvisalink Impl Live'!P282),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VALUES(nextval('t_country_visa_type_link_seq'),63502,32200,'Full', 'support', current_timestamp, 'support', current_timestamp,81363, current_date, current_date, '2099-01-01 00:00:00.000','Y', 'Y', 'Y', 'Y', 'Y', 'Y', 'Y', 'N', 'N', 'N', NULL, NULL, NULL);</v>
      </c>
      <c r="B28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VALUES(nextval('t_country_visa_type_link_seq'),63502,32200,'Full', 'support', current_timestamp, 'support', current_timestamp,81363, current_date, current_date, '2099-01-01 00:00:00.000','Y', 'Y', 'Y', 'Y', 'Y', 'Y', 'Y', 'N', 'N', 'N', NULL, NULL, NULL);</v>
      </c>
    </row>
    <row r="283" spans="1:2">
      <c r="A283" t="str">
        <f>IFERROR(IF(OR('countryvisalink Impl Live'!P283=0, 'countryvisalink Impl Live'!P283=""), "", 'countryvisalink Impl Live'!P283),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VALUES(nextval('t_country_visa_type_link_seq'),63502,22062,'Full', 'support', current_timestamp, 'support', current_timestamp,81363, current_date, current_date, '2099-01-01 00:00:00.000','Y', 'Y', 'Y', 'Y', 'Y', 'Y', 'Y', 'N', 'N', 'N', NULL, NULL, NULL);</v>
      </c>
      <c r="B28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VALUES(nextval('t_country_visa_type_link_seq'),63502,22062,'Full', 'support', current_timestamp, 'support', current_timestamp,81363, current_date, current_date, '2099-01-01 00:00:00.000','Y', 'Y', 'Y', 'Y', 'Y', 'Y', 'Y', 'N', 'N', 'N', NULL, NULL, NULL);</v>
      </c>
    </row>
    <row r="284" spans="1:2">
      <c r="A284" t="str">
        <f>IFERROR(IF(OR('countryvisalink Impl Live'!P284=0, 'countryvisalink Impl Live'!P284=""), "", 'countryvisalink Impl Live'!P284),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VALUES(nextval('t_country_visa_type_link_seq'),63502,22067,'Full', 'support', current_timestamp, 'support', current_timestamp,81363, current_date, current_date, '2099-01-01 00:00:00.000','Y', 'Y', 'Y', 'Y', 'Y', 'Y', 'Y', 'N', 'N', 'N', NULL, NULL, NULL);</v>
      </c>
      <c r="B28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VALUES(nextval('t_country_visa_type_link_seq'),63502,22067,'Full', 'support', current_timestamp, 'support', current_timestamp,81363, current_date, current_date, '2099-01-01 00:00:00.000','Y', 'Y', 'Y', 'Y', 'Y', 'Y', 'Y', 'N', 'N', 'N', NULL, NULL, NULL);</v>
      </c>
    </row>
    <row r="285" spans="1:2">
      <c r="A285" t="str">
        <f>IFERROR(IF(OR('countryvisalink Impl Live'!P285=0, 'countryvisalink Impl Live'!P285=""), "", 'countryvisalink Impl Live'!P285),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VALUES(nextval('t_country_visa_type_link_seq'),63502,39153,'Full', 'support', current_timestamp, 'support', current_timestamp,81363, current_date, current_date, '2099-01-01 00:00:00.000','Y', 'Y', 'Y', 'Y', 'Y', 'Y', 'Y', 'N', 'N', 'N', NULL, NULL, NULL);</v>
      </c>
      <c r="B28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VALUES(nextval('t_country_visa_type_link_seq'),63502,39153,'Full', 'support', current_timestamp, 'support', current_timestamp,81363, current_date, current_date, '2099-01-01 00:00:00.000','Y', 'Y', 'Y', 'Y', 'Y', 'Y', 'Y', 'N', 'N', 'N', NULL, NULL, NULL);</v>
      </c>
    </row>
    <row r="286" spans="1:2">
      <c r="A286" t="str">
        <f>IFERROR(IF(OR('countryvisalink Impl Live'!P286=0, 'countryvisalink Impl Live'!P286=""), "", 'countryvisalink Impl Live'!P286),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VALUES(nextval('t_country_visa_type_link_seq'),63502,37154,'Full', 'support', current_timestamp, 'support', current_timestamp,81363, current_date, current_date, '2099-01-01 00:00:00.000','Y', 'Y', 'Y', 'Y', 'Y', 'Y', 'Y', 'N', 'N', 'N', NULL, NULL, NULL);</v>
      </c>
      <c r="B28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VALUES(nextval('t_country_visa_type_link_seq'),63502,37154,'Full', 'support', current_timestamp, 'support', current_timestamp,81363, current_date, current_date, '2099-01-01 00:00:00.000','Y', 'Y', 'Y', 'Y', 'Y', 'Y', 'Y', 'N', 'N', 'N', NULL, NULL, NULL);</v>
      </c>
    </row>
    <row r="287" spans="1:2">
      <c r="A287" t="str">
        <f>IFERROR(IF(OR('countryvisalink Impl Live'!P287=0, 'countryvisalink Impl Live'!P287=""), "", 'countryvisalink Impl Live'!P287),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VALUES(nextval('t_country_visa_type_link_seq'),63502,33154,'Full', 'support', current_timestamp, 'support', current_timestamp,81363, current_date, current_date, '2099-01-01 00:00:00.000','Y', 'Y', 'Y', 'Y', 'Y', 'Y', 'Y', 'N', 'N', 'N', NULL, NULL, NULL);</v>
      </c>
      <c r="B28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VALUES(nextval('t_country_visa_type_link_seq'),63502,33154,'Full', 'support', current_timestamp, 'support', current_timestamp,81363, current_date, current_date, '2099-01-01 00:00:00.000','Y', 'Y', 'Y', 'Y', 'Y', 'Y', 'Y', 'N', 'N', 'N', NULL, NULL, NULL);</v>
      </c>
    </row>
    <row r="288" spans="1:2">
      <c r="A288" t="str">
        <f>IFERROR(IF(OR('countryvisalink Impl Live'!P288=0, 'countryvisalink Impl Live'!P288=""), "", 'countryvisalink Impl Live'!P288),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VALUES(nextval('t_country_visa_type_link_seq'),63502,619,'Full', 'support', current_timestamp, 'support', current_timestamp,81363, current_date, current_date, '2099-01-01 00:00:00.000','Y', 'Y', 'Y', 'Y', 'Y', 'Y', 'Y', 'N', 'N', 'N', NULL, NULL, NULL);</v>
      </c>
      <c r="B28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VALUES(nextval('t_country_visa_type_link_seq'),63502,619,'Full', 'support', current_timestamp, 'support', current_timestamp,81363, current_date, current_date, '2099-01-01 00:00:00.000','Y', 'Y', 'Y', 'Y', 'Y', 'Y', 'Y', 'N', 'N', 'N', NULL, NULL, NULL);</v>
      </c>
    </row>
    <row r="289" spans="1:2">
      <c r="A289" t="str">
        <f>IFERROR(IF(OR('countryvisalink Impl Live'!P289=0, 'countryvisalink Impl Live'!P289=""), "", 'countryvisalink Impl Live'!P289),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VALUES(nextval('t_country_visa_type_link_seq'),63502,618,'Full', 'support', current_timestamp, 'support', current_timestamp,81363, current_date, current_date, '2099-01-01 00:00:00.000','Y', 'Y', 'Y', 'Y', 'Y', 'Y', 'Y', 'N', 'N', 'N', NULL, NULL, NULL);</v>
      </c>
      <c r="B28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VALUES(nextval('t_country_visa_type_link_seq'),63502,618,'Full', 'support', current_timestamp, 'support', current_timestamp,81363, current_date, current_date, '2099-01-01 00:00:00.000','Y', 'Y', 'Y', 'Y', 'Y', 'Y', 'Y', 'N', 'N', 'N', NULL, NULL, NULL);</v>
      </c>
    </row>
    <row r="290" spans="1:2">
      <c r="A290" t="str">
        <f>IFERROR(IF(OR('countryvisalink Impl Live'!P290=0, 'countryvisalink Impl Live'!P290=""), "", 'countryvisalink Impl Live'!P290),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VALUES(nextval('t_country_visa_type_link_seq'),63502,43516,'Full', 'support', current_timestamp, 'support', current_timestamp,81363, current_date, current_date, '2099-01-01 00:00:00.000','Y', 'Y', 'Y', 'Y', 'Y', 'Y', 'Y', 'N', 'N', 'N', NULL, NULL, NULL);</v>
      </c>
      <c r="B29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VALUES(nextval('t_country_visa_type_link_seq'),63502,43516,'Full', 'support', current_timestamp, 'support', current_timestamp,81363, current_date, current_date, '2099-01-01 00:00:00.000','Y', 'Y', 'Y', 'Y', 'Y', 'Y', 'Y', 'N', 'N', 'N', NULL, NULL, NULL);</v>
      </c>
    </row>
    <row r="291" spans="1:2">
      <c r="A291" t="str">
        <f>IFERROR(IF(OR('countryvisalink Impl Live'!P291=0, 'countryvisalink Impl Live'!P291=""), "", 'countryvisalink Impl Live'!P291),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VALUES(nextval('t_country_visa_type_link_seq'),63502,34151,'Full', 'support', current_timestamp, 'support', current_timestamp,81363, current_date, current_date, '2099-01-01 00:00:00.000','Y', 'Y', 'Y', 'Y', 'Y', 'Y', 'Y', 'N', 'N', 'N', NULL, NULL, NULL);</v>
      </c>
      <c r="B29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VALUES(nextval('t_country_visa_type_link_seq'),63502,34151,'Full', 'support', current_timestamp, 'support', current_timestamp,81363, current_date, current_date, '2099-01-01 00:00:00.000','Y', 'Y', 'Y', 'Y', 'Y', 'Y', 'Y', 'N', 'N', 'N', NULL, NULL, NULL);</v>
      </c>
    </row>
    <row r="292" spans="1:2">
      <c r="A292" t="str">
        <f>IFERROR(IF(OR('countryvisalink Impl Live'!P292=0, 'countryvisalink Impl Live'!P292=""), "", 'countryvisalink Impl Live'!P292),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VALUES(nextval('t_country_visa_type_link_seq'),63502,620,'Full', 'support', current_timestamp, 'support', current_timestamp,81363, current_date, current_date, '2099-01-01 00:00:00.000','Y', 'Y', 'Y', 'Y', 'Y', 'Y', 'Y', 'N', 'N', 'N', NULL, NULL, NULL);</v>
      </c>
      <c r="B29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VALUES(nextval('t_country_visa_type_link_seq'),63502,620,'Full', 'support', current_timestamp, 'support', current_timestamp,81363, current_date, current_date, '2099-01-01 00:00:00.000','Y', 'Y', 'Y', 'Y', 'Y', 'Y', 'Y', 'N', 'N', 'N', NULL, NULL, NULL);</v>
      </c>
    </row>
    <row r="293" spans="1:2">
      <c r="A293" t="str">
        <f>IFERROR(IF(OR('countryvisalink Impl Live'!P293=0, 'countryvisalink Impl Live'!P293=""), "", 'countryvisalink Impl Live'!P293),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VALUES(nextval('t_country_visa_type_link_seq'),63502,41243,'Full', 'support', current_timestamp, 'support', current_timestamp,81363, current_date, current_date, '2099-01-01 00:00:00.000','Y', 'Y', 'Y', 'Y', 'Y', 'Y', 'Y', 'N', 'N', 'N', NULL, NULL, NULL);</v>
      </c>
      <c r="B29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VALUES(nextval('t_country_visa_type_link_seq'),63502,41243,'Full', 'support', current_timestamp, 'support', current_timestamp,81363, current_date, current_date, '2099-01-01 00:00:00.000','Y', 'Y', 'Y', 'Y', 'Y', 'Y', 'Y', 'N', 'N', 'N', NULL, NULL, NULL);</v>
      </c>
    </row>
    <row r="294" spans="1:2">
      <c r="A294" t="str">
        <f>IFERROR(IF(OR('countryvisalink Impl Live'!P294=0, 'countryvisalink Impl Live'!P294=""), "", 'countryvisalink Impl Live'!P294),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VALUES(nextval('t_country_visa_type_link_seq'),63502,43521,'Full', 'support', current_timestamp, 'support', current_timestamp,81363, current_date, current_date, '2099-01-01 00:00:00.000','Y', 'Y', 'Y', 'Y', 'Y', 'Y', 'Y', 'N', 'N', 'N', NULL, NULL, NULL);</v>
      </c>
      <c r="B29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VALUES(nextval('t_country_visa_type_link_seq'),63502,43521,'Full', 'support', current_timestamp, 'support', current_timestamp,81363, current_date, current_date, '2099-01-01 00:00:00.000','Y', 'Y', 'Y', 'Y', 'Y', 'Y', 'Y', 'N', 'N', 'N', NULL, NULL, NULL);</v>
      </c>
    </row>
    <row r="295" spans="1:2">
      <c r="A295" t="str">
        <f>IFERROR(IF(OR('countryvisalink Impl Live'!P295=0, 'countryvisalink Impl Live'!P295=""), "", 'countryvisalink Impl Live'!P295),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VALUES(nextval('t_country_visa_type_link_seq'),63502,43520,'Full', 'support', current_timestamp, 'support', current_timestamp,81363, current_date, current_date, '2099-01-01 00:00:00.000','Y', 'Y', 'Y', 'Y', 'Y', 'Y', 'Y', 'N', 'N', 'N', NULL, NULL, NULL);</v>
      </c>
      <c r="B29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VALUES(nextval('t_country_visa_type_link_seq'),63502,43520,'Full', 'support', current_timestamp, 'support', current_timestamp,81363, current_date, current_date, '2099-01-01 00:00:00.000','Y', 'Y', 'Y', 'Y', 'Y', 'Y', 'Y', 'N', 'N', 'N', NULL, NULL, NULL);</v>
      </c>
    </row>
    <row r="296" spans="1:2">
      <c r="A296" t="str">
        <f>IFERROR(IF(OR('countryvisalink Impl Live'!P296=0, 'countryvisalink Impl Live'!P296=""), "", 'countryvisalink Impl Live'!P296),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VALUES(nextval('t_country_visa_type_link_seq'),63502,41244,'Full', 'support', current_timestamp, 'support', current_timestamp,81363, current_date, current_date, '2099-01-01 00:00:00.000','Y', 'Y', 'Y', 'Y', 'Y', 'Y', 'Y', 'N', 'N', 'N', NULL, NULL, NULL);</v>
      </c>
      <c r="B29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VALUES(nextval('t_country_visa_type_link_seq'),63502,41244,'Full', 'support', current_timestamp, 'support', current_timestamp,81363, current_date, current_date, '2099-01-01 00:00:00.000','Y', 'Y', 'Y', 'Y', 'Y', 'Y', 'Y', 'N', 'N', 'N', NULL, NULL, NULL);</v>
      </c>
    </row>
    <row r="297" spans="1:2">
      <c r="A297" t="str">
        <f>IFERROR(IF(OR('countryvisalink Impl Live'!P297=0, 'countryvisalink Impl Live'!P297=""), "", 'countryvisalink Impl Live'!P297),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VALUES(nextval('t_country_visa_type_link_seq'),63502,43517,'Full', 'support', current_timestamp, 'support', current_timestamp,81363, current_date, current_date, '2099-01-01 00:00:00.000','Y', 'Y', 'Y', 'Y', 'Y', 'Y', 'Y', 'N', 'N', 'N', NULL, NULL, NULL);</v>
      </c>
      <c r="B29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VALUES(nextval('t_country_visa_type_link_seq'),63502,43517,'Full', 'support', current_timestamp, 'support', current_timestamp,81363, current_date, current_date, '2099-01-01 00:00:00.000','Y', 'Y', 'Y', 'Y', 'Y', 'Y', 'Y', 'N', 'N', 'N', NULL, NULL, NULL);</v>
      </c>
    </row>
    <row r="298" spans="1:2">
      <c r="A298" t="str">
        <f>IFERROR(IF(OR('countryvisalink Impl Live'!P298=0, 'countryvisalink Impl Live'!P298=""), "", 'countryvisalink Impl Live'!P298),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VALUES(nextval('t_country_visa_type_link_seq'),63502,43522,'Full', 'support', current_timestamp, 'support', current_timestamp,81363, current_date, current_date, '2099-01-01 00:00:00.000','Y', 'Y', 'Y', 'Y', 'Y', 'Y', 'Y', 'N', 'N', 'N', NULL, NULL, NULL);</v>
      </c>
      <c r="B29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VALUES(nextval('t_country_visa_type_link_seq'),63502,43522,'Full', 'support', current_timestamp, 'support', current_timestamp,81363, current_date, current_date, '2099-01-01 00:00:00.000','Y', 'Y', 'Y', 'Y', 'Y', 'Y', 'Y', 'N', 'N', 'N', NULL, NULL, NULL);</v>
      </c>
    </row>
    <row r="299" spans="1:2">
      <c r="A299" t="str">
        <f>IFERROR(IF(OR('countryvisalink Impl Live'!P299=0, 'countryvisalink Impl Live'!P299=""), "", 'countryvisalink Impl Live'!P299),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VALUES(nextval('t_country_visa_type_link_seq'),63502,43519,'Full', 'support', current_timestamp, 'support', current_timestamp,81363, current_date, current_date, '2099-01-01 00:00:00.000','Y', 'Y', 'Y', 'Y', 'Y', 'Y', 'Y', 'N', 'N', 'N', NULL, NULL, NULL);</v>
      </c>
      <c r="B29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VALUES(nextval('t_country_visa_type_link_seq'),63502,43519,'Full', 'support', current_timestamp, 'support', current_timestamp,81363, current_date, current_date, '2099-01-01 00:00:00.000','Y', 'Y', 'Y', 'Y', 'Y', 'Y', 'Y', 'N', 'N', 'N', NULL, NULL, NULL);</v>
      </c>
    </row>
    <row r="300" spans="1:2">
      <c r="A300" t="str">
        <f>IFERROR(IF(OR('countryvisalink Impl Live'!P300=0, 'countryvisalink Impl Live'!P300=""), "", 'countryvisalink Impl Live'!P300),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VALUES(nextval('t_country_visa_type_link_seq'),63502,43518,'Full', 'support', current_timestamp, 'support', current_timestamp,81363, current_date, current_date, '2099-01-01 00:00:00.000','Y', 'Y', 'Y', 'Y', 'Y', 'Y', 'Y', 'N', 'N', 'N', NULL, NULL, NULL);</v>
      </c>
      <c r="B30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VALUES(nextval('t_country_visa_type_link_seq'),63502,43518,'Full', 'support', current_timestamp, 'support', current_timestamp,81363, current_date, current_date, '2099-01-01 00:00:00.000','Y', 'Y', 'Y', 'Y', 'Y', 'Y', 'Y', 'N', 'N', 'N', NULL, NULL, NULL);</v>
      </c>
    </row>
    <row r="301" spans="1:2">
      <c r="A301" t="str">
        <f>IFERROR(IF(OR('countryvisalink Impl Live'!P301=0, 'countryvisalink Impl Live'!P301=""), "", 'countryvisalink Impl Live'!P301),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VALUES(nextval('t_country_visa_type_link_seq'),63502,42855,'Full', 'support', current_timestamp, 'support', current_timestamp,81363, current_date, current_date, '2099-01-01 00:00:00.000','Y', 'Y', 'Y', 'Y', 'Y', 'Y', 'Y', 'N', 'N', 'N', NULL, NULL, NULL);</v>
      </c>
      <c r="B30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VALUES(nextval('t_country_visa_type_link_seq'),63502,42855,'Full', 'support', current_timestamp, 'support', current_timestamp,81363, current_date, current_date, '2099-01-01 00:00:00.000','Y', 'Y', 'Y', 'Y', 'Y', 'Y', 'Y', 'N', 'N', 'N', NULL, NULL, NULL);</v>
      </c>
    </row>
    <row r="302" spans="1:2">
      <c r="A302" t="str">
        <f>IFERROR(IF(OR('countryvisalink Impl Live'!P302=0, 'countryvisalink Impl Live'!P302=""), "", 'countryvisalink Impl Live'!P302),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VALUES(nextval('t_country_visa_type_link_seq'),63502,42423,'Full', 'support', current_timestamp, 'support', current_timestamp,81363, current_date, current_date, '2099-01-01 00:00:00.000','Y', 'Y', 'Y', 'Y', 'Y', 'Y', 'Y', 'N', 'N', 'N', NULL, NULL, NULL);</v>
      </c>
      <c r="B30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VALUES(nextval('t_country_visa_type_link_seq'),63502,42423,'Full', 'support', current_timestamp, 'support', current_timestamp,81363, current_date, current_date, '2099-01-01 00:00:00.000','Y', 'Y', 'Y', 'Y', 'Y', 'Y', 'Y', 'N', 'N', 'N', NULL, NULL, NULL);</v>
      </c>
    </row>
    <row r="303" spans="1:2">
      <c r="A303" t="str">
        <f>IFERROR(IF(OR('countryvisalink Impl Live'!P303=0, 'countryvisalink Impl Live'!P303=""), "", 'countryvisalink Impl Live'!P303),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VALUES(nextval('t_country_visa_type_link_seq'),63502,42947,'Full', 'support', current_timestamp, 'support', current_timestamp,81363, current_date, current_date, '2099-01-01 00:00:00.000','Y', 'Y', 'Y', 'Y', 'Y', 'Y', 'Y', 'N', 'N', 'N', NULL, NULL, NULL);</v>
      </c>
      <c r="B30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VALUES(nextval('t_country_visa_type_link_seq'),63502,42947,'Full', 'support', current_timestamp, 'support', current_timestamp,81363, current_date, current_date, '2099-01-01 00:00:00.000','Y', 'Y', 'Y', 'Y', 'Y', 'Y', 'Y', 'N', 'N', 'N', NULL, NULL, NULL);</v>
      </c>
    </row>
    <row r="304" spans="1:2">
      <c r="A304" t="str">
        <f>IFERROR(IF(OR('countryvisalink Impl Live'!P304=0, 'countryvisalink Impl Live'!P304=""), "", 'countryvisalink Impl Live'!P304),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VALUES(nextval('t_country_visa_type_link_seq'),63502,22050,'Full', 'support', current_timestamp, 'support', current_timestamp,81363, current_date, current_date, '2099-01-01 00:00:00.000','Y', 'Y', 'Y', 'Y', 'Y', 'Y', 'Y', 'N', 'N', 'N', NULL, NULL, NULL);</v>
      </c>
      <c r="B30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VALUES(nextval('t_country_visa_type_link_seq'),63502,22050,'Full', 'support', current_timestamp, 'support', current_timestamp,81363, current_date, current_date, '2099-01-01 00:00:00.000','Y', 'Y', 'Y', 'Y', 'Y', 'Y', 'Y', 'N', 'N', 'N', NULL, NULL, NULL);</v>
      </c>
    </row>
    <row r="305" spans="1:2">
      <c r="A305" t="str">
        <f>IFERROR(IF(OR('countryvisalink Impl Live'!P305=0, 'countryvisalink Impl Live'!P305=""), "", 'countryvisalink Impl Live'!P305),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VALUES(nextval('t_country_visa_type_link_seq'),63502,43143,'Full', 'support', current_timestamp, 'support', current_timestamp,81363, current_date, current_date, '2099-01-01 00:00:00.000','Y', 'Y', 'Y', 'Y', 'Y', 'Y', 'Y', 'N', 'N', 'N', NULL, NULL, NULL);</v>
      </c>
      <c r="B30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VALUES(nextval('t_country_visa_type_link_seq'),63502,43143,'Full', 'support', current_timestamp, 'support', current_timestamp,81363, current_date, current_date, '2099-01-01 00:00:00.000','Y', 'Y', 'Y', 'Y', 'Y', 'Y', 'Y', 'N', 'N', 'N', NULL, NULL, NULL);</v>
      </c>
    </row>
    <row r="306" spans="1:2">
      <c r="A306" t="str">
        <f>IFERROR(IF(OR('countryvisalink Impl Live'!P306=0, 'countryvisalink Impl Live'!P306=""), "", 'countryvisalink Impl Live'!P306),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VALUES(nextval('t_country_visa_type_link_seq'),63502,41931,'Full', 'support', current_timestamp, 'support', current_timestamp,81363, current_date, current_date, '2099-01-01 00:00:00.000','Y', 'Y', 'Y', 'Y', 'Y', 'Y', 'Y', 'N', 'N', 'N', NULL, NULL, NULL);</v>
      </c>
      <c r="B30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VALUES(nextval('t_country_visa_type_link_seq'),63502,41931,'Full', 'support', current_timestamp, 'support', current_timestamp,81363, current_date, current_date, '2099-01-01 00:00:00.000','Y', 'Y', 'Y', 'Y', 'Y', 'Y', 'Y', 'N', 'N', 'N', NULL, NULL, NULL);</v>
      </c>
    </row>
    <row r="307" spans="1:2">
      <c r="A307" t="str">
        <f>IFERROR(IF(OR('countryvisalink Impl Live'!P307=0, 'countryvisalink Impl Live'!P307=""), "", 'countryvisalink Impl Live'!P307),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VALUES(nextval('t_country_visa_type_link_seq'),63502,32300,'Full', 'support', current_timestamp, 'support', current_timestamp,81363, current_date, current_date, '2099-01-01 00:00:00.000','Y', 'Y', 'Y', 'Y', 'Y', 'Y', 'Y', 'N', 'N', 'N', NULL, NULL, NULL);</v>
      </c>
      <c r="B30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VALUES(nextval('t_country_visa_type_link_seq'),63502,32300,'Full', 'support', current_timestamp, 'support', current_timestamp,81363, current_date, current_date, '2099-01-01 00:00:00.000','Y', 'Y', 'Y', 'Y', 'Y', 'Y', 'Y', 'N', 'N', 'N', NULL, NULL, NULL);</v>
      </c>
    </row>
    <row r="308" spans="1:2">
      <c r="A308" t="str">
        <f>IFERROR(IF(OR('countryvisalink Impl Live'!P308=0, 'countryvisalink Impl Live'!P308=""), "", 'countryvisalink Impl Live'!P308),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VALUES(nextval('t_country_visa_type_link_seq'),63502,24053,'Full', 'support', current_timestamp, 'support', current_timestamp,81363, current_date, current_date, '2099-01-01 00:00:00.000','Y', 'Y', 'Y', 'Y', 'Y', 'Y', 'Y', 'N', 'N', 'N', NULL, NULL, NULL);</v>
      </c>
      <c r="B30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VALUES(nextval('t_country_visa_type_link_seq'),63502,24053,'Full', 'support', current_timestamp, 'support', current_timestamp,81363, current_date, current_date, '2099-01-01 00:00:00.000','Y', 'Y', 'Y', 'Y', 'Y', 'Y', 'Y', 'N', 'N', 'N', NULL, NULL, NULL);</v>
      </c>
    </row>
    <row r="309" spans="1:2">
      <c r="A309" t="str">
        <f>IFERROR(IF(OR('countryvisalink Impl Live'!P309=0, 'countryvisalink Impl Live'!P309=""), "", 'countryvisalink Impl Live'!P309),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VALUES(nextval('t_country_visa_type_link_seq'),63502,25150,'Full', 'support', current_timestamp, 'support', current_timestamp,81363, current_date, current_date, '2099-01-01 00:00:00.000','Y', 'Y', 'Y', 'Y', 'Y', 'Y', 'Y', 'N', 'N', 'N', NULL, NULL, NULL);</v>
      </c>
      <c r="B30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VALUES(nextval('t_country_visa_type_link_seq'),63502,25150,'Full', 'support', current_timestamp, 'support', current_timestamp,81363, current_date, current_date, '2099-01-01 00:00:00.000','Y', 'Y', 'Y', 'Y', 'Y', 'Y', 'Y', 'N', 'N', 'N', NULL, NULL, NULL);</v>
      </c>
    </row>
    <row r="310" spans="1:2">
      <c r="A310" t="str">
        <f>IFERROR(IF(OR('countryvisalink Impl Live'!P310=0, 'countryvisalink Impl Live'!P310=""), "", 'countryvisalink Impl Live'!P310),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VALUES(nextval('t_country_visa_type_link_seq'),63502,22052,'Full', 'support', current_timestamp, 'support', current_timestamp,81363, current_date, current_date, '2099-01-01 00:00:00.000','Y', 'Y', 'Y', 'Y', 'Y', 'Y', 'Y', 'N', 'N', 'N', NULL, NULL, NULL);</v>
      </c>
      <c r="B31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VALUES(nextval('t_country_visa_type_link_seq'),63502,22052,'Full', 'support', current_timestamp, 'support', current_timestamp,81363, current_date, current_date, '2099-01-01 00:00:00.000','Y', 'Y', 'Y', 'Y', 'Y', 'Y', 'Y', 'N', 'N', 'N', NULL, NULL, NULL);</v>
      </c>
    </row>
    <row r="311" spans="1:2">
      <c r="A311" t="str">
        <f>IFERROR(IF(OR('countryvisalink Impl Live'!P311=0, 'countryvisalink Impl Live'!P311=""), "", 'countryvisalink Impl Live'!P311),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VALUES(nextval('t_country_visa_type_link_seq'),63502,43091,'Full', 'support', current_timestamp, 'support', current_timestamp,81363, current_date, current_date, '2099-01-01 00:00:00.000','Y', 'Y', 'Y', 'Y', 'Y', 'Y', 'Y', 'N', 'N', 'N', NULL, NULL, NULL);</v>
      </c>
      <c r="B31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VALUES(nextval('t_country_visa_type_link_seq'),63502,43091,'Full', 'support', current_timestamp, 'support', current_timestamp,81363, current_date, current_date, '2099-01-01 00:00:00.000','Y', 'Y', 'Y', 'Y', 'Y', 'Y', 'Y', 'N', 'N', 'N', NULL, NULL, NULL);</v>
      </c>
    </row>
    <row r="312" spans="1:2">
      <c r="A312" t="str">
        <f>IFERROR(IF(OR('countryvisalink Impl Live'!P312=0, 'countryvisalink Impl Live'!P312=""), "", 'countryvisalink Impl Live'!P312),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VALUES(nextval('t_country_visa_type_link_seq'),63502,42183,'Full', 'support', current_timestamp, 'support', current_timestamp,81363, current_date, current_date, '2099-01-01 00:00:00.000','Y', 'Y', 'Y', 'Y', 'Y', 'Y', 'Y', 'N', 'N', 'N', NULL, NULL, NULL);</v>
      </c>
      <c r="B31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VALUES(nextval('t_country_visa_type_link_seq'),63502,42183,'Full', 'support', current_timestamp, 'support', current_timestamp,81363, current_date, current_date, '2099-01-01 00:00:00.000','Y', 'Y', 'Y', 'Y', 'Y', 'Y', 'Y', 'N', 'N', 'N', NULL, NULL, NULL);</v>
      </c>
    </row>
    <row r="313" spans="1:2">
      <c r="A313" t="str">
        <f>IFERROR(IF(OR('countryvisalink Impl Live'!P313=0, 'countryvisalink Impl Live'!P313=""), "", 'countryvisalink Impl Live'!P313),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VALUES(nextval('t_country_visa_type_link_seq'),63502,42967,'Full', 'support', current_timestamp, 'support', current_timestamp,81363, current_date, current_date, '2099-01-01 00:00:00.000','Y', 'Y', 'Y', 'Y', 'Y', 'Y', 'Y', 'N', 'N', 'N', NULL, NULL, NULL);</v>
      </c>
      <c r="B31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VALUES(nextval('t_country_visa_type_link_seq'),63502,42967,'Full', 'support', current_timestamp, 'support', current_timestamp,81363, current_date, current_date, '2099-01-01 00:00:00.000','Y', 'Y', 'Y', 'Y', 'Y', 'Y', 'Y', 'N', 'N', 'N', NULL, NULL, NULL);</v>
      </c>
    </row>
    <row r="314" spans="1:2">
      <c r="A314" t="str">
        <f>IFERROR(IF(OR('countryvisalink Impl Live'!P314=0, 'countryvisalink Impl Live'!P314=""), "", 'countryvisalink Impl Live'!P314),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VALUES(nextval('t_country_visa_type_link_seq'),63502,42619,'Full', 'support', current_timestamp, 'support', current_timestamp,81363, current_date, current_date, '2099-01-01 00:00:00.000','Y', 'Y', 'Y', 'Y', 'Y', 'Y', 'Y', 'N', 'N', 'N', NULL, NULL, NULL);</v>
      </c>
      <c r="B31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VALUES(nextval('t_country_visa_type_link_seq'),63502,42619,'Full', 'support', current_timestamp, 'support', current_timestamp,81363, current_date, current_date, '2099-01-01 00:00:00.000','Y', 'Y', 'Y', 'Y', 'Y', 'Y', 'Y', 'N', 'N', 'N', NULL, NULL, NULL);</v>
      </c>
    </row>
    <row r="315" spans="1:2">
      <c r="A315" t="str">
        <f>IFERROR(IF(OR('countryvisalink Impl Live'!P315=0, 'countryvisalink Impl Live'!P315=""), "", 'countryvisalink Impl Live'!P315),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VALUES(nextval('t_country_visa_type_link_seq'),63502,42639,'Full', 'support', current_timestamp, 'support', current_timestamp,81363, current_date, current_date, '2099-01-01 00:00:00.000','Y', 'Y', 'Y', 'Y', 'Y', 'Y', 'Y', 'N', 'N', 'N', NULL, NULL, NULL);</v>
      </c>
      <c r="B31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VALUES(nextval('t_country_visa_type_link_seq'),63502,42639,'Full', 'support', current_timestamp, 'support', current_timestamp,81363, current_date, current_date, '2099-01-01 00:00:00.000','Y', 'Y', 'Y', 'Y', 'Y', 'Y', 'Y', 'N', 'N', 'N', NULL, NULL, NULL);</v>
      </c>
    </row>
    <row r="316" spans="1:2">
      <c r="A316" t="str">
        <f>IFERROR(IF(OR('countryvisalink Impl Live'!P316=0, 'countryvisalink Impl Live'!P316=""), "", 'countryvisalink Impl Live'!P316),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VALUES(nextval('t_country_visa_type_link_seq'),63502,24050,'Full', 'support', current_timestamp, 'support', current_timestamp,81363, current_date, current_date, '2099-01-01 00:00:00.000','Y', 'Y', 'Y', 'Y', 'Y', 'Y', 'Y', 'N', 'N', 'N', NULL, NULL, NULL);</v>
      </c>
      <c r="B31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VALUES(nextval('t_country_visa_type_link_seq'),63502,24050,'Full', 'support', current_timestamp, 'support', current_timestamp,81363, current_date, current_date, '2099-01-01 00:00:00.000','Y', 'Y', 'Y', 'Y', 'Y', 'Y', 'Y', 'N', 'N', 'N', NULL, NULL, NULL);</v>
      </c>
    </row>
    <row r="317" spans="1:2">
      <c r="A317" t="str">
        <f>IFERROR(IF(OR('countryvisalink Impl Live'!P317=0, 'countryvisalink Impl Live'!P317=""), "", 'countryvisalink Impl Live'!P317),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VALUES(nextval('t_country_visa_type_link_seq'),63502,42547,'Full', 'support', current_timestamp, 'support', current_timestamp,81363, current_date, current_date, '2099-01-01 00:00:00.000','Y', 'Y', 'Y', 'Y', 'Y', 'Y', 'Y', 'N', 'N', 'N', NULL, NULL, NULL);</v>
      </c>
      <c r="B31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VALUES(nextval('t_country_visa_type_link_seq'),63502,42547,'Full', 'support', current_timestamp, 'support', current_timestamp,81363, current_date, current_date, '2099-01-01 00:00:00.000','Y', 'Y', 'Y', 'Y', 'Y', 'Y', 'Y', 'N', 'N', 'N', NULL, NULL, NULL);</v>
      </c>
    </row>
    <row r="318" spans="1:2">
      <c r="A318" t="str">
        <f>IFERROR(IF(OR('countryvisalink Impl Live'!P318=0, 'countryvisalink Impl Live'!P318=""), "", 'countryvisalink Impl Live'!P318),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VALUES(nextval('t_country_visa_type_link_seq'),63502,42548,'Full', 'support', current_timestamp, 'support', current_timestamp,81363, current_date, current_date, '2099-01-01 00:00:00.000','Y', 'Y', 'Y', 'Y', 'Y', 'Y', 'Y', 'N', 'N', 'N', NULL, NULL, NULL);</v>
      </c>
      <c r="B31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VALUES(nextval('t_country_visa_type_link_seq'),63502,42548,'Full', 'support', current_timestamp, 'support', current_timestamp,81363, current_date, current_date, '2099-01-01 00:00:00.000','Y', 'Y', 'Y', 'Y', 'Y', 'Y', 'Y', 'N', 'N', 'N', NULL, NULL, NULL);</v>
      </c>
    </row>
    <row r="319" spans="1:2">
      <c r="A319" t="str">
        <f>IFERROR(IF(OR('countryvisalink Impl Live'!P319=0, 'countryvisalink Impl Live'!P319=""), "", 'countryvisalink Impl Live'!P319),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VALUES(nextval('t_country_visa_type_link_seq'),63502,43525,'Full', 'support', current_timestamp, 'support', current_timestamp,81363, current_date, current_date, '2099-01-01 00:00:00.000','Y', 'Y', 'Y', 'Y', 'Y', 'Y', 'Y', 'N', 'N', 'N', NULL, NULL, NULL);</v>
      </c>
      <c r="B31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VALUES(nextval('t_country_visa_type_link_seq'),63502,43525,'Full', 'support', current_timestamp, 'support', current_timestamp,81363, current_date, current_date, '2099-01-01 00:00:00.000','Y', 'Y', 'Y', 'Y', 'Y', 'Y', 'Y', 'N', 'N', 'N', NULL, NULL, NULL);</v>
      </c>
    </row>
    <row r="320" spans="1:2">
      <c r="A320" t="str">
        <f>IFERROR(IF(OR('countryvisalink Impl Live'!P320=0, 'countryvisalink Impl Live'!P320=""), "", 'countryvisalink Impl Live'!P320),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VALUES(nextval('t_country_visa_type_link_seq'),63502,43524,'Full', 'support', current_timestamp, 'support', current_timestamp,81363, current_date, current_date, '2099-01-01 00:00:00.000','Y', 'Y', 'Y', 'Y', 'Y', 'Y', 'Y', 'N', 'N', 'N', NULL, NULL, NULL);</v>
      </c>
      <c r="B32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VALUES(nextval('t_country_visa_type_link_seq'),63502,43524,'Full', 'support', current_timestamp, 'support', current_timestamp,81363, current_date, current_date, '2099-01-01 00:00:00.000','Y', 'Y', 'Y', 'Y', 'Y', 'Y', 'Y', 'N', 'N', 'N', NULL, NULL, NULL);</v>
      </c>
    </row>
    <row r="321" spans="1:2">
      <c r="A321" t="str">
        <f>IFERROR(IF(OR('countryvisalink Impl Live'!P321=0, 'countryvisalink Impl Live'!P321=""), "", 'countryvisalink Impl Live'!P321),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VALUES(nextval('t_country_visa_type_link_seq'),63502,631,'Full', 'support', current_timestamp, 'support', current_timestamp,81363, current_date, current_date, '2099-01-01 00:00:00.000','Y', 'Y', 'Y', 'Y', 'Y', 'Y', 'Y', 'N', 'N', 'N', NULL, NULL, NULL);</v>
      </c>
      <c r="B32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VALUES(nextval('t_country_visa_type_link_seq'),63502,631,'Full', 'support', current_timestamp, 'support', current_timestamp,81363, current_date, current_date, '2099-01-01 00:00:00.000','Y', 'Y', 'Y', 'Y', 'Y', 'Y', 'Y', 'N', 'N', 'N', NULL, NULL, NULL);</v>
      </c>
    </row>
    <row r="322" spans="1:2">
      <c r="A322" t="str">
        <f>IFERROR(IF(OR('countryvisalink Impl Live'!P322=0, 'countryvisalink Impl Live'!P322=""), "", 'countryvisalink Impl Live'!P322),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VALUES(nextval('t_country_visa_type_link_seq'),63502,630,'Full', 'support', current_timestamp, 'support', current_timestamp,81363, current_date, current_date, '2099-01-01 00:00:00.000','Y', 'Y', 'Y', 'Y', 'Y', 'Y', 'Y', 'N', 'N', 'N', NULL, NULL, NULL);</v>
      </c>
      <c r="B32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VALUES(nextval('t_country_visa_type_link_seq'),63502,630,'Full', 'support', current_timestamp, 'support', current_timestamp,81363, current_date, current_date, '2099-01-01 00:00:00.000','Y', 'Y', 'Y', 'Y', 'Y', 'Y', 'Y', 'N', 'N', 'N', NULL, NULL, NULL);</v>
      </c>
    </row>
    <row r="323" spans="1:2">
      <c r="A323" t="str">
        <f>IFERROR(IF(OR('countryvisalink Impl Live'!P323=0, 'countryvisalink Impl Live'!P323=""), "", 'countryvisalink Impl Live'!P323),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VALUES(nextval('t_country_visa_type_link_seq'),63502,43526,'Full', 'support', current_timestamp, 'support', current_timestamp,81363, current_date, current_date, '2099-01-01 00:00:00.000','Y', 'Y', 'Y', 'Y', 'Y', 'Y', 'Y', 'N', 'N', 'N', NULL, NULL, NULL);</v>
      </c>
      <c r="B32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VALUES(nextval('t_country_visa_type_link_seq'),63502,43526,'Full', 'support', current_timestamp, 'support', current_timestamp,81363, current_date, current_date, '2099-01-01 00:00:00.000','Y', 'Y', 'Y', 'Y', 'Y', 'Y', 'Y', 'N', 'N', 'N', NULL, NULL, NULL);</v>
      </c>
    </row>
    <row r="324" spans="1:2">
      <c r="A324" t="str">
        <f>IFERROR(IF(OR('countryvisalink Impl Live'!P324=0, 'countryvisalink Impl Live'!P324=""), "", 'countryvisalink Impl Live'!P324),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VALUES(nextval('t_country_visa_type_link_seq'),63502,43523,'Full', 'support', current_timestamp, 'support', current_timestamp,81363, current_date, current_date, '2099-01-01 00:00:00.000','Y', 'Y', 'Y', 'Y', 'Y', 'Y', 'Y', 'N', 'N', 'N', NULL, NULL, NULL);</v>
      </c>
      <c r="B32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VALUES(nextval('t_country_visa_type_link_seq'),63502,43523,'Full', 'support', current_timestamp, 'support', current_timestamp,81363, current_date, current_date, '2099-01-01 00:00:00.000','Y', 'Y', 'Y', 'Y', 'Y', 'Y', 'Y', 'N', 'N', 'N', NULL, NULL, NULL);</v>
      </c>
    </row>
    <row r="325" spans="1:2">
      <c r="A325" t="str">
        <f>IFERROR(IF(OR('countryvisalink Impl Live'!P325=0, 'countryvisalink Impl Live'!P325=""), "", 'countryvisalink Impl Live'!P325),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VALUES(nextval('t_country_visa_type_link_seq'),63502,632,'Full', 'support', current_timestamp, 'support', current_timestamp,81363, current_date, current_date, '2099-01-01 00:00:00.000','Y', 'Y', 'Y', 'Y', 'Y', 'Y', 'Y', 'N', 'N', 'N', NULL, NULL, NULL);</v>
      </c>
      <c r="B32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VALUES(nextval('t_country_visa_type_link_seq'),63502,632,'Full', 'support', current_timestamp, 'support', current_timestamp,81363, current_date, current_date, '2099-01-01 00:00:00.000','Y', 'Y', 'Y', 'Y', 'Y', 'Y', 'Y', 'N', 'N', 'N', NULL, NULL, NULL);</v>
      </c>
    </row>
    <row r="326" spans="1:2">
      <c r="A326" t="str">
        <f>IFERROR(IF(OR('countryvisalink Impl Live'!P326=0, 'countryvisalink Impl Live'!P326=""), "", 'countryvisalink Impl Live'!P326),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VALUES(nextval('t_country_visa_type_link_seq'),63502,643,'Full', 'support', current_timestamp, 'support', current_timestamp,81363, current_date, current_date, '2099-01-01 00:00:00.000','Y', 'Y', 'Y', 'Y', 'Y', 'Y', 'Y', 'N', 'N', 'N', NULL, NULL, NULL);</v>
      </c>
      <c r="B32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VALUES(nextval('t_country_visa_type_link_seq'),63502,643,'Full', 'support', current_timestamp, 'support', current_timestamp,81363, current_date, current_date, '2099-01-01 00:00:00.000','Y', 'Y', 'Y', 'Y', 'Y', 'Y', 'Y', 'N', 'N', 'N', NULL, NULL, NULL);</v>
      </c>
    </row>
    <row r="327" spans="1:2">
      <c r="A327" t="str">
        <f>IFERROR(IF(OR('countryvisalink Impl Live'!P327=0, 'countryvisalink Impl Live'!P327=""), "", 'countryvisalink Impl Live'!P327),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VALUES(nextval('t_country_visa_type_link_seq'),63502,41163,'Full', 'support', current_timestamp, 'support', current_timestamp,81363, current_date, current_date, '2099-01-01 00:00:00.000','Y', 'Y', 'Y', 'Y', 'Y', 'Y', 'Y', 'N', 'N', 'N', NULL, NULL, NULL);</v>
      </c>
      <c r="B32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VALUES(nextval('t_country_visa_type_link_seq'),63502,41163,'Full', 'support', current_timestamp, 'support', current_timestamp,81363, current_date, current_date, '2099-01-01 00:00:00.000','Y', 'Y', 'Y', 'Y', 'Y', 'Y', 'Y', 'N', 'N', 'N', NULL, NULL, NULL);</v>
      </c>
    </row>
    <row r="328" spans="1:2">
      <c r="A328" t="str">
        <f>IFERROR(IF(OR('countryvisalink Impl Live'!P328=0, 'countryvisalink Impl Live'!P328=""), "", 'countryvisalink Impl Live'!P328),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VALUES(nextval('t_country_visa_type_link_seq'),63502,41203,'Full', 'support', current_timestamp, 'support', current_timestamp,81363, current_date, current_date, '2099-01-01 00:00:00.000','Y', 'Y', 'Y', 'Y', 'Y', 'Y', 'Y', 'N', 'N', 'N', NULL, NULL, NULL);</v>
      </c>
      <c r="B32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VALUES(nextval('t_country_visa_type_link_seq'),63502,41203,'Full', 'support', current_timestamp, 'support', current_timestamp,81363, current_date, current_date, '2099-01-01 00:00:00.000','Y', 'Y', 'Y', 'Y', 'Y', 'Y', 'Y', 'N', 'N', 'N', NULL, NULL, NULL);</v>
      </c>
    </row>
    <row r="329" spans="1:2">
      <c r="A329" t="str">
        <f>IFERROR(IF(OR('countryvisalink Impl Live'!P329=0, 'countryvisalink Impl Live'!P329=""), "", 'countryvisalink Impl Live'!P329),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VALUES(nextval('t_country_visa_type_link_seq'),63502,43527,'Full', 'support', current_timestamp, 'support', current_timestamp,81363, current_date, current_date, '2099-01-01 00:00:00.000','Y', 'Y', 'Y', 'Y', 'Y', 'Y', 'Y', 'N', 'N', 'N', NULL, NULL, NULL);</v>
      </c>
      <c r="B32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VALUES(nextval('t_country_visa_type_link_seq'),63502,43527,'Full', 'support', current_timestamp, 'support', current_timestamp,81363, current_date, current_date, '2099-01-01 00:00:00.000','Y', 'Y', 'Y', 'Y', 'Y', 'Y', 'Y', 'N', 'N', 'N', NULL, NULL, NULL);</v>
      </c>
    </row>
    <row r="330" spans="1:2">
      <c r="A330" t="str">
        <f>IFERROR(IF(OR('countryvisalink Impl Live'!P330=0, 'countryvisalink Impl Live'!P330=""), "", 'countryvisalink Impl Live'!P330),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VALUES(nextval('t_country_visa_type_link_seq'),63502,32101,'Full', 'support', current_timestamp, 'support', current_timestamp,81363, current_date, current_date, '2099-01-01 00:00:00.000','Y', 'Y', 'Y', 'Y', 'Y', 'Y', 'Y', 'N', 'N', 'N', NULL, NULL, NULL);</v>
      </c>
      <c r="B33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VALUES(nextval('t_country_visa_type_link_seq'),63502,32101,'Full', 'support', current_timestamp, 'support', current_timestamp,81363, current_date, current_date, '2099-01-01 00:00:00.000','Y', 'Y', 'Y', 'Y', 'Y', 'Y', 'Y', 'N', 'N', 'N', NULL, NULL, NULL);</v>
      </c>
    </row>
    <row r="331" spans="1:2">
      <c r="A331" t="str">
        <f>IFERROR(IF(OR('countryvisalink Impl Live'!P331=0, 'countryvisalink Impl Live'!P331=""), "", 'countryvisalink Impl Live'!P331),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VALUES(nextval('t_country_visa_type_link_seq'),63502,32100,'Full', 'support', current_timestamp, 'support', current_timestamp,81363, current_date, current_date, '2099-01-01 00:00:00.000','Y', 'Y', 'Y', 'Y', 'Y', 'Y', 'Y', 'N', 'N', 'N', NULL, NULL, NULL);</v>
      </c>
      <c r="B33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VALUES(nextval('t_country_visa_type_link_seq'),63502,32100,'Full', 'support', current_timestamp, 'support', current_timestamp,81363, current_date, current_date, '2099-01-01 00:00:00.000','Y', 'Y', 'Y', 'Y', 'Y', 'Y', 'Y', 'N', 'N', 'N', NULL, NULL, NULL);</v>
      </c>
    </row>
    <row r="332" spans="1:2">
      <c r="A332" t="str">
        <f>IFERROR(IF(OR('countryvisalink Impl Live'!P332=0, 'countryvisalink Impl Live'!P332=""), "", 'countryvisalink Impl Live'!P332),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VALUES(nextval('t_country_visa_type_link_seq'),63502,43528,'Full', 'support', current_timestamp, 'support', current_timestamp,81363, current_date, current_date, '2099-01-01 00:00:00.000','Y', 'Y', 'Y', 'Y', 'Y', 'Y', 'Y', 'N', 'N', 'N', NULL, NULL, NULL);</v>
      </c>
      <c r="B33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VALUES(nextval('t_country_visa_type_link_seq'),63502,43528,'Full', 'support', current_timestamp, 'support', current_timestamp,81363, current_date, current_date, '2099-01-01 00:00:00.000','Y', 'Y', 'Y', 'Y', 'Y', 'Y', 'Y', 'N', 'N', 'N', NULL, NULL, NULL);</v>
      </c>
    </row>
    <row r="333" spans="1:2">
      <c r="A333" t="str">
        <f>IFERROR(IF(OR('countryvisalink Impl Live'!P333=0, 'countryvisalink Impl Live'!P333=""), "", 'countryvisalink Impl Live'!P333),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VALUES(nextval('t_country_visa_type_link_seq'),63502,41183,'Full', 'support', current_timestamp, 'support', current_timestamp,81363, current_date, current_date, '2099-01-01 00:00:00.000','Y', 'Y', 'Y', 'Y', 'Y', 'Y', 'Y', 'N', 'N', 'N', NULL, NULL, NULL);</v>
      </c>
      <c r="B33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VALUES(nextval('t_country_visa_type_link_seq'),63502,41183,'Full', 'support', current_timestamp, 'support', current_timestamp,81363, current_date, current_date, '2099-01-01 00:00:00.000','Y', 'Y', 'Y', 'Y', 'Y', 'Y', 'Y', 'N', 'N', 'N', NULL, NULL, NULL);</v>
      </c>
    </row>
    <row r="334" spans="1:2">
      <c r="A334" t="str">
        <f>IFERROR(IF(OR('countryvisalink Impl Live'!P334=0, 'countryvisalink Impl Live'!P334=""), "", 'countryvisalink Impl Live'!P334),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VALUES(nextval('t_country_visa_type_link_seq'),63502,32102,'Full', 'support', current_timestamp, 'support', current_timestamp,81363, current_date, current_date, '2099-01-01 00:00:00.000','Y', 'Y', 'Y', 'Y', 'Y', 'Y', 'Y', 'N', 'N', 'N', NULL, NULL, NULL);</v>
      </c>
      <c r="B33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VALUES(nextval('t_country_visa_type_link_seq'),63502,32102,'Full', 'support', current_timestamp, 'support', current_timestamp,81363, current_date, current_date, '2099-01-01 00:00:00.000','Y', 'Y', 'Y', 'Y', 'Y', 'Y', 'Y', 'N', 'N', 'N', NULL, NULL, NULL);</v>
      </c>
    </row>
    <row r="335" spans="1:2">
      <c r="A335" t="str">
        <f>IFERROR(IF(OR('countryvisalink Impl Live'!P335=0, 'countryvisalink Impl Live'!P335=""), "", 'countryvisalink Impl Live'!P335),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VALUES(nextval('t_country_visa_type_link_seq'),63502,42203,'Full', 'support', current_timestamp, 'support', current_timestamp,81363, current_date, current_date, '2099-01-01 00:00:00.000','Y', 'Y', 'Y', 'Y', 'Y', 'Y', 'Y', 'N', 'N', 'N', NULL, NULL, NULL);</v>
      </c>
      <c r="B33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VALUES(nextval('t_country_visa_type_link_seq'),63502,42203,'Full', 'support', current_timestamp, 'support', current_timestamp,81363, current_date, current_date, '2099-01-01 00:00:00.000','Y', 'Y', 'Y', 'Y', 'Y', 'Y', 'Y', 'N', 'N', 'N', NULL, NULL, NULL);</v>
      </c>
    </row>
    <row r="336" spans="1:2">
      <c r="A336" t="str">
        <f>IFERROR(IF(OR('countryvisalink Impl Live'!P336=0, 'countryvisalink Impl Live'!P336=""), "", 'countryvisalink Impl Live'!P336),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VALUES(nextval('t_country_visa_type_link_seq'),63502,22051,'Full', 'support', current_timestamp, 'support', current_timestamp,81363, current_date, current_date, '2099-01-01 00:00:00.000','Y', 'Y', 'Y', 'Y', 'Y', 'Y', 'Y', 'N', 'N', 'N', NULL, NULL, NULL);</v>
      </c>
      <c r="B33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VALUES(nextval('t_country_visa_type_link_seq'),63502,22051,'Full', 'support', current_timestamp, 'support', current_timestamp,81363, current_date, current_date, '2099-01-01 00:00:00.000','Y', 'Y', 'Y', 'Y', 'Y', 'Y', 'Y', 'N', 'N', 'N', NULL, NULL, NULL);</v>
      </c>
    </row>
    <row r="337" spans="1:2">
      <c r="A337" t="str">
        <f>IFERROR(IF(OR('countryvisalink Impl Live'!P337=0, 'countryvisalink Impl Live'!P337=""), "", 'countryvisalink Impl Live'!P337),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VALUES(nextval('t_country_visa_type_link_seq'),63502,41991,'Full', 'support', current_timestamp, 'support', current_timestamp,81363, current_date, current_date, '2099-01-01 00:00:00.000','Y', 'Y', 'Y', 'Y', 'Y', 'Y', 'Y', 'N', 'N', 'N', NULL, NULL, NULL);</v>
      </c>
      <c r="B33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VALUES(nextval('t_country_visa_type_link_seq'),63502,41991,'Full', 'support', current_timestamp, 'support', current_timestamp,81363, current_date, current_date, '2099-01-01 00:00:00.000','Y', 'Y', 'Y', 'Y', 'Y', 'Y', 'Y', 'N', 'N', 'N', NULL, NULL, NULL);</v>
      </c>
    </row>
    <row r="338" spans="1:2">
      <c r="A338" t="str">
        <f>IFERROR(IF(OR('countryvisalink Impl Live'!P338=0, 'countryvisalink Impl Live'!P338=""), "", 'countryvisalink Impl Live'!P338),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VALUES(nextval('t_country_visa_type_link_seq'),63502,42011,'Full', 'support', current_timestamp, 'support', current_timestamp,81363, current_date, current_date, '2099-01-01 00:00:00.000','Y', 'Y', 'Y', 'Y', 'Y', 'Y', 'Y', 'N', 'N', 'N', NULL, NULL, NULL);</v>
      </c>
      <c r="B33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VALUES(nextval('t_country_visa_type_link_seq'),63502,42011,'Full', 'support', current_timestamp, 'support', current_timestamp,81363, current_date, current_date, '2099-01-01 00:00:00.000','Y', 'Y', 'Y', 'Y', 'Y', 'Y', 'Y', 'N', 'N', 'N', NULL, NULL, NULL);</v>
      </c>
    </row>
    <row r="339" spans="1:2">
      <c r="A339" t="str">
        <f>IFERROR(IF(OR('countryvisalink Impl Live'!P339=0, 'countryvisalink Impl Live'!P339=""), "", 'countryvisalink Impl Live'!P339),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VALUES(nextval('t_country_visa_type_link_seq'),63502,27150,'Full', 'support', current_timestamp, 'support', current_timestamp,81363, current_date, current_date, '2099-01-01 00:00:00.000','Y', 'Y', 'Y', 'Y', 'Y', 'Y', 'Y', 'N', 'N', 'N', NULL, NULL, NULL);</v>
      </c>
      <c r="B33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VALUES(nextval('t_country_visa_type_link_seq'),63502,27150,'Full', 'support', current_timestamp, 'support', current_timestamp,81363, current_date, current_date, '2099-01-01 00:00:00.000','Y', 'Y', 'Y', 'Y', 'Y', 'Y', 'Y', 'N', 'N', 'N', NULL, NULL, NULL);</v>
      </c>
    </row>
    <row r="340" spans="1:2">
      <c r="A340" t="str">
        <f>IFERROR(IF(OR('countryvisalink Impl Live'!P340=0, 'countryvisalink Impl Live'!P340=""), "", 'countryvisalink Impl Live'!P340),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VALUES(nextval('t_country_visa_type_link_seq'),63502,42223,'Full', 'support', current_timestamp, 'support', current_timestamp,81363, current_date, current_date, '2099-01-01 00:00:00.000','Y', 'Y', 'Y', 'Y', 'Y', 'Y', 'Y', 'N', 'N', 'N', NULL, NULL, NULL);</v>
      </c>
      <c r="B34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VALUES(nextval('t_country_visa_type_link_seq'),63502,42223,'Full', 'support', current_timestamp, 'support', current_timestamp,81363, current_date, current_date, '2099-01-01 00:00:00.000','Y', 'Y', 'Y', 'Y', 'Y', 'Y', 'Y', 'N', 'N', 'N', NULL, NULL, NULL);</v>
      </c>
    </row>
    <row r="341" spans="1:2">
      <c r="A341" t="str">
        <f>IFERROR(IF(OR('countryvisalink Impl Live'!P341=0, 'countryvisalink Impl Live'!P341=""), "", 'countryvisalink Impl Live'!P341),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VALUES(nextval('t_country_visa_type_link_seq'),63502,43531,'Full', 'support', current_timestamp, 'support', current_timestamp,81363, current_date, current_date, '2099-01-01 00:00:00.000','Y', 'Y', 'Y', 'Y', 'Y', 'Y', 'Y', 'N', 'N', 'N', NULL, NULL, NULL);</v>
      </c>
      <c r="B34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VALUES(nextval('t_country_visa_type_link_seq'),63502,43531,'Full', 'support', current_timestamp, 'support', current_timestamp,81363, current_date, current_date, '2099-01-01 00:00:00.000','Y', 'Y', 'Y', 'Y', 'Y', 'Y', 'Y', 'N', 'N', 'N', NULL, NULL, NULL);</v>
      </c>
    </row>
    <row r="342" spans="1:2">
      <c r="A342" t="str">
        <f>IFERROR(IF(OR('countryvisalink Impl Live'!P342=0, 'countryvisalink Impl Live'!P342=""), "", 'countryvisalink Impl Live'!P342),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VALUES(nextval('t_country_visa_type_link_seq'),63502,43530,'Full', 'support', current_timestamp, 'support', current_timestamp,81363, current_date, current_date, '2099-01-01 00:00:00.000','Y', 'Y', 'Y', 'Y', 'Y', 'Y', 'Y', 'N', 'N', 'N', NULL, NULL, NULL);</v>
      </c>
      <c r="B34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VALUES(nextval('t_country_visa_type_link_seq'),63502,43530,'Full', 'support', current_timestamp, 'support', current_timestamp,81363, current_date, current_date, '2099-01-01 00:00:00.000','Y', 'Y', 'Y', 'Y', 'Y', 'Y', 'Y', 'N', 'N', 'N', NULL, NULL, NULL);</v>
      </c>
    </row>
    <row r="343" spans="1:2">
      <c r="A343" t="str">
        <f>IFERROR(IF(OR('countryvisalink Impl Live'!P343=0, 'countryvisalink Impl Live'!P343=""), "", 'countryvisalink Impl Live'!P343),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VALUES(nextval('t_country_visa_type_link_seq'),63502,634,'Full', 'support', current_timestamp, 'support', current_timestamp,81363, current_date, current_date, '2099-01-01 00:00:00.000','Y', 'Y', 'Y', 'Y', 'Y', 'Y', 'Y', 'N', 'N', 'N', NULL, NULL, NULL);</v>
      </c>
      <c r="B34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VALUES(nextval('t_country_visa_type_link_seq'),63502,634,'Full', 'support', current_timestamp, 'support', current_timestamp,81363, current_date, current_date, '2099-01-01 00:00:00.000','Y', 'Y', 'Y', 'Y', 'Y', 'Y', 'Y', 'N', 'N', 'N', NULL, NULL, NULL);</v>
      </c>
    </row>
    <row r="344" spans="1:2">
      <c r="A344" t="str">
        <f>IFERROR(IF(OR('countryvisalink Impl Live'!P344=0, 'countryvisalink Impl Live'!P344=""), "", 'countryvisalink Impl Live'!P344),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VALUES(nextval('t_country_visa_type_link_seq'),63502,633,'Full', 'support', current_timestamp, 'support', current_timestamp,81363, current_date, current_date, '2099-01-01 00:00:00.000','Y', 'Y', 'Y', 'Y', 'Y', 'Y', 'Y', 'N', 'N', 'N', NULL, NULL, NULL);</v>
      </c>
      <c r="B34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VALUES(nextval('t_country_visa_type_link_seq'),63502,633,'Full', 'support', current_timestamp, 'support', current_timestamp,81363, current_date, current_date, '2099-01-01 00:00:00.000','Y', 'Y', 'Y', 'Y', 'Y', 'Y', 'Y', 'N', 'N', 'N', NULL, NULL, NULL);</v>
      </c>
    </row>
    <row r="345" spans="1:2">
      <c r="A345" t="str">
        <f>IFERROR(IF(OR('countryvisalink Impl Live'!P345=0, 'countryvisalink Impl Live'!P345=""), "", 'countryvisalink Impl Live'!P345),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VALUES(nextval('t_country_visa_type_link_seq'),63502,43532,'Full', 'support', current_timestamp, 'support', current_timestamp,81363, current_date, current_date, '2099-01-01 00:00:00.000','Y', 'Y', 'Y', 'Y', 'Y', 'Y', 'Y', 'N', 'N', 'N', NULL, NULL, NULL);</v>
      </c>
      <c r="B34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VALUES(nextval('t_country_visa_type_link_seq'),63502,43532,'Full', 'support', current_timestamp, 'support', current_timestamp,81363, current_date, current_date, '2099-01-01 00:00:00.000','Y', 'Y', 'Y', 'Y', 'Y', 'Y', 'Y', 'N', 'N', 'N', NULL, NULL, NULL);</v>
      </c>
    </row>
    <row r="346" spans="1:2">
      <c r="A346" t="str">
        <f>IFERROR(IF(OR('countryvisalink Impl Live'!P346=0, 'countryvisalink Impl Live'!P346=""), "", 'countryvisalink Impl Live'!P346),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VALUES(nextval('t_country_visa_type_link_seq'),63502,43529,'Full', 'support', current_timestamp, 'support', current_timestamp,81363, current_date, current_date, '2099-01-01 00:00:00.000','Y', 'Y', 'Y', 'Y', 'Y', 'Y', 'Y', 'N', 'N', 'N', NULL, NULL, NULL);</v>
      </c>
      <c r="B34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VALUES(nextval('t_country_visa_type_link_seq'),63502,43529,'Full', 'support', current_timestamp, 'support', current_timestamp,81363, current_date, current_date, '2099-01-01 00:00:00.000','Y', 'Y', 'Y', 'Y', 'Y', 'Y', 'Y', 'N', 'N', 'N', NULL, NULL, NULL);</v>
      </c>
    </row>
    <row r="347" spans="1:2">
      <c r="A347" t="str">
        <f>IFERROR(IF(OR('countryvisalink Impl Live'!P347=0, 'countryvisalink Impl Live'!P347=""), "", 'countryvisalink Impl Live'!P347),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VALUES(nextval('t_country_visa_type_link_seq'),63502,635,'Full', 'support', current_timestamp, 'support', current_timestamp,81363, current_date, current_date, '2099-01-01 00:00:00.000','Y', 'Y', 'Y', 'Y', 'Y', 'Y', 'Y', 'N', 'N', 'N', NULL, NULL, NULL);</v>
      </c>
      <c r="B34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VALUES(nextval('t_country_visa_type_link_seq'),63502,635,'Full', 'support', current_timestamp, 'support', current_timestamp,81363, current_date, current_date, '2099-01-01 00:00:00.000','Y', 'Y', 'Y', 'Y', 'Y', 'Y', 'Y', 'N', 'N', 'N', NULL, NULL, NULL);</v>
      </c>
    </row>
    <row r="348" spans="1:2">
      <c r="A348" t="str">
        <f>IFERROR(IF(OR('countryvisalink Impl Live'!P348=0, 'countryvisalink Impl Live'!P348=""), "", 'countryvisalink Impl Live'!P348),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VALUES(nextval('t_country_visa_type_link_seq'),63502,42284,'Full', 'support', current_timestamp, 'support', current_timestamp,81363, current_date, current_date, '2099-01-01 00:00:00.000','Y', 'Y', 'Y', 'Y', 'Y', 'Y', 'Y', 'N', 'N', 'N', NULL, NULL, NULL);</v>
      </c>
      <c r="B34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VALUES(nextval('t_country_visa_type_link_seq'),63502,42284,'Full', 'support', current_timestamp, 'support', current_timestamp,81363, current_date, current_date, '2099-01-01 00:00:00.000','Y', 'Y', 'Y', 'Y', 'Y', 'Y', 'Y', 'N', 'N', 'N', NULL, NULL, NULL);</v>
      </c>
    </row>
    <row r="349" spans="1:2">
      <c r="A349" t="str">
        <f>IFERROR(IF(OR('countryvisalink Impl Live'!P349=0, 'countryvisalink Impl Live'!P349=""), "", 'countryvisalink Impl Live'!P349),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VALUES(nextval('t_country_visa_type_link_seq'),63502,42303,'Full', 'support', current_timestamp, 'support', current_timestamp,81363, current_date, current_date, '2099-01-01 00:00:00.000','Y', 'Y', 'Y', 'Y', 'Y', 'Y', 'Y', 'N', 'N', 'N', NULL, NULL, NULL);</v>
      </c>
      <c r="B34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VALUES(nextval('t_country_visa_type_link_seq'),63502,42303,'Full', 'support', current_timestamp, 'support', current_timestamp,81363, current_date, current_date, '2099-01-01 00:00:00.000','Y', 'Y', 'Y', 'Y', 'Y', 'Y', 'Y', 'N', 'N', 'N', NULL, NULL, NULL);</v>
      </c>
    </row>
    <row r="350" spans="1:2">
      <c r="A350" t="str">
        <f>IFERROR(IF(OR('countryvisalink Impl Live'!P350=0, 'countryvisalink Impl Live'!P350=""), "", 'countryvisalink Impl Live'!P350),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VALUES(nextval('t_country_visa_type_link_seq'),63502,42283,'Full', 'support', current_timestamp, 'support', current_timestamp,81363, current_date, current_date, '2099-01-01 00:00:00.000','Y', 'Y', 'Y', 'Y', 'Y', 'Y', 'Y', 'N', 'N', 'N', NULL, NULL, NULL);</v>
      </c>
      <c r="B35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VALUES(nextval('t_country_visa_type_link_seq'),63502,42283,'Full', 'support', current_timestamp, 'support', current_timestamp,81363, current_date, current_date, '2099-01-01 00:00:00.000','Y', 'Y', 'Y', 'Y', 'Y', 'Y', 'Y', 'N', 'N', 'N', NULL, NULL, NULL);</v>
      </c>
    </row>
    <row r="351" spans="1:2">
      <c r="A351" t="str">
        <f>IFERROR(IF(OR('countryvisalink Impl Live'!P351=0, 'countryvisalink Impl Live'!P351=""), "", 'countryvisalink Impl Live'!P351),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VALUES(nextval('t_country_visa_type_link_seq'),63502,42323,'Full', 'support', current_timestamp, 'support', current_timestamp,81363, current_date, current_date, '2099-01-01 00:00:00.000','Y', 'Y', 'Y', 'Y', 'Y', 'Y', 'Y', 'N', 'N', 'N', NULL, NULL, NULL);</v>
      </c>
      <c r="B35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VALUES(nextval('t_country_visa_type_link_seq'),63502,42323,'Full', 'support', current_timestamp, 'support', current_timestamp,81363, current_date, current_date, '2099-01-01 00:00:00.000','Y', 'Y', 'Y', 'Y', 'Y', 'Y', 'Y', 'N', 'N', 'N', NULL, NULL, NULL);</v>
      </c>
    </row>
    <row r="352" spans="1:2">
      <c r="A352" t="str">
        <f>IFERROR(IF(OR('countryvisalink Impl Live'!P352=0, 'countryvisalink Impl Live'!P352=""), "", 'countryvisalink Impl Live'!P352),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VALUES(nextval('t_country_visa_type_link_seq'),63502,42263,'Full', 'support', current_timestamp, 'support', current_timestamp,81363, current_date, current_date, '2099-01-01 00:00:00.000','Y', 'Y', 'Y', 'Y', 'Y', 'Y', 'Y', 'N', 'N', 'N', NULL, NULL, NULL);</v>
      </c>
      <c r="B35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VALUES(nextval('t_country_visa_type_link_seq'),63502,42263,'Full', 'support', current_timestamp, 'support', current_timestamp,81363, current_date, current_date, '2099-01-01 00:00:00.000','Y', 'Y', 'Y', 'Y', 'Y', 'Y', 'Y', 'N', 'N', 'N', NULL, NULL, NULL);</v>
      </c>
    </row>
    <row r="353" spans="1:2">
      <c r="A353" t="str">
        <f>IFERROR(IF(OR('countryvisalink Impl Live'!P353=0, 'countryvisalink Impl Live'!P353=""), "", 'countryvisalink Impl Live'!P353),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VALUES(nextval('t_country_visa_type_link_seq'),63502,42475,'Full', 'support', current_timestamp, 'support', current_timestamp,81363, current_date, current_date, '2099-01-01 00:00:00.000','Y', 'Y', 'Y', 'Y', 'Y', 'Y', 'Y', 'N', 'N', 'N', NULL, NULL, NULL);</v>
      </c>
      <c r="B35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VALUES(nextval('t_country_visa_type_link_seq'),63502,42475,'Full', 'support', current_timestamp, 'support', current_timestamp,81363, current_date, current_date, '2099-01-01 00:00:00.000','Y', 'Y', 'Y', 'Y', 'Y', 'Y', 'Y', 'N', 'N', 'N', NULL, NULL, NULL);</v>
      </c>
    </row>
    <row r="354" spans="1:2">
      <c r="A354" t="str">
        <f>IFERROR(IF(OR('countryvisalink Impl Live'!P354=0, 'countryvisalink Impl Live'!P354=""), "", 'countryvisalink Impl Live'!P354),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VALUES(nextval('t_country_visa_type_link_seq'),63502,42343,'Full', 'support', current_timestamp, 'support', current_timestamp,81363, current_date, current_date, '2099-01-01 00:00:00.000','Y', 'Y', 'Y', 'Y', 'Y', 'Y', 'Y', 'N', 'N', 'N', NULL, NULL, NULL);</v>
      </c>
      <c r="B35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VALUES(nextval('t_country_visa_type_link_seq'),63502,42343,'Full', 'support', current_timestamp, 'support', current_timestamp,81363, current_date, current_date, '2099-01-01 00:00:00.000','Y', 'Y', 'Y', 'Y', 'Y', 'Y', 'Y', 'N', 'N', 'N', NULL, NULL, NULL);</v>
      </c>
    </row>
    <row r="355" spans="1:2">
      <c r="A355" t="str">
        <f>IFERROR(IF(OR('countryvisalink Impl Live'!P355=0, 'countryvisalink Impl Live'!P355=""), "", 'countryvisalink Impl Live'!P355),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VALUES(nextval('t_country_visa_type_link_seq'),63502,42243,'Full', 'support', current_timestamp, 'support', current_timestamp,81363, current_date, current_date, '2099-01-01 00:00:00.000','Y', 'Y', 'Y', 'Y', 'Y', 'Y', 'Y', 'N', 'N', 'N', NULL, NULL, NULL);</v>
      </c>
      <c r="B35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VALUES(nextval('t_country_visa_type_link_seq'),63502,42243,'Full', 'support', current_timestamp, 'support', current_timestamp,81363, current_date, current_date, '2099-01-01 00:00:00.000','Y', 'Y', 'Y', 'Y', 'Y', 'Y', 'Y', 'N', 'N', 'N', NULL, NULL, NULL);</v>
      </c>
    </row>
    <row r="356" spans="1:2">
      <c r="A356" t="str">
        <f>IFERROR(IF(OR('countryvisalink Impl Live'!P356=0, 'countryvisalink Impl Live'!P356=""), "", 'countryvisalink Impl Live'!P356),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VALUES(nextval('t_country_visa_type_link_seq'),63502,42363,'Full', 'support', current_timestamp, 'support', current_timestamp,81363, current_date, current_date, '2099-01-01 00:00:00.000','Y', 'Y', 'Y', 'Y', 'Y', 'Y', 'Y', 'N', 'N', 'N', NULL, NULL, NULL);</v>
      </c>
      <c r="B35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VALUES(nextval('t_country_visa_type_link_seq'),63502,42363,'Full', 'support', current_timestamp, 'support', current_timestamp,81363, current_date, current_date, '2099-01-01 00:00:00.000','Y', 'Y', 'Y', 'Y', 'Y', 'Y', 'Y', 'N', 'N', 'N', NULL, NULL, NULL);</v>
      </c>
    </row>
    <row r="357" spans="1:2">
      <c r="A357" t="str">
        <f>IFERROR(IF(OR('countryvisalink Impl Live'!P357=0, 'countryvisalink Impl Live'!P357=""), "", 'countryvisalink Impl Live'!P357),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VALUES(nextval('t_country_visa_type_link_seq'),63502,24051,'Full', 'support', current_timestamp, 'support', current_timestamp,81363, current_date, current_date, '2099-01-01 00:00:00.000','Y', 'Y', 'Y', 'Y', 'Y', 'Y', 'Y', 'N', 'N', 'N', NULL, NULL, NULL);</v>
      </c>
      <c r="B35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VALUES(nextval('t_country_visa_type_link_seq'),63502,24051,'Full', 'support', current_timestamp, 'support', current_timestamp,81363, current_date, current_date, '2099-01-01 00:00:00.000','Y', 'Y', 'Y', 'Y', 'Y', 'Y', 'Y', 'N', 'N', 'N', NULL, NULL, NULL);</v>
      </c>
    </row>
    <row r="358" spans="1:2">
      <c r="A358" t="str">
        <f>IFERROR(IF(OR('countryvisalink Impl Live'!P358=0, 'countryvisalink Impl Live'!P358=""), "", 'countryvisalink Impl Live'!P358),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VALUES(nextval('t_country_visa_type_link_seq'),63502,610,'Full', 'support', current_timestamp, 'support', current_timestamp,81363, current_date, current_date, '2099-01-01 00:00:00.000','Y', 'Y', 'Y', 'Y', 'Y', 'Y', 'Y', 'N', 'N', 'N', NULL, NULL, NULL);</v>
      </c>
      <c r="B35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VALUES(nextval('t_country_visa_type_link_seq'),63502,610,'Full', 'support', current_timestamp, 'support', current_timestamp,81363, current_date, current_date, '2099-01-01 00:00:00.000','Y', 'Y', 'Y', 'Y', 'Y', 'Y', 'Y', 'N', 'N', 'N', NULL, NULL, NULL);</v>
      </c>
    </row>
    <row r="359" spans="1:2">
      <c r="A359" t="str">
        <f>IFERROR(IF(OR('countryvisalink Impl Live'!P359=0, 'countryvisalink Impl Live'!P359=""), "", 'countryvisalink Impl Live'!P359),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VALUES(nextval('t_country_visa_type_link_seq'),63502,609,'Full', 'support', current_timestamp, 'support', current_timestamp,81363, current_date, current_date, '2099-01-01 00:00:00.000','Y', 'Y', 'Y', 'Y', 'Y', 'Y', 'Y', 'N', 'N', 'N', NULL, NULL, NULL);</v>
      </c>
      <c r="B35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VALUES(nextval('t_country_visa_type_link_seq'),63502,609,'Full', 'support', current_timestamp, 'support', current_timestamp,81363, current_date, current_date, '2099-01-01 00:00:00.000','Y', 'Y', 'Y', 'Y', 'Y', 'Y', 'Y', 'N', 'N', 'N', NULL, NULL, NULL);</v>
      </c>
    </row>
    <row r="360" spans="1:2">
      <c r="A360" t="str">
        <f>IFERROR(IF(OR('countryvisalink Impl Live'!P360=0, 'countryvisalink Impl Live'!P360=""), "", 'countryvisalink Impl Live'!P360),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VALUES(nextval('t_country_visa_type_link_seq'),63502,611,'Full', 'support', current_timestamp, 'support', current_timestamp,81363, current_date, current_date, '2099-01-01 00:00:00.000','Y', 'Y', 'Y', 'Y', 'Y', 'Y', 'Y', 'N', 'N', 'N', NULL, NULL, NULL);</v>
      </c>
      <c r="B36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VALUES(nextval('t_country_visa_type_link_seq'),63502,611,'Full', 'support', current_timestamp, 'support', current_timestamp,81363, current_date, current_date, '2099-01-01 00:00:00.000','Y', 'Y', 'Y', 'Y', 'Y', 'Y', 'Y', 'N', 'N', 'N', NULL, NULL, NULL);</v>
      </c>
    </row>
    <row r="361" spans="1:2">
      <c r="A361" t="str">
        <f>IFERROR(IF(OR('countryvisalink Impl Live'!P361=0, 'countryvisalink Impl Live'!P361=""), "", 'countryvisalink Impl Live'!P361),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VALUES(nextval('t_country_visa_type_link_seq'),63502,24052,'Full', 'support', current_timestamp, 'support', current_timestamp,81363, current_date, current_date, '2099-01-01 00:00:00.000','Y', 'Y', 'Y', 'Y', 'Y', 'Y', 'Y', 'N', 'N', 'N', NULL, NULL, NULL);</v>
      </c>
      <c r="B36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VALUES(nextval('t_country_visa_type_link_seq'),63502,24052,'Full', 'support', current_timestamp, 'support', current_timestamp,81363, current_date, current_date, '2099-01-01 00:00:00.000','Y', 'Y', 'Y', 'Y', 'Y', 'Y', 'Y', 'N', 'N', 'N', NULL, NULL, NULL);</v>
      </c>
    </row>
    <row r="362" spans="1:2">
      <c r="A362" t="str">
        <f>IFERROR(IF(OR('countryvisalink Impl Live'!P362=0, 'countryvisalink Impl Live'!P362=""), "", 'countryvisalink Impl Live'!P362),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VALUES(nextval('t_country_visa_type_link_seq'),63502,43439,'Full', 'support', current_timestamp, 'support', current_timestamp,81363, current_date, current_date, '2099-01-01 00:00:00.000','Y', 'Y', 'Y', 'Y', 'Y', 'Y', 'Y', 'N', 'N', 'N', NULL, NULL, NULL);</v>
      </c>
      <c r="B36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VALUES(nextval('t_country_visa_type_link_seq'),63502,43439,'Full', 'support', current_timestamp, 'support', current_timestamp,81363, current_date, current_date, '2099-01-01 00:00:00.000','Y', 'Y', 'Y', 'Y', 'Y', 'Y', 'Y', 'N', 'N', 'N', NULL, NULL, NULL);</v>
      </c>
    </row>
    <row r="363" spans="1:2">
      <c r="A363" t="str">
        <f>IFERROR(IF(OR('countryvisalink Impl Live'!P363=0, 'countryvisalink Impl Live'!P363=""), "", 'countryvisalink Impl Live'!P363),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VALUES(nextval('t_country_visa_type_link_seq'),63502,22061,'Full', 'support', current_timestamp, 'support', current_timestamp,81363, current_date, current_date, '2099-01-01 00:00:00.000','Y', 'Y', 'Y', 'Y', 'Y', 'Y', 'Y', 'N', 'N', 'N', NULL, NULL, NULL);</v>
      </c>
      <c r="B36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VALUES(nextval('t_country_visa_type_link_seq'),63502,22061,'Full', 'support', current_timestamp, 'support', current_timestamp,81363, current_date, current_date, '2099-01-01 00:00:00.000','Y', 'Y', 'Y', 'Y', 'Y', 'Y', 'Y', 'N', 'N', 'N', NULL, NULL, NULL);</v>
      </c>
    </row>
    <row r="364" spans="1:2">
      <c r="A364" t="str">
        <f>IFERROR(IF(OR('countryvisalink Impl Live'!P364=0, 'countryvisalink Impl Live'!P364=""), "", 'countryvisalink Impl Live'!P364),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VALUES(nextval('t_country_visa_type_link_seq'),63502,22066,'Full', 'support', current_timestamp, 'support', current_timestamp,81363, current_date, current_date, '2099-01-01 00:00:00.000','Y', 'Y', 'Y', 'Y', 'Y', 'Y', 'Y', 'N', 'N', 'N', NULL, NULL, NULL);</v>
      </c>
      <c r="B36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VALUES(nextval('t_country_visa_type_link_seq'),63502,22066,'Full', 'support', current_timestamp, 'support', current_timestamp,81363, current_date, current_date, '2099-01-01 00:00:00.000','Y', 'Y', 'Y', 'Y', 'Y', 'Y', 'Y', 'N', 'N', 'N', NULL, NULL, NULL);</v>
      </c>
    </row>
    <row r="365" spans="1:2">
      <c r="A365" t="str">
        <f>IFERROR(IF(OR('countryvisalink Impl Live'!P365=0, 'countryvisalink Impl Live'!P365=""), "", 'countryvisalink Impl Live'!P365),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VALUES(nextval('t_country_visa_type_link_seq'),63502,39154,'Full', 'support', current_timestamp, 'support', current_timestamp,81363, current_date, current_date, '2099-01-01 00:00:00.000','Y', 'Y', 'Y', 'Y', 'Y', 'Y', 'Y', 'N', 'N', 'N', NULL, NULL, NULL);</v>
      </c>
      <c r="B365"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VALUES(nextval('t_country_visa_type_link_seq'),63502,39154,'Full', 'support', current_timestamp, 'support', current_timestamp,81363, current_date, current_date, '2099-01-01 00:00:00.000','Y', 'Y', 'Y', 'Y', 'Y', 'Y', 'Y', 'N', 'N', 'N', NULL, NULL, NULL);</v>
      </c>
    </row>
    <row r="366" spans="1:2">
      <c r="A366" t="str">
        <f>IFERROR(IF(OR('countryvisalink Impl Live'!P366=0, 'countryvisalink Impl Live'!P366=""), "", 'countryvisalink Impl Live'!P366),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VALUES(nextval('t_country_visa_type_link_seq'),63502,37150,'Full', 'support', current_timestamp, 'support', current_timestamp,81363, current_date, current_date, '2099-01-01 00:00:00.000','Y', 'Y', 'Y', 'Y', 'Y', 'Y', 'Y', 'N', 'N', 'N', NULL, NULL, NULL);</v>
      </c>
      <c r="B366"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VALUES(nextval('t_country_visa_type_link_seq'),63502,37150,'Full', 'support', current_timestamp, 'support', current_timestamp,81363, current_date, current_date, '2099-01-01 00:00:00.000','Y', 'Y', 'Y', 'Y', 'Y', 'Y', 'Y', 'N', 'N', 'N', NULL, NULL, NULL);</v>
      </c>
    </row>
    <row r="367" spans="1:2">
      <c r="A367" t="str">
        <f>IFERROR(IF(OR('countryvisalink Impl Live'!P367=0, 'countryvisalink Impl Live'!P367=""), "", 'countryvisalink Impl Live'!P367),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VALUES(nextval('t_country_visa_type_link_seq'),63502,37156,'Full', 'support', current_timestamp, 'support', current_timestamp,81363, current_date, current_date, '2099-01-01 00:00:00.000','Y', 'Y', 'Y', 'Y', 'Y', 'Y', 'Y', 'N', 'N', 'N', NULL, NULL, NULL);</v>
      </c>
      <c r="B367"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VALUES(nextval('t_country_visa_type_link_seq'),63502,37156,'Full', 'support', current_timestamp, 'support', current_timestamp,81363, current_date, current_date, '2099-01-01 00:00:00.000','Y', 'Y', 'Y', 'Y', 'Y', 'Y', 'Y', 'N', 'N', 'N', NULL, NULL, NULL);</v>
      </c>
    </row>
    <row r="368" spans="1:2">
      <c r="A368" t="str">
        <f>IFERROR(IF(OR('countryvisalink Impl Live'!P368=0, 'countryvisalink Impl Live'!P368=""), "", 'countryvisalink Impl Live'!P368),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VALUES(nextval('t_country_visa_type_link_seq'),63502,33159,'Full', 'support', current_timestamp, 'support', current_timestamp,81363, current_date, current_date, '2099-01-01 00:00:00.000','Y', 'Y', 'Y', 'Y', 'Y', 'Y', 'Y', 'N', 'N', 'N', NULL, NULL, NULL);</v>
      </c>
      <c r="B368"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VALUES(nextval('t_country_visa_type_link_seq'),63502,33159,'Full', 'support', current_timestamp, 'support', current_timestamp,81363, current_date, current_date, '2099-01-01 00:00:00.000','Y', 'Y', 'Y', 'Y', 'Y', 'Y', 'Y', 'N', 'N', 'N', NULL, NULL, NULL);</v>
      </c>
    </row>
    <row r="369" spans="1:2">
      <c r="A369" t="str">
        <f>IFERROR(IF(OR('countryvisalink Impl Live'!P369=0, 'countryvisalink Impl Live'!P369=""), "", 'countryvisalink Impl Live'!P369),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VALUES(nextval('t_country_visa_type_link_seq'),63502,32251,'Full', 'support', current_timestamp, 'support', current_timestamp,81363, current_date, current_date, '2099-01-01 00:00:00.000','Y', 'Y', 'Y', 'Y', 'Y', 'Y', 'Y', 'N', 'N', 'N', NULL, NULL, NULL);</v>
      </c>
      <c r="B369"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VALUES(nextval('t_country_visa_type_link_seq'),63502,32251,'Full', 'support', current_timestamp, 'support', current_timestamp,81363, current_date, current_date, '2099-01-01 00:00:00.000','Y', 'Y', 'Y', 'Y', 'Y', 'Y', 'Y', 'N', 'N', 'N', NULL, NULL, NULL);</v>
      </c>
    </row>
    <row r="370" spans="1:2">
      <c r="A370" t="str">
        <f>IFERROR(IF(OR('countryvisalink Impl Live'!P370=0, 'countryvisalink Impl Live'!P370=""), "", 'countryvisalink Impl Live'!P370),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VALUES(nextval('t_country_visa_type_link_seq'),63502,32252,'Full', 'support', current_timestamp, 'support', current_timestamp,81363, current_date, current_date, '2099-01-01 00:00:00.000','Y', 'Y', 'Y', 'Y', 'Y', 'Y', 'Y', 'N', 'N', 'N', NULL, NULL, NULL);</v>
      </c>
      <c r="B370"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VALUES(nextval('t_country_visa_type_link_seq'),63502,32252,'Full', 'support', current_timestamp, 'support', current_timestamp,81363, current_date, current_date, '2099-01-01 00:00:00.000','Y', 'Y', 'Y', 'Y', 'Y', 'Y', 'Y', 'N', 'N', 'N', NULL, NULL, NULL);</v>
      </c>
    </row>
    <row r="371" spans="1:2">
      <c r="A371" t="str">
        <f>IFERROR(IF(OR('countryvisalink Impl Live'!P371=0, 'countryvisalink Impl Live'!P371=""), "", 'countryvisalink Impl Live'!P371),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VALUES(nextval('t_country_visa_type_link_seq'),63502,34150,'Full', 'support', current_timestamp, 'support', current_timestamp,81363, current_date, current_date, '2099-01-01 00:00:00.000','Y', 'Y', 'Y', 'Y', 'Y', 'Y', 'Y', 'N', 'N', 'N', NULL, NULL, NULL);</v>
      </c>
      <c r="B371"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VALUES(nextval('t_country_visa_type_link_seq'),63502,34150,'Full', 'support', current_timestamp, 'support', current_timestamp,81363, current_date, current_date, '2099-01-01 00:00:00.000','Y', 'Y', 'Y', 'Y', 'Y', 'Y', 'Y', 'N', 'N', 'N', NULL, NULL, NULL);</v>
      </c>
    </row>
    <row r="372" spans="1:2">
      <c r="A372" t="str">
        <f>IFERROR(IF(OR('countryvisalink Impl Live'!P372=0, 'countryvisalink Impl Live'!P372=""), "", 'countryvisalink Impl Live'!P372),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VALUES(nextval('t_country_visa_type_link_seq'),63502,32250,'Full', 'support', current_timestamp, 'support', current_timestamp,81363, current_date, current_date, '2099-01-01 00:00:00.000','Y', 'Y', 'Y', 'Y', 'Y', 'Y', 'Y', 'N', 'N', 'N', NULL, NULL, NULL);</v>
      </c>
      <c r="B372"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VALUES(nextval('t_country_visa_type_link_seq'),63502,32250,'Full', 'support', current_timestamp, 'support', current_timestamp,81363, current_date, current_date, '2099-01-01 00:00:00.000','Y', 'Y', 'Y', 'Y', 'Y', 'Y', 'Y', 'N', 'N', 'N', NULL, NULL, NULL);</v>
      </c>
    </row>
    <row r="373" spans="1:2">
      <c r="A373" t="str">
        <f>IFERROR(IF(OR('countryvisalink Impl Live'!P373=0, 'countryvisalink Impl Live'!P373=""), "", 'countryvisalink Impl Live'!P373),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VALUES(nextval('t_country_visa_type_link_seq'),63502,41951,'Full', 'support', current_timestamp, 'support', current_timestamp,81363, current_date, current_date, '2099-01-01 00:00:00.000','Y', 'Y', 'Y', 'Y', 'Y', 'Y', 'Y', 'N', 'N', 'N', NULL, NULL, NULL);</v>
      </c>
      <c r="B373"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VALUES(nextval('t_country_visa_type_link_seq'),63502,41951,'Full', 'support', current_timestamp, 'support', current_timestamp,81363, current_date, current_date, '2099-01-01 00:00:00.000','Y', 'Y', 'Y', 'Y', 'Y', 'Y', 'Y', 'N', 'N', 'N', NULL, NULL, NULL);</v>
      </c>
    </row>
    <row r="374" spans="1:2">
      <c r="A374" t="str">
        <f>IFERROR(IF(OR('countryvisalink Impl Live'!P374=0, 'countryvisalink Impl Live'!P374=""), "", 'countryvisalink Impl Live'!P374), "")</f>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VALUES(nextval('t_country_visa_type_link_seq'),63502,42659,'Full', 'support', current_timestamp, 'support', current_timestamp,81363, current_date, current_date, '2099-01-01 00:00:00.000','Y', 'Y', 'Y', 'Y', 'Y', 'Y', 'Y', 'N', 'N', 'N', NULL, NULL, NULL);</v>
      </c>
      <c r="B374" t="str">
        <v>INSERT INTO t_country_visa_type_link (country_visa_type_id, country_id, visa_type_id, process_type, created_by, created_date, modified_by, modified_date, vsc_id, show_vsc_from, show_slots_from, show_slots_upto, is_walkin_mode, is_agent_mode, is_website_mode, is_callcenter_mode, is_reception_mode, is_mobileunit_mode, is_enum_man_in_so, hide_enj_ins_msg_app_ltr, is_doc_upload_req_website, is_doc_upload_req_opsys, visa_category_id, visa_entry_id, visa_duration_id) VALUES(nextval('t_country_visa_type_link_seq'),63502,42659,'Full', 'support', current_timestamp, 'support', current_timestamp,81363, current_date, current_date, '2099-01-01 00:00:00.000','Y', 'Y', 'Y', 'Y', 'Y', 'Y', 'Y', 'N', 'N', 'N', NULL, NULL, NULL);</v>
      </c>
    </row>
    <row r="375" spans="1:2">
      <c r="A375" t="str">
        <f>IFERROR(IF(OR('countryvisalink Impl Live'!P375=0, 'countryvisalink Impl Live'!P375=""), "", 'countryvisalink Impl Live'!P375), "")</f>
        <v/>
      </c>
    </row>
    <row r="376" spans="1:2">
      <c r="A376" t="str">
        <f>IFERROR(IF(OR('countryvisalink Impl Live'!P376=0, 'countryvisalink Impl Live'!P376=""), "", 'countryvisalink Impl Live'!P376), "")</f>
        <v/>
      </c>
    </row>
    <row r="377" spans="1:2">
      <c r="A377" t="str">
        <f>IFERROR(IF(OR('countryvisalink Impl Live'!P377=0, 'countryvisalink Impl Live'!P377=""), "", 'countryvisalink Impl Live'!P377), "")</f>
        <v/>
      </c>
    </row>
    <row r="378" spans="1:2">
      <c r="A378" t="str">
        <f>IFERROR(IF(OR('countryvisalink Impl Live'!P378=0, 'countryvisalink Impl Live'!P378=""), "", 'countryvisalink Impl Live'!P378), "")</f>
        <v/>
      </c>
    </row>
    <row r="379" spans="1:2">
      <c r="A379" t="str">
        <f>IFERROR(IF(OR('countryvisalink Impl Live'!P379=0, 'countryvisalink Impl Live'!P379=""), "", 'countryvisalink Impl Live'!P379), "")</f>
        <v/>
      </c>
    </row>
    <row r="380" spans="1:2">
      <c r="A380" t="str">
        <f>IFERROR(IF(OR('countryvisalink Impl Live'!P380=0, 'countryvisalink Impl Live'!P380=""), "", 'countryvisalink Impl Live'!P380), "")</f>
        <v/>
      </c>
    </row>
    <row r="381" spans="1:2">
      <c r="A381" t="str">
        <f>IFERROR(IF(OR('countryvisalink Impl Live'!P381=0, 'countryvisalink Impl Live'!P381=""), "", 'countryvisalink Impl Live'!P381), "")</f>
        <v/>
      </c>
    </row>
    <row r="382" spans="1:2">
      <c r="A382" t="str">
        <f>IFERROR(IF(OR('countryvisalink Impl Live'!P382=0, 'countryvisalink Impl Live'!P382=""), "", 'countryvisalink Impl Live'!P382), "")</f>
        <v/>
      </c>
    </row>
    <row r="383" spans="1:2">
      <c r="A383" t="str">
        <f>IFERROR(IF(OR('countryvisalink Impl Live'!P383=0, 'countryvisalink Impl Live'!P383=""), "", 'countryvisalink Impl Live'!P383), "")</f>
        <v/>
      </c>
    </row>
    <row r="384" spans="1:2">
      <c r="A384" t="str">
        <f>IFERROR(IF(OR('countryvisalink Impl Live'!P384=0, 'countryvisalink Impl Live'!P384=""), "", 'countryvisalink Impl Live'!P384), "")</f>
        <v/>
      </c>
    </row>
    <row r="385" spans="1:1">
      <c r="A385" t="str">
        <f>IFERROR(IF(OR('countryvisalink Impl Live'!P385=0, 'countryvisalink Impl Live'!P385=""), "", 'countryvisalink Impl Live'!P385), "")</f>
        <v/>
      </c>
    </row>
    <row r="386" spans="1:1">
      <c r="A386" t="str">
        <f>IFERROR(IF(OR('countryvisalink Impl Live'!P386=0, 'countryvisalink Impl Live'!P386=""), "", 'countryvisalink Impl Live'!P386), "")</f>
        <v/>
      </c>
    </row>
    <row r="387" spans="1:1">
      <c r="A387" t="str">
        <f>IFERROR(IF(OR('countryvisalink Impl Live'!P387=0, 'countryvisalink Impl Live'!P387=""), "", 'countryvisalink Impl Live'!P387), "")</f>
        <v/>
      </c>
    </row>
    <row r="388" spans="1:1">
      <c r="A388" t="str">
        <f>IFERROR(IF(OR('countryvisalink Impl Live'!P388=0, 'countryvisalink Impl Live'!P388=""), "", 'countryvisalink Impl Live'!P388), "")</f>
        <v/>
      </c>
    </row>
    <row r="389" spans="1:1">
      <c r="A389" t="str">
        <f>IFERROR(IF(OR('countryvisalink Impl Live'!P389=0, 'countryvisalink Impl Live'!P389=""), "", 'countryvisalink Impl Live'!P389), "")</f>
        <v/>
      </c>
    </row>
    <row r="390" spans="1:1">
      <c r="A390" t="str">
        <f>IFERROR(IF(OR('countryvisalink Impl Live'!P390=0, 'countryvisalink Impl Live'!P390=""), "", 'countryvisalink Impl Live'!P390), "")</f>
        <v/>
      </c>
    </row>
    <row r="391" spans="1:1">
      <c r="A391" t="str">
        <f>IFERROR(IF(OR('countryvisalink Impl Live'!P391=0, 'countryvisalink Impl Live'!P391=""), "", 'countryvisalink Impl Live'!P391), "")</f>
        <v/>
      </c>
    </row>
    <row r="392" spans="1:1">
      <c r="A392" t="str">
        <f>IFERROR(IF(OR('countryvisalink Impl Live'!P392=0, 'countryvisalink Impl Live'!P392=""), "", 'countryvisalink Impl Live'!P392), "")</f>
        <v/>
      </c>
    </row>
    <row r="393" spans="1:1">
      <c r="A393" t="str">
        <f>IFERROR(IF(OR('countryvisalink Impl Live'!P393=0, 'countryvisalink Impl Live'!P393=""), "", 'countryvisalink Impl Live'!P393), "")</f>
        <v/>
      </c>
    </row>
    <row r="394" spans="1:1">
      <c r="A394" t="str">
        <f>IFERROR(IF(OR('countryvisalink Impl Live'!P394=0, 'countryvisalink Impl Live'!P394=""), "", 'countryvisalink Impl Live'!P394), "")</f>
        <v/>
      </c>
    </row>
    <row r="395" spans="1:1">
      <c r="A395" t="str">
        <f>IFERROR(IF(OR('countryvisalink Impl Live'!P395=0, 'countryvisalink Impl Live'!P395=""), "", 'countryvisalink Impl Live'!P395), "")</f>
        <v/>
      </c>
    </row>
    <row r="396" spans="1:1">
      <c r="A396" t="str">
        <f>IFERROR(IF(OR('countryvisalink Impl Live'!P396=0, 'countryvisalink Impl Live'!P396=""), "", 'countryvisalink Impl Live'!P396), "")</f>
        <v/>
      </c>
    </row>
    <row r="397" spans="1:1">
      <c r="A397" t="str">
        <f>IFERROR(IF(OR('countryvisalink Impl Live'!P397=0, 'countryvisalink Impl Live'!P397=""), "", 'countryvisalink Impl Live'!P397), "")</f>
        <v/>
      </c>
    </row>
    <row r="398" spans="1:1">
      <c r="A398" t="str">
        <f>IFERROR(IF(OR('countryvisalink Impl Live'!P398=0, 'countryvisalink Impl Live'!P398=""), "", 'countryvisalink Impl Live'!P398), "")</f>
        <v/>
      </c>
    </row>
    <row r="399" spans="1:1">
      <c r="A399" t="str">
        <f>IFERROR(IF(OR('countryvisalink Impl Live'!P399=0, 'countryvisalink Impl Live'!P399=""), "", 'countryvisalink Impl Live'!P399), "")</f>
        <v/>
      </c>
    </row>
    <row r="400" spans="1:1">
      <c r="A400" t="str">
        <f>IFERROR(IF(OR('countryvisalink Impl Live'!P400=0, 'countryvisalink Impl Live'!P400=""), "", 'countryvisalink Impl Live'!P400), "")</f>
        <v/>
      </c>
    </row>
    <row r="401" spans="1:1">
      <c r="A401" t="str">
        <f>IFERROR(IF(OR('countryvisalink Impl Live'!P401=0, 'countryvisalink Impl Live'!P401=""), "", 'countryvisalink Impl Live'!P401), "")</f>
        <v/>
      </c>
    </row>
    <row r="402" spans="1:1">
      <c r="A402" t="str">
        <f>IFERROR(IF(OR('countryvisalink Impl Live'!P402=0, 'countryvisalink Impl Live'!P402=""), "", 'countryvisalink Impl Live'!P402), "")</f>
        <v/>
      </c>
    </row>
    <row r="403" spans="1:1">
      <c r="A403" t="str">
        <f>IFERROR(IF(OR('countryvisalink Impl Live'!P403=0, 'countryvisalink Impl Live'!P403=""), "", 'countryvisalink Impl Live'!P403), "")</f>
        <v/>
      </c>
    </row>
    <row r="404" spans="1:1">
      <c r="A404" t="str">
        <f>IFERROR(IF(OR('countryvisalink Impl Live'!P404=0, 'countryvisalink Impl Live'!P404=""), "", 'countryvisalink Impl Live'!P404), "")</f>
        <v/>
      </c>
    </row>
    <row r="405" spans="1:1">
      <c r="A405" t="str">
        <f>IFERROR(IF(OR('countryvisalink Impl Live'!P405=0, 'countryvisalink Impl Live'!P405=""), "", 'countryvisalink Impl Live'!P405), "")</f>
        <v/>
      </c>
    </row>
    <row r="406" spans="1:1">
      <c r="A406" t="str">
        <f>IFERROR(IF(OR('countryvisalink Impl Live'!P406=0, 'countryvisalink Impl Live'!P406=""), "", 'countryvisalink Impl Live'!P406), "")</f>
        <v/>
      </c>
    </row>
    <row r="407" spans="1:1">
      <c r="A407" t="str">
        <f>IFERROR(IF(OR('countryvisalink Impl Live'!P407=0, 'countryvisalink Impl Live'!P407=""), "", 'countryvisalink Impl Live'!P407), "")</f>
        <v/>
      </c>
    </row>
    <row r="408" spans="1:1">
      <c r="A408" t="str">
        <f>IFERROR(IF(OR('countryvisalink Impl Live'!P408=0, 'countryvisalink Impl Live'!P408=""), "", 'countryvisalink Impl Live'!P408), "")</f>
        <v/>
      </c>
    </row>
    <row r="409" spans="1:1">
      <c r="A409" t="str">
        <f>IFERROR(IF(OR('countryvisalink Impl Live'!P409=0, 'countryvisalink Impl Live'!P409=""), "", 'countryvisalink Impl Live'!P409), "")</f>
        <v/>
      </c>
    </row>
    <row r="410" spans="1:1">
      <c r="A410" t="str">
        <f>IFERROR(IF(OR('countryvisalink Impl Live'!P410=0, 'countryvisalink Impl Live'!P410=""), "", 'countryvisalink Impl Live'!P410), "")</f>
        <v/>
      </c>
    </row>
    <row r="411" spans="1:1">
      <c r="A411" t="str">
        <f>IFERROR(IF(OR('countryvisalink Impl Live'!P411=0, 'countryvisalink Impl Live'!P411=""), "", 'countryvisalink Impl Live'!P411), "")</f>
        <v/>
      </c>
    </row>
    <row r="412" spans="1:1">
      <c r="A412" t="str">
        <f>IFERROR(IF(OR('countryvisalink Impl Live'!P412=0, 'countryvisalink Impl Live'!P412=""), "", 'countryvisalink Impl Live'!P412), "")</f>
        <v/>
      </c>
    </row>
    <row r="413" spans="1:1">
      <c r="A413" t="str">
        <f>IFERROR(IF(OR('countryvisalink Impl Live'!P413=0, 'countryvisalink Impl Live'!P413=""), "", 'countryvisalink Impl Live'!P413), "")</f>
        <v/>
      </c>
    </row>
    <row r="414" spans="1:1">
      <c r="A414" t="str">
        <f>IFERROR(IF(OR('countryvisalink Impl Live'!P414=0, 'countryvisalink Impl Live'!P414=""), "", 'countryvisalink Impl Live'!P414), "")</f>
        <v/>
      </c>
    </row>
    <row r="415" spans="1:1">
      <c r="A415" t="str">
        <f>IFERROR(IF(OR('countryvisalink Impl Live'!P415=0, 'countryvisalink Impl Live'!P415=""), "", 'countryvisalink Impl Live'!P415), "")</f>
        <v/>
      </c>
    </row>
    <row r="416" spans="1:1">
      <c r="A416" t="str">
        <f>IFERROR(IF(OR('countryvisalink Impl Live'!P416=0, 'countryvisalink Impl Live'!P416=""), "", 'countryvisalink Impl Live'!P416), "")</f>
        <v/>
      </c>
    </row>
    <row r="417" spans="1:1">
      <c r="A417" t="str">
        <f>IFERROR(IF(OR('countryvisalink Impl Live'!P417=0, 'countryvisalink Impl Live'!P417=""), "", 'countryvisalink Impl Live'!P417), "")</f>
        <v/>
      </c>
    </row>
    <row r="418" spans="1:1">
      <c r="A418" t="str">
        <f>IFERROR(IF(OR('countryvisalink Impl Live'!P418=0, 'countryvisalink Impl Live'!P418=""), "", 'countryvisalink Impl Live'!P418), "")</f>
        <v/>
      </c>
    </row>
    <row r="419" spans="1:1">
      <c r="A419" t="str">
        <f>IFERROR(IF(OR('countryvisalink Impl Live'!P419=0, 'countryvisalink Impl Live'!P419=""), "", 'countryvisalink Impl Live'!P419), "")</f>
        <v/>
      </c>
    </row>
    <row r="420" spans="1:1">
      <c r="A420" t="str">
        <f>IFERROR(IF(OR('countryvisalink Impl Live'!P420=0, 'countryvisalink Impl Live'!P420=""), "", 'countryvisalink Impl Live'!P420), "")</f>
        <v/>
      </c>
    </row>
    <row r="421" spans="1:1">
      <c r="A421" t="str">
        <f>IFERROR(IF(OR('countryvisalink Impl Live'!P421=0, 'countryvisalink Impl Live'!P421=""), "", 'countryvisalink Impl Live'!P421), "")</f>
        <v/>
      </c>
    </row>
    <row r="422" spans="1:1">
      <c r="A422" t="str">
        <f>IFERROR(IF(OR('countryvisalink Impl Live'!P422=0, 'countryvisalink Impl Live'!P422=""), "", 'countryvisalink Impl Live'!P422), "")</f>
        <v/>
      </c>
    </row>
    <row r="423" spans="1:1">
      <c r="A423" t="str">
        <f>IFERROR(IF(OR('countryvisalink Impl Live'!P423=0, 'countryvisalink Impl Live'!P423=""), "", 'countryvisalink Impl Live'!P423), "")</f>
        <v/>
      </c>
    </row>
    <row r="424" spans="1:1">
      <c r="A424" t="str">
        <f>IFERROR(IF(OR('countryvisalink Impl Live'!P424=0, 'countryvisalink Impl Live'!P424=""), "", 'countryvisalink Impl Live'!P424), "")</f>
        <v/>
      </c>
    </row>
    <row r="425" spans="1:1">
      <c r="A425" t="str">
        <f>IFERROR(IF(OR('countryvisalink Impl Live'!P425=0, 'countryvisalink Impl Live'!P425=""), "", 'countryvisalink Impl Live'!P425), "")</f>
        <v/>
      </c>
    </row>
    <row r="426" spans="1:1">
      <c r="A426" t="str">
        <f>IFERROR(IF(OR('countryvisalink Impl Live'!P426=0, 'countryvisalink Impl Live'!P426=""), "", 'countryvisalink Impl Live'!P426), "")</f>
        <v/>
      </c>
    </row>
    <row r="427" spans="1:1">
      <c r="A427" t="str">
        <f>IFERROR(IF(OR('countryvisalink Impl Live'!P427=0, 'countryvisalink Impl Live'!P427=""), "", 'countryvisalink Impl Live'!P427), "")</f>
        <v/>
      </c>
    </row>
    <row r="428" spans="1:1">
      <c r="A428" t="str">
        <f>IFERROR(IF(OR('countryvisalink Impl Live'!P428=0, 'countryvisalink Impl Live'!P428=""), "", 'countryvisalink Impl Live'!P428), "")</f>
        <v/>
      </c>
    </row>
    <row r="429" spans="1:1">
      <c r="A429" t="str">
        <f>IFERROR(IF(OR('countryvisalink Impl Live'!P429=0, 'countryvisalink Impl Live'!P429=""), "", 'countryvisalink Impl Live'!P429), "")</f>
        <v/>
      </c>
    </row>
    <row r="430" spans="1:1">
      <c r="A430" t="str">
        <f>IFERROR(IF(OR('countryvisalink Impl Live'!P430=0, 'countryvisalink Impl Live'!P430=""), "", 'countryvisalink Impl Live'!P430), "")</f>
        <v/>
      </c>
    </row>
    <row r="431" spans="1:1">
      <c r="A431" t="str">
        <f>IFERROR(IF(OR('countryvisalink Impl Live'!P431=0, 'countryvisalink Impl Live'!P431=""), "", 'countryvisalink Impl Live'!P431), "")</f>
        <v/>
      </c>
    </row>
    <row r="432" spans="1:1">
      <c r="A432" t="str">
        <f>IFERROR(IF(OR('countryvisalink Impl Live'!P432=0, 'countryvisalink Impl Live'!P432=""), "", 'countryvisalink Impl Live'!P432), "")</f>
        <v/>
      </c>
    </row>
    <row r="433" spans="1:1">
      <c r="A433" t="str">
        <f>IFERROR(IF(OR('countryvisalink Impl Live'!P433=0, 'countryvisalink Impl Live'!P433=""), "", 'countryvisalink Impl Live'!P433), "")</f>
        <v/>
      </c>
    </row>
    <row r="434" spans="1:1">
      <c r="A434" t="str">
        <f>IFERROR(IF(OR('countryvisalink Impl Live'!P434=0, 'countryvisalink Impl Live'!P434=""), "", 'countryvisalink Impl Live'!P434), "")</f>
        <v/>
      </c>
    </row>
    <row r="435" spans="1:1">
      <c r="A435" t="str">
        <f>IFERROR(IF(OR('countryvisalink Impl Live'!P435=0, 'countryvisalink Impl Live'!P435=""), "", 'countryvisalink Impl Live'!P435), "")</f>
        <v/>
      </c>
    </row>
    <row r="436" spans="1:1">
      <c r="A436" t="str">
        <f>IFERROR(IF(OR('countryvisalink Impl Live'!P436=0, 'countryvisalink Impl Live'!P436=""), "", 'countryvisalink Impl Live'!P436), "")</f>
        <v/>
      </c>
    </row>
    <row r="437" spans="1:1">
      <c r="A437" t="str">
        <f>IFERROR(IF(OR('countryvisalink Impl Live'!P437=0, 'countryvisalink Impl Live'!P437=""), "", 'countryvisalink Impl Live'!P437), "")</f>
        <v/>
      </c>
    </row>
    <row r="438" spans="1:1">
      <c r="A438" t="str">
        <f>IFERROR(IF(OR('countryvisalink Impl Live'!P438=0, 'countryvisalink Impl Live'!P438=""), "", 'countryvisalink Impl Live'!P438), "")</f>
        <v/>
      </c>
    </row>
    <row r="439" spans="1:1">
      <c r="A439" t="str">
        <f>IFERROR(IF(OR('countryvisalink Impl Live'!P439=0, 'countryvisalink Impl Live'!P439=""), "", 'countryvisalink Impl Live'!P439), "")</f>
        <v/>
      </c>
    </row>
    <row r="440" spans="1:1">
      <c r="A440" t="str">
        <f>IFERROR(IF(OR('countryvisalink Impl Live'!P440=0, 'countryvisalink Impl Live'!P440=""), "", 'countryvisalink Impl Live'!P440), "")</f>
        <v/>
      </c>
    </row>
    <row r="441" spans="1:1">
      <c r="A441" t="str">
        <f>IFERROR(IF(OR('countryvisalink Impl Live'!P441=0, 'countryvisalink Impl Live'!P441=""), "", 'countryvisalink Impl Live'!P441), "")</f>
        <v/>
      </c>
    </row>
    <row r="442" spans="1:1">
      <c r="A442" t="str">
        <f>IFERROR(IF(OR('countryvisalink Impl Live'!P442=0, 'countryvisalink Impl Live'!P442=""), "", 'countryvisalink Impl Live'!P442), "")</f>
        <v/>
      </c>
    </row>
    <row r="443" spans="1:1">
      <c r="A443" t="str">
        <f>IFERROR(IF(OR('countryvisalink Impl Live'!P443=0, 'countryvisalink Impl Live'!P443=""), "", 'countryvisalink Impl Live'!P443), "")</f>
        <v/>
      </c>
    </row>
    <row r="444" spans="1:1">
      <c r="A444" t="str">
        <f>IFERROR(IF(OR('countryvisalink Impl Live'!P444=0, 'countryvisalink Impl Live'!P444=""), "", 'countryvisalink Impl Live'!P444), "")</f>
        <v/>
      </c>
    </row>
    <row r="445" spans="1:1">
      <c r="A445" t="str">
        <f>IFERROR(IF(OR('countryvisalink Impl Live'!P445=0, 'countryvisalink Impl Live'!P445=""), "", 'countryvisalink Impl Live'!P445), "")</f>
        <v/>
      </c>
    </row>
    <row r="446" spans="1:1">
      <c r="A446" t="str">
        <f>IFERROR(IF(OR('countryvisalink Impl Live'!P446=0, 'countryvisalink Impl Live'!P446=""), "", 'countryvisalink Impl Live'!P446), "")</f>
        <v/>
      </c>
    </row>
    <row r="447" spans="1:1">
      <c r="A447" t="str">
        <f>IFERROR(IF(OR('countryvisalink Impl Live'!P447=0, 'countryvisalink Impl Live'!P447=""), "", 'countryvisalink Impl Live'!P447), "")</f>
        <v/>
      </c>
    </row>
    <row r="448" spans="1:1">
      <c r="A448" t="str">
        <f>IFERROR(IF(OR('countryvisalink Impl Live'!P448=0, 'countryvisalink Impl Live'!P448=""), "", 'countryvisalink Impl Live'!P448), "")</f>
        <v/>
      </c>
    </row>
    <row r="449" spans="1:1">
      <c r="A449" t="str">
        <f>IFERROR(IF(OR('countryvisalink Impl Live'!P449=0, 'countryvisalink Impl Live'!P449=""), "", 'countryvisalink Impl Live'!P449), "")</f>
        <v/>
      </c>
    </row>
    <row r="450" spans="1:1">
      <c r="A450" t="str">
        <f>IFERROR(IF(OR('countryvisalink Impl Live'!P450=0, 'countryvisalink Impl Live'!P450=""), "", 'countryvisalink Impl Live'!P450), "")</f>
        <v/>
      </c>
    </row>
    <row r="451" spans="1:1">
      <c r="A451" t="str">
        <f>IFERROR(IF(OR('countryvisalink Impl Live'!P451=0, 'countryvisalink Impl Live'!P451=""), "", 'countryvisalink Impl Live'!P451), "")</f>
        <v/>
      </c>
    </row>
    <row r="452" spans="1:1">
      <c r="A452" t="str">
        <f>IFERROR(IF(OR('countryvisalink Impl Live'!P452=0, 'countryvisalink Impl Live'!P452=""), "", 'countryvisalink Impl Live'!P452), "")</f>
        <v/>
      </c>
    </row>
    <row r="453" spans="1:1">
      <c r="A453" t="str">
        <f>IFERROR(IF(OR('countryvisalink Impl Live'!P453=0, 'countryvisalink Impl Live'!P453=""), "", 'countryvisalink Impl Live'!P453), "")</f>
        <v/>
      </c>
    </row>
    <row r="454" spans="1:1">
      <c r="A454" t="str">
        <f>IFERROR(IF(OR('countryvisalink Impl Live'!P454=0, 'countryvisalink Impl Live'!P454=""), "", 'countryvisalink Impl Live'!P454), "")</f>
        <v/>
      </c>
    </row>
    <row r="455" spans="1:1">
      <c r="A455" t="str">
        <f>IFERROR(IF(OR('countryvisalink Impl Live'!P455=0, 'countryvisalink Impl Live'!P455=""), "", 'countryvisalink Impl Live'!P455), "")</f>
        <v/>
      </c>
    </row>
    <row r="456" spans="1:1">
      <c r="A456" t="str">
        <f>IFERROR(IF(OR('countryvisalink Impl Live'!P456=0, 'countryvisalink Impl Live'!P456=""), "", 'countryvisalink Impl Live'!P456), "")</f>
        <v/>
      </c>
    </row>
    <row r="457" spans="1:1">
      <c r="A457" t="str">
        <f>IFERROR(IF(OR('countryvisalink Impl Live'!P457=0, 'countryvisalink Impl Live'!P457=""), "", 'countryvisalink Impl Live'!P457), "")</f>
        <v/>
      </c>
    </row>
    <row r="458" spans="1:1">
      <c r="A458" t="str">
        <f>IFERROR(IF(OR('countryvisalink Impl Live'!P458=0, 'countryvisalink Impl Live'!P458=""), "", 'countryvisalink Impl Live'!P458), "")</f>
        <v/>
      </c>
    </row>
    <row r="459" spans="1:1">
      <c r="A459" t="str">
        <f>IFERROR(IF(OR('countryvisalink Impl Live'!P459=0, 'countryvisalink Impl Live'!P459=""), "", 'countryvisalink Impl Live'!P459), "")</f>
        <v/>
      </c>
    </row>
    <row r="460" spans="1:1">
      <c r="A460" t="str">
        <f>IFERROR(IF(OR('countryvisalink Impl Live'!P460=0, 'countryvisalink Impl Live'!P460=""), "", 'countryvisalink Impl Live'!P460), "")</f>
        <v/>
      </c>
    </row>
    <row r="461" spans="1:1">
      <c r="A461" t="str">
        <f>IFERROR(IF(OR('countryvisalink Impl Live'!P461=0, 'countryvisalink Impl Live'!P461=""), "", 'countryvisalink Impl Live'!P461), "")</f>
        <v/>
      </c>
    </row>
    <row r="462" spans="1:1">
      <c r="A462" t="str">
        <f>IFERROR(IF(OR('countryvisalink Impl Live'!P462=0, 'countryvisalink Impl Live'!P462=""), "", 'countryvisalink Impl Live'!P462), "")</f>
        <v/>
      </c>
    </row>
    <row r="463" spans="1:1">
      <c r="A463" t="str">
        <f>IFERROR(IF(OR('countryvisalink Impl Live'!P463=0, 'countryvisalink Impl Live'!P463=""), "", 'countryvisalink Impl Live'!P463), "")</f>
        <v/>
      </c>
    </row>
    <row r="464" spans="1:1">
      <c r="A464" t="str">
        <f>IFERROR(IF(OR('countryvisalink Impl Live'!P464=0, 'countryvisalink Impl Live'!P464=""), "", 'countryvisalink Impl Live'!P464), "")</f>
        <v/>
      </c>
    </row>
    <row r="465" spans="1:1">
      <c r="A465" t="str">
        <f>IFERROR(IF(OR('countryvisalink Impl Live'!P465=0, 'countryvisalink Impl Live'!P465=""), "", 'countryvisalink Impl Live'!P465), "")</f>
        <v/>
      </c>
    </row>
    <row r="466" spans="1:1">
      <c r="A466" t="str">
        <f>IFERROR(IF(OR('countryvisalink Impl Live'!P466=0, 'countryvisalink Impl Live'!P466=""), "", 'countryvisalink Impl Live'!P466), "")</f>
        <v/>
      </c>
    </row>
    <row r="467" spans="1:1">
      <c r="A467" t="str">
        <f>IFERROR(IF(OR('countryvisalink Impl Live'!P467=0, 'countryvisalink Impl Live'!P467=""), "", 'countryvisalink Impl Live'!P467), "")</f>
        <v/>
      </c>
    </row>
    <row r="468" spans="1:1">
      <c r="A468" t="str">
        <f>IFERROR(IF(OR('countryvisalink Impl Live'!P468=0, 'countryvisalink Impl Live'!P468=""), "", 'countryvisalink Impl Live'!P468), "")</f>
        <v/>
      </c>
    </row>
    <row r="469" spans="1:1">
      <c r="A469" t="str">
        <f>IFERROR(IF(OR('countryvisalink Impl Live'!P469=0, 'countryvisalink Impl Live'!P469=""), "", 'countryvisalink Impl Live'!P469), "")</f>
        <v/>
      </c>
    </row>
    <row r="470" spans="1:1">
      <c r="A470" t="str">
        <f>IFERROR(IF(OR('countryvisalink Impl Live'!P470=0, 'countryvisalink Impl Live'!P470=""), "", 'countryvisalink Impl Live'!P470), "")</f>
        <v/>
      </c>
    </row>
    <row r="471" spans="1:1">
      <c r="A471" t="str">
        <f>IFERROR(IF(OR('countryvisalink Impl Live'!P471=0, 'countryvisalink Impl Live'!P471=""), "", 'countryvisalink Impl Live'!P471), "")</f>
        <v/>
      </c>
    </row>
    <row r="472" spans="1:1">
      <c r="A472" t="str">
        <f>IFERROR(IF(OR('countryvisalink Impl Live'!P472=0, 'countryvisalink Impl Live'!P472=""), "", 'countryvisalink Impl Live'!P472), "")</f>
        <v/>
      </c>
    </row>
    <row r="473" spans="1:1">
      <c r="A473" t="str">
        <f>IFERROR(IF(OR('countryvisalink Impl Live'!P473=0, 'countryvisalink Impl Live'!P473=""), "", 'countryvisalink Impl Live'!P473), "")</f>
        <v/>
      </c>
    </row>
    <row r="474" spans="1:1">
      <c r="A474" t="str">
        <f>IFERROR(IF(OR('countryvisalink Impl Live'!P474=0, 'countryvisalink Impl Live'!P474=""), "", 'countryvisalink Impl Live'!P474), "")</f>
        <v/>
      </c>
    </row>
    <row r="475" spans="1:1">
      <c r="A475" t="str">
        <f>IFERROR(IF(OR('countryvisalink Impl Live'!P475=0, 'countryvisalink Impl Live'!P475=""), "", 'countryvisalink Impl Live'!P475), "")</f>
        <v/>
      </c>
    </row>
    <row r="476" spans="1:1">
      <c r="A476" t="str">
        <f>IFERROR(IF(OR('countryvisalink Impl Live'!P476=0, 'countryvisalink Impl Live'!P476=""), "", 'countryvisalink Impl Live'!P476), "")</f>
        <v/>
      </c>
    </row>
    <row r="477" spans="1:1">
      <c r="A477" t="str">
        <f>IFERROR(IF(OR('countryvisalink Impl Live'!P477=0, 'countryvisalink Impl Live'!P477=""), "", 'countryvisalink Impl Live'!P477), "")</f>
        <v/>
      </c>
    </row>
    <row r="478" spans="1:1">
      <c r="A478" t="str">
        <f>IFERROR(IF(OR('countryvisalink Impl Live'!P478=0, 'countryvisalink Impl Live'!P478=""), "", 'countryvisalink Impl Live'!P478), "")</f>
        <v/>
      </c>
    </row>
    <row r="479" spans="1:1">
      <c r="A479" t="str">
        <f>IFERROR(IF(OR('countryvisalink Impl Live'!P479=0, 'countryvisalink Impl Live'!P479=""), "", 'countryvisalink Impl Live'!P479), "")</f>
        <v/>
      </c>
    </row>
    <row r="480" spans="1:1">
      <c r="A480" t="str">
        <f>IFERROR(IF(OR('countryvisalink Impl Live'!P480=0, 'countryvisalink Impl Live'!P480=""), "", 'countryvisalink Impl Live'!P480), "")</f>
        <v/>
      </c>
    </row>
    <row r="481" spans="1:1">
      <c r="A481" t="str">
        <f>IFERROR(IF(OR('countryvisalink Impl Live'!P481=0, 'countryvisalink Impl Live'!P481=""), "", 'countryvisalink Impl Live'!P481), "")</f>
        <v/>
      </c>
    </row>
    <row r="482" spans="1:1">
      <c r="A482" t="str">
        <f>IFERROR(IF(OR('countryvisalink Impl Live'!P482=0, 'countryvisalink Impl Live'!P482=""), "", 'countryvisalink Impl Live'!P482), "")</f>
        <v/>
      </c>
    </row>
    <row r="483" spans="1:1">
      <c r="A483" t="str">
        <f>IFERROR(IF(OR('countryvisalink Impl Live'!P483=0, 'countryvisalink Impl Live'!P483=""), "", 'countryvisalink Impl Live'!P483), "")</f>
        <v/>
      </c>
    </row>
    <row r="484" spans="1:1">
      <c r="A484" t="str">
        <f>IFERROR(IF(OR('countryvisalink Impl Live'!P484=0, 'countryvisalink Impl Live'!P484=""), "", 'countryvisalink Impl Live'!P484), "")</f>
        <v/>
      </c>
    </row>
    <row r="485" spans="1:1">
      <c r="A485" t="str">
        <f>IFERROR(IF(OR('countryvisalink Impl Live'!P485=0, 'countryvisalink Impl Live'!P485=""), "", 'countryvisalink Impl Live'!P485), "")</f>
        <v/>
      </c>
    </row>
    <row r="486" spans="1:1">
      <c r="A486" t="str">
        <f>IFERROR(IF(OR('countryvisalink Impl Live'!P486=0, 'countryvisalink Impl Live'!P486=""), "", 'countryvisalink Impl Live'!P486), "")</f>
        <v/>
      </c>
    </row>
    <row r="487" spans="1:1">
      <c r="A487" t="str">
        <f>IFERROR(IF(OR('countryvisalink Impl Live'!P487=0, 'countryvisalink Impl Live'!P487=""), "", 'countryvisalink Impl Live'!P487), "")</f>
        <v/>
      </c>
    </row>
    <row r="488" spans="1:1">
      <c r="A488" t="str">
        <f>IFERROR(IF(OR('countryvisalink Impl Live'!P488=0, 'countryvisalink Impl Live'!P488=""), "", 'countryvisalink Impl Live'!P488), "")</f>
        <v/>
      </c>
    </row>
    <row r="489" spans="1:1">
      <c r="A489" t="str">
        <f>IFERROR(IF(OR('countryvisalink Impl Live'!P489=0, 'countryvisalink Impl Live'!P489=""), "", 'countryvisalink Impl Live'!P489), "")</f>
        <v/>
      </c>
    </row>
    <row r="490" spans="1:1">
      <c r="A490" t="str">
        <f>IFERROR(IF(OR('countryvisalink Impl Live'!P490=0, 'countryvisalink Impl Live'!P490=""), "", 'countryvisalink Impl Live'!P490), "")</f>
        <v/>
      </c>
    </row>
    <row r="491" spans="1:1">
      <c r="A491" t="str">
        <f>IFERROR(IF(OR('countryvisalink Impl Live'!P491=0, 'countryvisalink Impl Live'!P491=""), "", 'countryvisalink Impl Live'!P491), "")</f>
        <v/>
      </c>
    </row>
    <row r="492" spans="1:1">
      <c r="A492" t="str">
        <f>IFERROR(IF(OR('countryvisalink Impl Live'!P492=0, 'countryvisalink Impl Live'!P492=""), "", 'countryvisalink Impl Live'!P492), "")</f>
        <v/>
      </c>
    </row>
    <row r="493" spans="1:1">
      <c r="A493" t="str">
        <f>IFERROR(IF(OR('countryvisalink Impl Live'!P493=0, 'countryvisalink Impl Live'!P493=""), "", 'countryvisalink Impl Live'!P493), "")</f>
        <v/>
      </c>
    </row>
    <row r="494" spans="1:1">
      <c r="A494" t="str">
        <f>IFERROR(IF(OR('countryvisalink Impl Live'!P494=0, 'countryvisalink Impl Live'!P494=""), "", 'countryvisalink Impl Live'!P494), "")</f>
        <v/>
      </c>
    </row>
    <row r="495" spans="1:1">
      <c r="A495" t="str">
        <f>IFERROR(IF(OR('countryvisalink Impl Live'!P495=0, 'countryvisalink Impl Live'!P495=""), "", 'countryvisalink Impl Live'!P495), "")</f>
        <v/>
      </c>
    </row>
    <row r="496" spans="1:1">
      <c r="A496" t="str">
        <f>IFERROR(IF(OR('countryvisalink Impl Live'!P496=0, 'countryvisalink Impl Live'!P496=""), "", 'countryvisalink Impl Live'!P496), "")</f>
        <v/>
      </c>
    </row>
    <row r="497" spans="1:1">
      <c r="A497" t="str">
        <f>IFERROR(IF(OR('countryvisalink Impl Live'!P497=0, 'countryvisalink Impl Live'!P497=""), "", 'countryvisalink Impl Live'!P497), "")</f>
        <v/>
      </c>
    </row>
    <row r="498" spans="1:1">
      <c r="A498" t="str">
        <f>IFERROR(IF(OR('countryvisalink Impl Live'!P498=0, 'countryvisalink Impl Live'!P498=""), "", 'countryvisalink Impl Live'!P498), "")</f>
        <v/>
      </c>
    </row>
    <row r="499" spans="1:1">
      <c r="A499" t="str">
        <f>IFERROR(IF(OR('countryvisalink Impl Live'!P499=0, 'countryvisalink Impl Live'!P499=""), "", 'countryvisalink Impl Live'!P499), "")</f>
        <v/>
      </c>
    </row>
    <row r="500" spans="1:1">
      <c r="A500" t="str">
        <f>IFERROR(IF(OR('countryvisalink Impl Live'!P500=0, 'countryvisalink Impl Live'!P500=""), "", 'countryvisalink Impl Live'!P500), "")</f>
        <v/>
      </c>
    </row>
    <row r="501" spans="1:1">
      <c r="A501" t="str">
        <f>IFERROR(IF(OR('countryvisalink Impl Live'!P501=0, 'countryvisalink Impl Live'!P501=""), "", 'countryvisalink Impl Live'!P501), "")</f>
        <v/>
      </c>
    </row>
    <row r="502" spans="1:1">
      <c r="A502" t="str">
        <f>IFERROR(IF(OR('countryvisalink Impl Live'!P502=0, 'countryvisalink Impl Live'!P502=""), "", 'countryvisalink Impl Live'!P502), "")</f>
        <v/>
      </c>
    </row>
    <row r="503" spans="1:1">
      <c r="A503" t="str">
        <f>IFERROR(IF(OR('countryvisalink Impl Live'!P503=0, 'countryvisalink Impl Live'!P503=""), "", 'countryvisalink Impl Live'!P503), "")</f>
        <v/>
      </c>
    </row>
    <row r="504" spans="1:1">
      <c r="A504" t="str">
        <f>IFERROR(IF(OR('countryvisalink Impl Live'!P504=0, 'countryvisalink Impl Live'!P504=""), "", 'countryvisalink Impl Live'!P504), "")</f>
        <v/>
      </c>
    </row>
    <row r="505" spans="1:1">
      <c r="A505" t="str">
        <f>IFERROR(IF(OR('countryvisalink Impl Live'!P505=0, 'countryvisalink Impl Live'!P505=""), "", 'countryvisalink Impl Live'!P505), "")</f>
        <v/>
      </c>
    </row>
    <row r="506" spans="1:1">
      <c r="A506" t="str">
        <f>IFERROR(IF(OR('countryvisalink Impl Live'!P506=0, 'countryvisalink Impl Live'!P506=""), "", 'countryvisalink Impl Live'!P506), "")</f>
        <v/>
      </c>
    </row>
    <row r="507" spans="1:1">
      <c r="A507" t="str">
        <f>IFERROR(IF(OR('countryvisalink Impl Live'!P507=0, 'countryvisalink Impl Live'!P507=""), "", 'countryvisalink Impl Live'!P507), "")</f>
        <v/>
      </c>
    </row>
    <row r="508" spans="1:1">
      <c r="A508" t="str">
        <f>IFERROR(IF(OR('countryvisalink Impl Live'!P508=0, 'countryvisalink Impl Live'!P508=""), "", 'countryvisalink Impl Live'!P508), "")</f>
        <v/>
      </c>
    </row>
    <row r="509" spans="1:1">
      <c r="A509" t="str">
        <f>IFERROR(IF(OR('countryvisalink Impl Live'!P509=0, 'countryvisalink Impl Live'!P509=""), "", 'countryvisalink Impl Live'!P509), "")</f>
        <v/>
      </c>
    </row>
    <row r="510" spans="1:1">
      <c r="A510" t="str">
        <f>IFERROR(IF(OR('countryvisalink Impl Live'!P510=0, 'countryvisalink Impl Live'!P510=""), "", 'countryvisalink Impl Live'!P510), "")</f>
        <v/>
      </c>
    </row>
    <row r="511" spans="1:1">
      <c r="A511" t="str">
        <f>IFERROR(IF(OR('countryvisalink Impl Live'!P511=0, 'countryvisalink Impl Live'!P511=""), "", 'countryvisalink Impl Live'!P511), "")</f>
        <v/>
      </c>
    </row>
    <row r="512" spans="1:1">
      <c r="A512" t="str">
        <f>IFERROR(IF(OR('countryvisalink Impl Live'!P512=0, 'countryvisalink Impl Live'!P512=""), "", 'countryvisalink Impl Live'!P512), "")</f>
        <v/>
      </c>
    </row>
    <row r="513" spans="1:1">
      <c r="A513" t="str">
        <f>IFERROR(IF(OR('countryvisalink Impl Live'!P513=0, 'countryvisalink Impl Live'!P513=""), "", 'countryvisalink Impl Live'!P513), "")</f>
        <v/>
      </c>
    </row>
    <row r="514" spans="1:1">
      <c r="A514" t="str">
        <f>IFERROR(IF(OR('countryvisalink Impl Live'!P514=0, 'countryvisalink Impl Live'!P514=""), "", 'countryvisalink Impl Live'!P514), "")</f>
        <v/>
      </c>
    </row>
    <row r="515" spans="1:1">
      <c r="A515" t="str">
        <f>IFERROR(IF(OR('countryvisalink Impl Live'!P515=0, 'countryvisalink Impl Live'!P515=""), "", 'countryvisalink Impl Live'!P515), "")</f>
        <v/>
      </c>
    </row>
    <row r="516" spans="1:1">
      <c r="A516" t="str">
        <f>IFERROR(IF(OR('countryvisalink Impl Live'!P516=0, 'countryvisalink Impl Live'!P516=""), "", 'countryvisalink Impl Live'!P516), "")</f>
        <v/>
      </c>
    </row>
    <row r="517" spans="1:1">
      <c r="A517" t="str">
        <f>IFERROR(IF(OR('countryvisalink Impl Live'!P517=0, 'countryvisalink Impl Live'!P517=""), "", 'countryvisalink Impl Live'!P517), "")</f>
        <v/>
      </c>
    </row>
    <row r="518" spans="1:1">
      <c r="A518" t="str">
        <f>IFERROR(IF(OR('countryvisalink Impl Live'!P518=0, 'countryvisalink Impl Live'!P518=""), "", 'countryvisalink Impl Live'!P518), "")</f>
        <v/>
      </c>
    </row>
    <row r="519" spans="1:1">
      <c r="A519" t="str">
        <f>IFERROR(IF(OR('countryvisalink Impl Live'!P519=0, 'countryvisalink Impl Live'!P519=""), "", 'countryvisalink Impl Live'!P519), "")</f>
        <v/>
      </c>
    </row>
    <row r="520" spans="1:1">
      <c r="A520" t="str">
        <f>IFERROR(IF(OR('countryvisalink Impl Live'!P520=0, 'countryvisalink Impl Live'!P520=""), "", 'countryvisalink Impl Live'!P520), "")</f>
        <v/>
      </c>
    </row>
    <row r="521" spans="1:1">
      <c r="A521" t="str">
        <f>IFERROR(IF(OR('countryvisalink Impl Live'!P521=0, 'countryvisalink Impl Live'!P521=""), "", 'countryvisalink Impl Live'!P521), "")</f>
        <v/>
      </c>
    </row>
    <row r="522" spans="1:1">
      <c r="A522" t="str">
        <f>IFERROR(IF(OR('countryvisalink Impl Live'!P522=0, 'countryvisalink Impl Live'!P522=""), "", 'countryvisalink Impl Live'!P522), "")</f>
        <v/>
      </c>
    </row>
    <row r="523" spans="1:1">
      <c r="A523" t="str">
        <f>IFERROR(IF(OR('countryvisalink Impl Live'!P523=0, 'countryvisalink Impl Live'!P523=""), "", 'countryvisalink Impl Live'!P523), "")</f>
        <v/>
      </c>
    </row>
    <row r="524" spans="1:1">
      <c r="A524" t="str">
        <f>IFERROR(IF(OR('countryvisalink Impl Live'!P524=0, 'countryvisalink Impl Live'!P524=""), "", 'countryvisalink Impl Live'!P524), "")</f>
        <v/>
      </c>
    </row>
    <row r="525" spans="1:1">
      <c r="A525" t="str">
        <f>IFERROR(IF(OR('countryvisalink Impl Live'!P525=0, 'countryvisalink Impl Live'!P525=""), "", 'countryvisalink Impl Live'!P525), "")</f>
        <v/>
      </c>
    </row>
    <row r="526" spans="1:1">
      <c r="A526" t="str">
        <f>IFERROR(IF(OR('countryvisalink Impl Live'!P526=0, 'countryvisalink Impl Live'!P526=""), "", 'countryvisalink Impl Live'!P526), "")</f>
        <v/>
      </c>
    </row>
    <row r="527" spans="1:1">
      <c r="A527" t="str">
        <f>IFERROR(IF(OR('countryvisalink Impl Live'!P527=0, 'countryvisalink Impl Live'!P527=""), "", 'countryvisalink Impl Live'!P527), "")</f>
        <v/>
      </c>
    </row>
    <row r="528" spans="1:1">
      <c r="A528" t="str">
        <f>IFERROR(IF(OR('countryvisalink Impl Live'!P528=0, 'countryvisalink Impl Live'!P528=""), "", 'countryvisalink Impl Live'!P528), "")</f>
        <v/>
      </c>
    </row>
    <row r="529" spans="1:1">
      <c r="A529" t="str">
        <f>IFERROR(IF(OR('countryvisalink Impl Live'!P529=0, 'countryvisalink Impl Live'!P529=""), "", 'countryvisalink Impl Live'!P529), "")</f>
        <v/>
      </c>
    </row>
    <row r="530" spans="1:1">
      <c r="A530" t="str">
        <f>IFERROR(IF(OR('countryvisalink Impl Live'!P530=0, 'countryvisalink Impl Live'!P530=""), "", 'countryvisalink Impl Live'!P530), "")</f>
        <v/>
      </c>
    </row>
    <row r="531" spans="1:1">
      <c r="A531" t="str">
        <f>IFERROR(IF(OR('countryvisalink Impl Live'!P531=0, 'countryvisalink Impl Live'!P531=""), "", 'countryvisalink Impl Live'!P531), "")</f>
        <v/>
      </c>
    </row>
    <row r="532" spans="1:1">
      <c r="A532" t="str">
        <f>IFERROR(IF(OR('countryvisalink Impl Live'!P532=0, 'countryvisalink Impl Live'!P532=""), "", 'countryvisalink Impl Live'!P532), "")</f>
        <v/>
      </c>
    </row>
    <row r="533" spans="1:1">
      <c r="A533" t="str">
        <f>IFERROR(IF(OR('countryvisalink Impl Live'!P533=0, 'countryvisalink Impl Live'!P533=""), "", 'countryvisalink Impl Live'!P533), "")</f>
        <v/>
      </c>
    </row>
    <row r="534" spans="1:1">
      <c r="A534" t="str">
        <f>IFERROR(IF(OR('countryvisalink Impl Live'!P534=0, 'countryvisalink Impl Live'!P534=""), "", 'countryvisalink Impl Live'!P534), "")</f>
        <v/>
      </c>
    </row>
    <row r="535" spans="1:1">
      <c r="A535" t="str">
        <f>IFERROR(IF(OR('countryvisalink Impl Live'!P535=0, 'countryvisalink Impl Live'!P535=""), "", 'countryvisalink Impl Live'!P535), "")</f>
        <v/>
      </c>
    </row>
    <row r="536" spans="1:1">
      <c r="A536" t="str">
        <f>IFERROR(IF(OR('countryvisalink Impl Live'!P536=0, 'countryvisalink Impl Live'!P536=""), "", 'countryvisalink Impl Live'!P536), "")</f>
        <v/>
      </c>
    </row>
    <row r="537" spans="1:1">
      <c r="A537" t="str">
        <f>IFERROR(IF(OR('countryvisalink Impl Live'!P537=0, 'countryvisalink Impl Live'!P537=""), "", 'countryvisalink Impl Live'!P537), "")</f>
        <v/>
      </c>
    </row>
    <row r="538" spans="1:1">
      <c r="A538" t="str">
        <f>IFERROR(IF(OR('countryvisalink Impl Live'!P538=0, 'countryvisalink Impl Live'!P538=""), "", 'countryvisalink Impl Live'!P538), "")</f>
        <v/>
      </c>
    </row>
    <row r="539" spans="1:1">
      <c r="A539" t="str">
        <f>IFERROR(IF(OR('countryvisalink Impl Live'!P539=0, 'countryvisalink Impl Live'!P539=""), "", 'countryvisalink Impl Live'!P539), "")</f>
        <v/>
      </c>
    </row>
    <row r="540" spans="1:1">
      <c r="A540" t="str">
        <f>IFERROR(IF(OR('countryvisalink Impl Live'!P540=0, 'countryvisalink Impl Live'!P540=""), "", 'countryvisalink Impl Live'!P540), "")</f>
        <v/>
      </c>
    </row>
    <row r="541" spans="1:1">
      <c r="A541" t="str">
        <f>IFERROR(IF(OR('countryvisalink Impl Live'!P541=0, 'countryvisalink Impl Live'!P541=""), "", 'countryvisalink Impl Live'!P541), "")</f>
        <v/>
      </c>
    </row>
    <row r="542" spans="1:1">
      <c r="A542" t="str">
        <f>IFERROR(IF(OR('countryvisalink Impl Live'!P542=0, 'countryvisalink Impl Live'!P542=""), "", 'countryvisalink Impl Live'!P542), "")</f>
        <v/>
      </c>
    </row>
    <row r="543" spans="1:1">
      <c r="A543" t="str">
        <f>IFERROR(IF(OR('countryvisalink Impl Live'!P543=0, 'countryvisalink Impl Live'!P543=""), "", 'countryvisalink Impl Live'!P543), "")</f>
        <v/>
      </c>
    </row>
    <row r="544" spans="1:1">
      <c r="A544" t="str">
        <f>IFERROR(IF(OR('countryvisalink Impl Live'!P544=0, 'countryvisalink Impl Live'!P544=""), "", 'countryvisalink Impl Live'!P544), "")</f>
        <v/>
      </c>
    </row>
    <row r="545" spans="1:1">
      <c r="A545" t="str">
        <f>IFERROR(IF(OR('countryvisalink Impl Live'!P545=0, 'countryvisalink Impl Live'!P545=""), "", 'countryvisalink Impl Live'!P545), "")</f>
        <v/>
      </c>
    </row>
    <row r="546" spans="1:1">
      <c r="A546" t="str">
        <f>IFERROR(IF(OR('countryvisalink Impl Live'!P546=0, 'countryvisalink Impl Live'!P546=""), "", 'countryvisalink Impl Live'!P546), "")</f>
        <v/>
      </c>
    </row>
    <row r="547" spans="1:1">
      <c r="A547" t="str">
        <f>IFERROR(IF(OR('countryvisalink Impl Live'!P547=0, 'countryvisalink Impl Live'!P547=""), "", 'countryvisalink Impl Live'!P547), "")</f>
        <v/>
      </c>
    </row>
    <row r="548" spans="1:1">
      <c r="A548" t="str">
        <f>IFERROR(IF(OR('countryvisalink Impl Live'!P548=0, 'countryvisalink Impl Live'!P548=""), "", 'countryvisalink Impl Live'!P548), "")</f>
        <v/>
      </c>
    </row>
    <row r="549" spans="1:1">
      <c r="A549" t="str">
        <f>IFERROR(IF(OR('countryvisalink Impl Live'!P549=0, 'countryvisalink Impl Live'!P549=""), "", 'countryvisalink Impl Live'!P549), "")</f>
        <v/>
      </c>
    </row>
    <row r="550" spans="1:1">
      <c r="A550" t="str">
        <f>IFERROR(IF(OR('countryvisalink Impl Live'!P550=0, 'countryvisalink Impl Live'!P550=""), "", 'countryvisalink Impl Live'!P550), "")</f>
        <v/>
      </c>
    </row>
    <row r="551" spans="1:1">
      <c r="A551" t="str">
        <f>IFERROR(IF(OR('countryvisalink Impl Live'!P551=0, 'countryvisalink Impl Live'!P551=""), "", 'countryvisalink Impl Live'!P551), "")</f>
        <v/>
      </c>
    </row>
    <row r="552" spans="1:1">
      <c r="A552" t="str">
        <f>IFERROR(IF(OR('countryvisalink Impl Live'!P552=0, 'countryvisalink Impl Live'!P552=""), "", 'countryvisalink Impl Live'!P552), "")</f>
        <v/>
      </c>
    </row>
    <row r="553" spans="1:1">
      <c r="A553" t="str">
        <f>IFERROR(IF(OR('countryvisalink Impl Live'!P553=0, 'countryvisalink Impl Live'!P553=""), "", 'countryvisalink Impl Live'!P553), "")</f>
        <v/>
      </c>
    </row>
    <row r="554" spans="1:1">
      <c r="A554" t="str">
        <f>IFERROR(IF(OR('countryvisalink Impl Live'!P554=0, 'countryvisalink Impl Live'!P554=""), "", 'countryvisalink Impl Live'!P554), "")</f>
        <v/>
      </c>
    </row>
    <row r="555" spans="1:1">
      <c r="A555" t="str">
        <f>IFERROR(IF(OR('countryvisalink Impl Live'!P555=0, 'countryvisalink Impl Live'!P555=""), "", 'countryvisalink Impl Live'!P555), "")</f>
        <v/>
      </c>
    </row>
    <row r="556" spans="1:1">
      <c r="A556" t="str">
        <f>IFERROR(IF(OR('countryvisalink Impl Live'!P556=0, 'countryvisalink Impl Live'!P556=""), "", 'countryvisalink Impl Live'!P556), "")</f>
        <v/>
      </c>
    </row>
    <row r="557" spans="1:1">
      <c r="A557" t="str">
        <f>IFERROR(IF(OR('countryvisalink Impl Live'!P557=0, 'countryvisalink Impl Live'!P557=""), "", 'countryvisalink Impl Live'!P557), "")</f>
        <v/>
      </c>
    </row>
    <row r="558" spans="1:1">
      <c r="A558" t="str">
        <f>IFERROR(IF(OR('countryvisalink Impl Live'!P558=0, 'countryvisalink Impl Live'!P558=""), "", 'countryvisalink Impl Live'!P558), "")</f>
        <v/>
      </c>
    </row>
    <row r="559" spans="1:1">
      <c r="A559" t="str">
        <f>IFERROR(IF(OR('countryvisalink Impl Live'!P559=0, 'countryvisalink Impl Live'!P559=""), "", 'countryvisalink Impl Live'!P559), "")</f>
        <v/>
      </c>
    </row>
    <row r="560" spans="1:1">
      <c r="A560" t="str">
        <f>IFERROR(IF(OR('countryvisalink Impl Live'!P560=0, 'countryvisalink Impl Live'!P560=""), "", 'countryvisalink Impl Live'!P560), "")</f>
        <v/>
      </c>
    </row>
    <row r="561" spans="1:1">
      <c r="A561" t="str">
        <f>IFERROR(IF(OR('countryvisalink Impl Live'!P561=0, 'countryvisalink Impl Live'!P561=""), "", 'countryvisalink Impl Live'!P561), "")</f>
        <v/>
      </c>
    </row>
    <row r="562" spans="1:1">
      <c r="A562" t="str">
        <f>IFERROR(IF(OR('countryvisalink Impl Live'!P562=0, 'countryvisalink Impl Live'!P562=""), "", 'countryvisalink Impl Live'!P562), "")</f>
        <v/>
      </c>
    </row>
    <row r="563" spans="1:1">
      <c r="A563" t="str">
        <f>IFERROR(IF(OR('countryvisalink Impl Live'!P563=0, 'countryvisalink Impl Live'!P563=""), "", 'countryvisalink Impl Live'!P563), "")</f>
        <v/>
      </c>
    </row>
    <row r="564" spans="1:1">
      <c r="A564" t="str">
        <f>IFERROR(IF(OR('countryvisalink Impl Live'!P564=0, 'countryvisalink Impl Live'!P564=""), "", 'countryvisalink Impl Live'!P564), "")</f>
        <v/>
      </c>
    </row>
    <row r="565" spans="1:1">
      <c r="A565" t="str">
        <f>IFERROR(IF(OR('countryvisalink Impl Live'!P565=0, 'countryvisalink Impl Live'!P565=""), "", 'countryvisalink Impl Live'!P565), "")</f>
        <v/>
      </c>
    </row>
    <row r="566" spans="1:1">
      <c r="A566" t="str">
        <f>IFERROR(IF(OR('countryvisalink Impl Live'!P566=0, 'countryvisalink Impl Live'!P566=""), "", 'countryvisalink Impl Live'!P566), "")</f>
        <v/>
      </c>
    </row>
    <row r="567" spans="1:1">
      <c r="A567" t="str">
        <f>IFERROR(IF(OR('countryvisalink Impl Live'!P567=0, 'countryvisalink Impl Live'!P567=""), "", 'countryvisalink Impl Live'!P567), "")</f>
        <v/>
      </c>
    </row>
    <row r="568" spans="1:1">
      <c r="A568" t="str">
        <f>IFERROR(IF(OR('countryvisalink Impl Live'!P568=0, 'countryvisalink Impl Live'!P568=""), "", 'countryvisalink Impl Live'!P568), "")</f>
        <v/>
      </c>
    </row>
    <row r="569" spans="1:1">
      <c r="A569" t="str">
        <f>IFERROR(IF(OR('countryvisalink Impl Live'!P569=0, 'countryvisalink Impl Live'!P569=""), "", 'countryvisalink Impl Live'!P569), "")</f>
        <v/>
      </c>
    </row>
    <row r="570" spans="1:1">
      <c r="A570" t="str">
        <f>IFERROR(IF(OR('countryvisalink Impl Live'!P570=0, 'countryvisalink Impl Live'!P570=""), "", 'countryvisalink Impl Live'!P570), "")</f>
        <v/>
      </c>
    </row>
    <row r="571" spans="1:1">
      <c r="A571" t="str">
        <f>IFERROR(IF(OR('countryvisalink Impl Live'!P571=0, 'countryvisalink Impl Live'!P571=""), "", 'countryvisalink Impl Live'!P571), "")</f>
        <v/>
      </c>
    </row>
    <row r="572" spans="1:1">
      <c r="A572" t="str">
        <f>IFERROR(IF(OR('countryvisalink Impl Live'!P572=0, 'countryvisalink Impl Live'!P572=""), "", 'countryvisalink Impl Live'!P572), "")</f>
        <v/>
      </c>
    </row>
    <row r="573" spans="1:1">
      <c r="A573" t="str">
        <f>IFERROR(IF(OR('countryvisalink Impl Live'!P573=0, 'countryvisalink Impl Live'!P573=""), "", 'countryvisalink Impl Live'!P573), "")</f>
        <v/>
      </c>
    </row>
    <row r="574" spans="1:1">
      <c r="A574" t="str">
        <f>IFERROR(IF(OR('countryvisalink Impl Live'!P574=0, 'countryvisalink Impl Live'!P574=""), "", 'countryvisalink Impl Live'!P574), "")</f>
        <v/>
      </c>
    </row>
    <row r="575" spans="1:1">
      <c r="A575" t="str">
        <f>IFERROR(IF(OR('countryvisalink Impl Live'!P575=0, 'countryvisalink Impl Live'!P575=""), "", 'countryvisalink Impl Live'!P575), "")</f>
        <v/>
      </c>
    </row>
    <row r="576" spans="1:1">
      <c r="A576" t="str">
        <f>IFERROR(IF(OR('countryvisalink Impl Live'!P576=0, 'countryvisalink Impl Live'!P576=""), "", 'countryvisalink Impl Live'!P576), "")</f>
        <v/>
      </c>
    </row>
    <row r="577" spans="1:1">
      <c r="A577" t="str">
        <f>IFERROR(IF(OR('countryvisalink Impl Live'!P577=0, 'countryvisalink Impl Live'!P577=""), "", 'countryvisalink Impl Live'!P577), "")</f>
        <v/>
      </c>
    </row>
    <row r="578" spans="1:1">
      <c r="A578" t="str">
        <f>IFERROR(IF(OR('countryvisalink Impl Live'!P578=0, 'countryvisalink Impl Live'!P578=""), "", 'countryvisalink Impl Live'!P578), "")</f>
        <v/>
      </c>
    </row>
    <row r="579" spans="1:1">
      <c r="A579" t="str">
        <f>IFERROR(IF(OR('countryvisalink Impl Live'!P579=0, 'countryvisalink Impl Live'!P579=""), "", 'countryvisalink Impl Live'!P579), "")</f>
        <v/>
      </c>
    </row>
    <row r="580" spans="1:1">
      <c r="A580" t="str">
        <f>IFERROR(IF(OR('countryvisalink Impl Live'!P580=0, 'countryvisalink Impl Live'!P580=""), "", 'countryvisalink Impl Live'!P580), "")</f>
        <v/>
      </c>
    </row>
    <row r="581" spans="1:1">
      <c r="A581" t="str">
        <f>IFERROR(IF(OR('countryvisalink Impl Live'!P581=0, 'countryvisalink Impl Live'!P581=""), "", 'countryvisalink Impl Live'!P581), "")</f>
        <v/>
      </c>
    </row>
    <row r="582" spans="1:1">
      <c r="A582" t="str">
        <f>IFERROR(IF(OR('countryvisalink Impl Live'!P582=0, 'countryvisalink Impl Live'!P582=""), "", 'countryvisalink Impl Live'!P582), "")</f>
        <v/>
      </c>
    </row>
    <row r="583" spans="1:1">
      <c r="A583" t="str">
        <f>IFERROR(IF(OR('countryvisalink Impl Live'!P583=0, 'countryvisalink Impl Live'!P583=""), "", 'countryvisalink Impl Live'!P583), "")</f>
        <v/>
      </c>
    </row>
    <row r="584" spans="1:1">
      <c r="A584" t="str">
        <f>IFERROR(IF(OR('countryvisalink Impl Live'!P584=0, 'countryvisalink Impl Live'!P584=""), "", 'countryvisalink Impl Live'!P584), "")</f>
        <v/>
      </c>
    </row>
    <row r="585" spans="1:1">
      <c r="A585" t="str">
        <f>IFERROR(IF(OR('countryvisalink Impl Live'!P585=0, 'countryvisalink Impl Live'!P585=""), "", 'countryvisalink Impl Live'!P585), "")</f>
        <v/>
      </c>
    </row>
    <row r="586" spans="1:1">
      <c r="A586" t="str">
        <f>IFERROR(IF(OR('countryvisalink Impl Live'!P586=0, 'countryvisalink Impl Live'!P586=""), "", 'countryvisalink Impl Live'!P586), "")</f>
        <v/>
      </c>
    </row>
    <row r="587" spans="1:1">
      <c r="A587" t="str">
        <f>IFERROR(IF(OR('countryvisalink Impl Live'!P587=0, 'countryvisalink Impl Live'!P587=""), "", 'countryvisalink Impl Live'!P587), "")</f>
        <v/>
      </c>
    </row>
    <row r="588" spans="1:1">
      <c r="A588" t="str">
        <f>IFERROR(IF(OR('countryvisalink Impl Live'!P588=0, 'countryvisalink Impl Live'!P588=""), "", 'countryvisalink Impl Live'!P588), "")</f>
        <v/>
      </c>
    </row>
    <row r="589" spans="1:1">
      <c r="A589" t="str">
        <f>IFERROR(IF(OR('countryvisalink Impl Live'!P589=0, 'countryvisalink Impl Live'!P589=""), "", 'countryvisalink Impl Live'!P589), "")</f>
        <v/>
      </c>
    </row>
    <row r="590" spans="1:1">
      <c r="A590" t="str">
        <f>IFERROR(IF(OR('countryvisalink Impl Live'!P590=0, 'countryvisalink Impl Live'!P590=""), "", 'countryvisalink Impl Live'!P590), "")</f>
        <v/>
      </c>
    </row>
    <row r="591" spans="1:1">
      <c r="A591" t="str">
        <f>IFERROR(IF(OR('countryvisalink Impl Live'!P591=0, 'countryvisalink Impl Live'!P591=""), "", 'countryvisalink Impl Live'!P591), "")</f>
        <v/>
      </c>
    </row>
    <row r="592" spans="1:1">
      <c r="A592" t="str">
        <f>IFERROR(IF(OR('countryvisalink Impl Live'!P592=0, 'countryvisalink Impl Live'!P592=""), "", 'countryvisalink Impl Live'!P592), "")</f>
        <v/>
      </c>
    </row>
    <row r="593" spans="1:1">
      <c r="A593" t="str">
        <f>IFERROR(IF(OR('countryvisalink Impl Live'!P593=0, 'countryvisalink Impl Live'!P593=""), "", 'countryvisalink Impl Live'!P593), "")</f>
        <v/>
      </c>
    </row>
    <row r="594" spans="1:1">
      <c r="A594" t="str">
        <f>IFERROR(IF(OR('countryvisalink Impl Live'!P594=0, 'countryvisalink Impl Live'!P594=""), "", 'countryvisalink Impl Live'!P594), "")</f>
        <v/>
      </c>
    </row>
    <row r="595" spans="1:1">
      <c r="A595" t="str">
        <f>IFERROR(IF(OR('countryvisalink Impl Live'!P595=0, 'countryvisalink Impl Live'!P595=""), "", 'countryvisalink Impl Live'!P595), "")</f>
        <v/>
      </c>
    </row>
    <row r="596" spans="1:1">
      <c r="A596" t="str">
        <f>IFERROR(IF(OR('countryvisalink Impl Live'!P596=0, 'countryvisalink Impl Live'!P596=""), "", 'countryvisalink Impl Live'!P596), "")</f>
        <v/>
      </c>
    </row>
    <row r="597" spans="1:1">
      <c r="A597" t="str">
        <f>IFERROR(IF(OR('countryvisalink Impl Live'!P597=0, 'countryvisalink Impl Live'!P597=""), "", 'countryvisalink Impl Live'!P597), "")</f>
        <v/>
      </c>
    </row>
    <row r="598" spans="1:1">
      <c r="A598" t="str">
        <f>IFERROR(IF(OR('countryvisalink Impl Live'!P598=0, 'countryvisalink Impl Live'!P598=""), "", 'countryvisalink Impl Live'!P598), "")</f>
        <v/>
      </c>
    </row>
    <row r="599" spans="1:1">
      <c r="A599" t="str">
        <f>IFERROR(IF(OR('countryvisalink Impl Live'!P599=0, 'countryvisalink Impl Live'!P599=""), "", 'countryvisalink Impl Live'!P599), "")</f>
        <v/>
      </c>
    </row>
    <row r="600" spans="1:1">
      <c r="A600" t="str">
        <f>IFERROR(IF(OR('countryvisalink Impl Live'!P600=0, 'countryvisalink Impl Live'!P600=""), "", 'countryvisalink Impl Live'!P600), "")</f>
        <v/>
      </c>
    </row>
    <row r="601" spans="1:1">
      <c r="A601" t="str">
        <f>IFERROR(IF(OR('countryvisalink Impl Live'!P601=0, 'countryvisalink Impl Live'!P601=""), "", 'countryvisalink Impl Live'!P601), "")</f>
        <v/>
      </c>
    </row>
    <row r="602" spans="1:1">
      <c r="A602" t="str">
        <f>IFERROR(IF(OR('countryvisalink Impl Live'!P602=0, 'countryvisalink Impl Live'!P602=""), "", 'countryvisalink Impl Live'!P602), "")</f>
        <v/>
      </c>
    </row>
    <row r="603" spans="1:1">
      <c r="A603" t="str">
        <f>IFERROR(IF(OR('countryvisalink Impl Live'!P603=0, 'countryvisalink Impl Live'!P603=""), "", 'countryvisalink Impl Live'!P603), "")</f>
        <v/>
      </c>
    </row>
    <row r="604" spans="1:1">
      <c r="A604" t="str">
        <f>IFERROR(IF(OR('countryvisalink Impl Live'!P604=0, 'countryvisalink Impl Live'!P604=""), "", 'countryvisalink Impl Live'!P604), "")</f>
        <v/>
      </c>
    </row>
    <row r="605" spans="1:1">
      <c r="A605" t="str">
        <f>IFERROR(IF(OR('countryvisalink Impl Live'!P605=0, 'countryvisalink Impl Live'!P605=""), "", 'countryvisalink Impl Live'!P605), "")</f>
        <v/>
      </c>
    </row>
    <row r="606" spans="1:1">
      <c r="A606" t="str">
        <f>IFERROR(IF(OR('countryvisalink Impl Live'!P606=0, 'countryvisalink Impl Live'!P606=""), "", 'countryvisalink Impl Live'!P606), "")</f>
        <v/>
      </c>
    </row>
    <row r="607" spans="1:1">
      <c r="A607" t="str">
        <f>IFERROR(IF(OR('countryvisalink Impl Live'!P607=0, 'countryvisalink Impl Live'!P607=""), "", 'countryvisalink Impl Live'!P607), "")</f>
        <v/>
      </c>
    </row>
    <row r="608" spans="1:1">
      <c r="A608" t="str">
        <f>IFERROR(IF(OR('countryvisalink Impl Live'!P608=0, 'countryvisalink Impl Live'!P608=""), "", 'countryvisalink Impl Live'!P608), "")</f>
        <v/>
      </c>
    </row>
    <row r="609" spans="1:1">
      <c r="A609" t="str">
        <f>IFERROR(IF(OR('countryvisalink Impl Live'!P609=0, 'countryvisalink Impl Live'!P609=""), "", 'countryvisalink Impl Live'!P609), "")</f>
        <v/>
      </c>
    </row>
    <row r="610" spans="1:1">
      <c r="A610" t="str">
        <f>IFERROR(IF(OR('countryvisalink Impl Live'!P610=0, 'countryvisalink Impl Live'!P610=""), "", 'countryvisalink Impl Live'!P610), "")</f>
        <v/>
      </c>
    </row>
    <row r="611" spans="1:1">
      <c r="A611" t="str">
        <f>IFERROR(IF(OR('countryvisalink Impl Live'!P611=0, 'countryvisalink Impl Live'!P611=""), "", 'countryvisalink Impl Live'!P611), "")</f>
        <v/>
      </c>
    </row>
    <row r="612" spans="1:1">
      <c r="A612" t="str">
        <f>IFERROR(IF(OR('countryvisalink Impl Live'!P612=0, 'countryvisalink Impl Live'!P612=""), "", 'countryvisalink Impl Live'!P612), "")</f>
        <v/>
      </c>
    </row>
    <row r="613" spans="1:1">
      <c r="A613" t="str">
        <f>IFERROR(IF(OR('countryvisalink Impl Live'!P613=0, 'countryvisalink Impl Live'!P613=""), "", 'countryvisalink Impl Live'!P613), "")</f>
        <v/>
      </c>
    </row>
    <row r="614" spans="1:1">
      <c r="A614" t="str">
        <f>IFERROR(IF(OR('countryvisalink Impl Live'!P614=0, 'countryvisalink Impl Live'!P614=""), "", 'countryvisalink Impl Live'!P614), "")</f>
        <v/>
      </c>
    </row>
    <row r="615" spans="1:1">
      <c r="A615" t="str">
        <f>IFERROR(IF(OR('countryvisalink Impl Live'!P615=0, 'countryvisalink Impl Live'!P615=""), "", 'countryvisalink Impl Live'!P615), "")</f>
        <v/>
      </c>
    </row>
    <row r="616" spans="1:1">
      <c r="A616" t="str">
        <f>IFERROR(IF(OR('countryvisalink Impl Live'!P616=0, 'countryvisalink Impl Live'!P616=""), "", 'countryvisalink Impl Live'!P616), "")</f>
        <v/>
      </c>
    </row>
    <row r="617" spans="1:1">
      <c r="A617" t="str">
        <f>IFERROR(IF(OR('countryvisalink Impl Live'!P617=0, 'countryvisalink Impl Live'!P617=""), "", 'countryvisalink Impl Live'!P617), "")</f>
        <v/>
      </c>
    </row>
    <row r="618" spans="1:1">
      <c r="A618" t="str">
        <f>IFERROR(IF(OR('countryvisalink Impl Live'!P618=0, 'countryvisalink Impl Live'!P618=""), "", 'countryvisalink Impl Live'!P618), "")</f>
        <v/>
      </c>
    </row>
    <row r="619" spans="1:1">
      <c r="A619" t="str">
        <f>IFERROR(IF(OR('countryvisalink Impl Live'!P619=0, 'countryvisalink Impl Live'!P619=""), "", 'countryvisalink Impl Live'!P619), "")</f>
        <v/>
      </c>
    </row>
    <row r="620" spans="1:1">
      <c r="A620" t="str">
        <f>IFERROR(IF(OR('countryvisalink Impl Live'!P620=0, 'countryvisalink Impl Live'!P620=""), "", 'countryvisalink Impl Live'!P620), "")</f>
        <v/>
      </c>
    </row>
    <row r="621" spans="1:1">
      <c r="A621" t="str">
        <f>IFERROR(IF(OR('countryvisalink Impl Live'!P621=0, 'countryvisalink Impl Live'!P621=""), "", 'countryvisalink Impl Live'!P621), "")</f>
        <v/>
      </c>
    </row>
    <row r="622" spans="1:1">
      <c r="A622" t="str">
        <f>IFERROR(IF(OR('countryvisalink Impl Live'!P622=0, 'countryvisalink Impl Live'!P622=""), "", 'countryvisalink Impl Live'!P622), "")</f>
        <v/>
      </c>
    </row>
    <row r="623" spans="1:1">
      <c r="A623" t="str">
        <f>IFERROR(IF(OR('countryvisalink Impl Live'!P623=0, 'countryvisalink Impl Live'!P623=""), "", 'countryvisalink Impl Live'!P623), "")</f>
        <v/>
      </c>
    </row>
    <row r="624" spans="1:1">
      <c r="A624" t="str">
        <f>IFERROR(IF(OR('countryvisalink Impl Live'!P624=0, 'countryvisalink Impl Live'!P624=""), "", 'countryvisalink Impl Live'!P624), "")</f>
        <v/>
      </c>
    </row>
    <row r="625" spans="1:1">
      <c r="A625" t="str">
        <f>IFERROR(IF(OR('countryvisalink Impl Live'!P625=0, 'countryvisalink Impl Live'!P625=""), "", 'countryvisalink Impl Live'!P625), "")</f>
        <v/>
      </c>
    </row>
    <row r="626" spans="1:1">
      <c r="A626" t="str">
        <f>IFERROR(IF(OR('countryvisalink Impl Live'!P626=0, 'countryvisalink Impl Live'!P626=""), "", 'countryvisalink Impl Live'!P626), "")</f>
        <v/>
      </c>
    </row>
    <row r="627" spans="1:1">
      <c r="A627" t="str">
        <f>IFERROR(IF(OR('countryvisalink Impl Live'!P627=0, 'countryvisalink Impl Live'!P627=""), "", 'countryvisalink Impl Live'!P627), "")</f>
        <v/>
      </c>
    </row>
    <row r="628" spans="1:1">
      <c r="A628" t="str">
        <f>IFERROR(IF(OR('countryvisalink Impl Live'!P628=0, 'countryvisalink Impl Live'!P628=""), "", 'countryvisalink Impl Live'!P628), "")</f>
        <v/>
      </c>
    </row>
    <row r="629" spans="1:1">
      <c r="A629" t="str">
        <f>IFERROR(IF(OR('countryvisalink Impl Live'!P629=0, 'countryvisalink Impl Live'!P629=""), "", 'countryvisalink Impl Live'!P629), "")</f>
        <v/>
      </c>
    </row>
    <row r="630" spans="1:1">
      <c r="A630" t="str">
        <f>IFERROR(IF(OR('countryvisalink Impl Live'!P630=0, 'countryvisalink Impl Live'!P630=""), "", 'countryvisalink Impl Live'!P630), "")</f>
        <v/>
      </c>
    </row>
  </sheetData>
  <mergeCells count="1">
    <mergeCell ref="B1:U3"/>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17649-337D-43CF-9DF0-67C7B405A10C}">
  <dimension ref="A1:V617"/>
  <sheetViews>
    <sheetView workbookViewId="0"/>
  </sheetViews>
  <sheetFormatPr defaultRowHeight="15"/>
  <cols>
    <col min="3" max="3" width="12.140625" customWidth="1"/>
    <col min="4" max="4" width="16" customWidth="1"/>
  </cols>
  <sheetData>
    <row r="1" spans="1:22">
      <c r="A1" s="120" t="s">
        <v>1908</v>
      </c>
      <c r="B1" s="121"/>
      <c r="C1" s="121"/>
      <c r="D1" s="121"/>
      <c r="E1" s="121"/>
      <c r="F1" s="121"/>
      <c r="G1" s="121"/>
      <c r="H1" s="121"/>
      <c r="I1" s="121"/>
      <c r="J1" s="121"/>
      <c r="K1" s="121"/>
      <c r="L1" s="121"/>
      <c r="M1" s="121"/>
      <c r="N1" s="121"/>
      <c r="O1" s="121"/>
      <c r="P1" s="121"/>
      <c r="Q1" s="121"/>
      <c r="R1" s="121"/>
      <c r="S1" s="121"/>
      <c r="T1" s="121"/>
    </row>
    <row r="2" spans="1:22">
      <c r="A2" s="120"/>
      <c r="B2" s="121"/>
      <c r="C2" s="121"/>
      <c r="D2" s="121"/>
      <c r="E2" s="121"/>
      <c r="F2" s="121"/>
      <c r="G2" s="121"/>
      <c r="H2" s="121"/>
      <c r="I2" s="121"/>
      <c r="J2" s="121"/>
      <c r="K2" s="121"/>
      <c r="L2" s="121"/>
      <c r="M2" s="121"/>
      <c r="N2" s="121"/>
      <c r="O2" s="121"/>
      <c r="P2" s="121"/>
      <c r="Q2" s="121"/>
      <c r="R2" s="121"/>
      <c r="S2" s="121"/>
      <c r="T2" s="121"/>
    </row>
    <row r="3" spans="1:22">
      <c r="A3" s="120"/>
      <c r="B3" s="121"/>
      <c r="C3" s="121"/>
      <c r="D3" s="121"/>
      <c r="E3" s="121"/>
      <c r="F3" s="121"/>
      <c r="G3" s="121"/>
      <c r="H3" s="121"/>
      <c r="I3" s="121"/>
      <c r="J3" s="121"/>
      <c r="K3" s="121"/>
      <c r="L3" s="121"/>
      <c r="M3" s="121"/>
      <c r="N3" s="121"/>
      <c r="O3" s="121"/>
      <c r="P3" s="121"/>
      <c r="Q3" s="121"/>
      <c r="R3" s="121"/>
      <c r="S3" s="121"/>
      <c r="T3" s="121"/>
    </row>
    <row r="4" spans="1:22" ht="23.25" customHeight="1">
      <c r="A4" s="74"/>
      <c r="B4" s="75" t="s">
        <v>1909</v>
      </c>
      <c r="C4" s="75" t="s">
        <v>1910</v>
      </c>
      <c r="D4" s="75" t="s">
        <v>1911</v>
      </c>
      <c r="E4" s="75"/>
      <c r="F4" s="75"/>
      <c r="G4" s="75"/>
      <c r="H4" s="75" t="s">
        <v>444</v>
      </c>
      <c r="I4" s="75"/>
      <c r="J4" s="75"/>
      <c r="K4" s="75"/>
      <c r="L4" s="75"/>
      <c r="M4" s="75"/>
      <c r="N4" s="75"/>
      <c r="O4" s="75"/>
      <c r="P4" s="75"/>
      <c r="Q4" s="75"/>
      <c r="R4" s="75"/>
      <c r="S4" s="76"/>
      <c r="T4" s="76"/>
      <c r="U4" s="74"/>
      <c r="V4" s="74"/>
    </row>
    <row r="5" spans="1:22">
      <c r="A5" s="16" t="s">
        <v>1912</v>
      </c>
      <c r="B5" t="str">
        <f>Master!L13&amp;","</f>
        <v>81363,</v>
      </c>
      <c r="C5" t="str">
        <f>'CountryvisatypeLink UAT Master'!B5&amp;",'"</f>
        <v>44560,'</v>
      </c>
      <c r="D5" t="e">
        <f>'CountryvisatypeLink UAT Master'!C5</f>
        <v>#N/A</v>
      </c>
      <c r="E5" s="16" t="s">
        <v>1913</v>
      </c>
      <c r="F5" t="s">
        <v>36</v>
      </c>
      <c r="H5" t="e">
        <f>CONCATENATE(A5,B5,C5,D5,E5)</f>
        <v>#N/A</v>
      </c>
    </row>
    <row r="6" spans="1:22">
      <c r="A6" s="16" t="s">
        <v>1912</v>
      </c>
      <c r="B6" t="str">
        <f>B5</f>
        <v>81363,</v>
      </c>
      <c r="C6" t="str">
        <f>'CountryvisatypeLink UAT Master'!B6&amp;",'"</f>
        <v>22060,'</v>
      </c>
      <c r="D6" t="str">
        <f>'CountryvisatypeLink UAT Master'!C6</f>
        <v>Y</v>
      </c>
      <c r="E6" s="16" t="s">
        <v>1913</v>
      </c>
      <c r="H6" t="str">
        <f>CONCATENATE(A6,B6,C6,D6,E6)</f>
        <v>INSERT INTO t_vsc_visa_insurance_link (t_insurance_link_id, vsc_id, visa_type_id, is_insurance_required, created_by, created_date, modified_by, modified_date) VALUES(nextval('t_vsc_visa_insurance_link_seq'),81363,22060,'Y', 'support', current_timestamp, 'support', current_timestamp);</v>
      </c>
    </row>
    <row r="7" spans="1:22">
      <c r="A7" s="16" t="s">
        <v>1912</v>
      </c>
      <c r="B7" t="str">
        <f>B5</f>
        <v>81363,</v>
      </c>
      <c r="C7" t="str">
        <f>'CountryvisatypeLink UAT Master'!B7&amp;",'"</f>
        <v>41223,'</v>
      </c>
      <c r="D7" t="str">
        <f>'CountryvisatypeLink UAT Master'!C7</f>
        <v>N</v>
      </c>
      <c r="E7" s="16" t="s">
        <v>1913</v>
      </c>
      <c r="H7" t="str">
        <f>CONCATENATE(A7,B7,C7,D7,E7)</f>
        <v>INSERT INTO t_vsc_visa_insurance_link (t_insurance_link_id, vsc_id, visa_type_id, is_insurance_required, created_by, created_date, modified_by, modified_date) VALUES(nextval('t_vsc_visa_insurance_link_seq'),81363,41223,'N', 'support', current_timestamp, 'support', current_timestamp);</v>
      </c>
    </row>
    <row r="8" spans="1:22">
      <c r="A8" s="16" t="s">
        <v>1912</v>
      </c>
      <c r="B8" t="str">
        <f>B6</f>
        <v>81363,</v>
      </c>
      <c r="C8" t="str">
        <f>'CountryvisatypeLink UAT Master'!B8&amp;",'"</f>
        <v>33151,'</v>
      </c>
      <c r="D8" t="str">
        <f>'CountryvisatypeLink UAT Master'!C8</f>
        <v>Y</v>
      </c>
      <c r="E8" s="16" t="s">
        <v>1913</v>
      </c>
      <c r="H8" t="str">
        <f>CONCATENATE(A8,B8,C8,D8,E8)</f>
        <v>INSERT INTO t_vsc_visa_insurance_link (t_insurance_link_id, vsc_id, visa_type_id, is_insurance_required, created_by, created_date, modified_by, modified_date) VALUES(nextval('t_vsc_visa_insurance_link_seq'),81363,33151,'Y', 'support', current_timestamp, 'support', current_timestamp);</v>
      </c>
    </row>
    <row r="9" spans="1:22">
      <c r="A9" s="16" t="s">
        <v>1912</v>
      </c>
      <c r="B9" t="str">
        <f>B7</f>
        <v>81363,</v>
      </c>
      <c r="C9" t="str">
        <f>'CountryvisatypeLink UAT Master'!B9&amp;",'"</f>
        <v>640,'</v>
      </c>
      <c r="D9" t="str">
        <f>'CountryvisatypeLink UAT Master'!C9</f>
        <v>Y</v>
      </c>
      <c r="E9" s="16" t="s">
        <v>1913</v>
      </c>
      <c r="H9" t="str">
        <f>CONCATENATE(A9,B9,C9,D9,E9)</f>
        <v>INSERT INTO t_vsc_visa_insurance_link (t_insurance_link_id, vsc_id, visa_type_id, is_insurance_required, created_by, created_date, modified_by, modified_date) VALUES(nextval('t_vsc_visa_insurance_link_seq'),81363,640,'Y', 'support', current_timestamp, 'support', current_timestamp);</v>
      </c>
    </row>
    <row r="10" spans="1:22">
      <c r="A10" s="16" t="s">
        <v>1912</v>
      </c>
      <c r="B10" t="str">
        <f>B8</f>
        <v>81363,</v>
      </c>
      <c r="C10" t="str">
        <f>'CountryvisatypeLink UAT Master'!B10&amp;",'"</f>
        <v>701,'</v>
      </c>
      <c r="D10" t="str">
        <f>'CountryvisatypeLink UAT Master'!C10</f>
        <v>Y</v>
      </c>
      <c r="E10" s="16" t="s">
        <v>1913</v>
      </c>
      <c r="H10" t="str">
        <f>CONCATENATE(A10,B10,C10,D10,E10)</f>
        <v>INSERT INTO t_vsc_visa_insurance_link (t_insurance_link_id, vsc_id, visa_type_id, is_insurance_required, created_by, created_date, modified_by, modified_date) VALUES(nextval('t_vsc_visa_insurance_link_seq'),81363,701,'Y', 'support', current_timestamp, 'support', current_timestamp);</v>
      </c>
    </row>
    <row r="11" spans="1:22">
      <c r="A11" s="16" t="s">
        <v>1912</v>
      </c>
      <c r="B11" t="str">
        <f>B9</f>
        <v>81363,</v>
      </c>
      <c r="C11" t="str">
        <f>'CountryvisatypeLink UAT Master'!B11&amp;",'"</f>
        <v>34161,'</v>
      </c>
      <c r="D11" t="str">
        <f>'CountryvisatypeLink UAT Master'!C11</f>
        <v>Y</v>
      </c>
      <c r="E11" s="16" t="s">
        <v>1913</v>
      </c>
      <c r="H11" t="str">
        <f>CONCATENATE(A11,B11,C11,D11,E11)</f>
        <v>INSERT INTO t_vsc_visa_insurance_link (t_insurance_link_id, vsc_id, visa_type_id, is_insurance_required, created_by, created_date, modified_by, modified_date) VALUES(nextval('t_vsc_visa_insurance_link_seq'),81363,34161,'Y', 'support', current_timestamp, 'support', current_timestamp);</v>
      </c>
    </row>
    <row r="12" spans="1:22">
      <c r="A12" s="16" t="s">
        <v>1912</v>
      </c>
      <c r="B12" t="str">
        <f>B10</f>
        <v>81363,</v>
      </c>
      <c r="C12" t="str">
        <f>'CountryvisatypeLink UAT Master'!B12&amp;",'"</f>
        <v>641,'</v>
      </c>
      <c r="D12" t="str">
        <f>'CountryvisatypeLink UAT Master'!C12</f>
        <v>Y</v>
      </c>
      <c r="E12" s="16" t="s">
        <v>1913</v>
      </c>
      <c r="H12" t="str">
        <f>CONCATENATE(A12,B12,C12,D12,E12)</f>
        <v>INSERT INTO t_vsc_visa_insurance_link (t_insurance_link_id, vsc_id, visa_type_id, is_insurance_required, created_by, created_date, modified_by, modified_date) VALUES(nextval('t_vsc_visa_insurance_link_seq'),81363,641,'Y', 'support', current_timestamp, 'support', current_timestamp);</v>
      </c>
    </row>
    <row r="13" spans="1:22">
      <c r="A13" s="16" t="s">
        <v>1912</v>
      </c>
      <c r="B13" t="str">
        <f>B11</f>
        <v>81363,</v>
      </c>
      <c r="C13" t="str">
        <f>'CountryvisatypeLink UAT Master'!B13&amp;",'"</f>
        <v>24150,'</v>
      </c>
      <c r="D13" t="str">
        <f>'CountryvisatypeLink UAT Master'!C13</f>
        <v>Y</v>
      </c>
      <c r="E13" s="16" t="s">
        <v>1913</v>
      </c>
      <c r="H13" t="str">
        <f>CONCATENATE(A13,B13,C13,D13,E13)</f>
        <v>INSERT INTO t_vsc_visa_insurance_link (t_insurance_link_id, vsc_id, visa_type_id, is_insurance_required, created_by, created_date, modified_by, modified_date) VALUES(nextval('t_vsc_visa_insurance_link_seq'),81363,24150,'Y', 'support', current_timestamp, 'support', current_timestamp);</v>
      </c>
    </row>
    <row r="14" spans="1:22">
      <c r="A14" s="16" t="s">
        <v>1912</v>
      </c>
      <c r="B14" t="str">
        <f>B12</f>
        <v>81363,</v>
      </c>
      <c r="C14" t="str">
        <f>'CountryvisatypeLink UAT Master'!B14&amp;",'"</f>
        <v>42376,'</v>
      </c>
      <c r="D14" t="e">
        <f>'CountryvisatypeLink UAT Master'!C14</f>
        <v>#N/A</v>
      </c>
      <c r="E14" s="16" t="s">
        <v>1913</v>
      </c>
      <c r="H14" t="e">
        <f>CONCATENATE(A14,B14,C14,D14,E14)</f>
        <v>#N/A</v>
      </c>
    </row>
    <row r="15" spans="1:22">
      <c r="A15" s="16" t="s">
        <v>1912</v>
      </c>
      <c r="B15" t="str">
        <f>B13</f>
        <v>81363,</v>
      </c>
      <c r="C15" t="str">
        <f>'CountryvisatypeLink UAT Master'!B15&amp;",'"</f>
        <v>44384,'</v>
      </c>
      <c r="D15" t="e">
        <f>'CountryvisatypeLink UAT Master'!C15</f>
        <v>#N/A</v>
      </c>
      <c r="E15" s="16" t="s">
        <v>1913</v>
      </c>
      <c r="H15" t="e">
        <f>CONCATENATE(A15,B15,C15,D15,E15)</f>
        <v>#N/A</v>
      </c>
    </row>
    <row r="16" spans="1:22">
      <c r="A16" s="16" t="s">
        <v>1912</v>
      </c>
      <c r="B16" t="str">
        <f>B14</f>
        <v>81363,</v>
      </c>
      <c r="C16" t="str">
        <f>'CountryvisatypeLink UAT Master'!B16&amp;",'"</f>
        <v>42706,'</v>
      </c>
      <c r="D16" t="e">
        <f>'CountryvisatypeLink UAT Master'!C16</f>
        <v>#N/A</v>
      </c>
      <c r="E16" s="16" t="s">
        <v>1913</v>
      </c>
      <c r="H16" t="e">
        <f>CONCATENATE(A16,B16,C16,D16,E16)</f>
        <v>#N/A</v>
      </c>
    </row>
    <row r="17" spans="1:8">
      <c r="A17" s="16" t="s">
        <v>1912</v>
      </c>
      <c r="B17" t="str">
        <f>B15</f>
        <v>81363,</v>
      </c>
      <c r="C17" t="str">
        <f>'CountryvisatypeLink UAT Master'!B17&amp;",'"</f>
        <v>42765,'</v>
      </c>
      <c r="D17" t="e">
        <f>'CountryvisatypeLink UAT Master'!C17</f>
        <v>#N/A</v>
      </c>
      <c r="E17" s="16" t="s">
        <v>1913</v>
      </c>
      <c r="H17" t="e">
        <f>CONCATENATE(A17,B17,C17,D17,E17)</f>
        <v>#N/A</v>
      </c>
    </row>
    <row r="18" spans="1:8">
      <c r="A18" s="16" t="s">
        <v>1912</v>
      </c>
      <c r="B18" t="str">
        <f>B16</f>
        <v>81363,</v>
      </c>
      <c r="C18" t="str">
        <f>'CountryvisatypeLink UAT Master'!B18&amp;",'"</f>
        <v>44344,'</v>
      </c>
      <c r="D18" t="e">
        <f>'CountryvisatypeLink UAT Master'!C18</f>
        <v>#N/A</v>
      </c>
      <c r="E18" s="16" t="s">
        <v>1913</v>
      </c>
      <c r="H18" t="e">
        <f>CONCATENATE(A18,B18,C18,D18,E18)</f>
        <v>#N/A</v>
      </c>
    </row>
    <row r="19" spans="1:8">
      <c r="A19" s="16" t="s">
        <v>1912</v>
      </c>
      <c r="B19" t="str">
        <f>B17</f>
        <v>81363,</v>
      </c>
      <c r="C19" t="str">
        <f>'CountryvisatypeLink UAT Master'!B19&amp;",'"</f>
        <v>44345,'</v>
      </c>
      <c r="D19" t="e">
        <f>'CountryvisatypeLink UAT Master'!C19</f>
        <v>#N/A</v>
      </c>
      <c r="E19" s="16" t="s">
        <v>1913</v>
      </c>
      <c r="H19" t="e">
        <f>CONCATENATE(A19,B19,C19,D19,E19)</f>
        <v>#N/A</v>
      </c>
    </row>
    <row r="20" spans="1:8">
      <c r="A20" s="16" t="s">
        <v>1912</v>
      </c>
      <c r="B20" t="str">
        <f>B18</f>
        <v>81363,</v>
      </c>
      <c r="C20" t="str">
        <f>'CountryvisatypeLink UAT Master'!B20&amp;",'"</f>
        <v>42848,'</v>
      </c>
      <c r="D20" t="e">
        <f>'CountryvisatypeLink UAT Master'!C20</f>
        <v>#N/A</v>
      </c>
      <c r="E20" s="16" t="s">
        <v>1913</v>
      </c>
      <c r="H20" t="e">
        <f>CONCATENATE(A20,B20,C20,D20,E20)</f>
        <v>#N/A</v>
      </c>
    </row>
    <row r="21" spans="1:8">
      <c r="A21" s="16" t="s">
        <v>1912</v>
      </c>
      <c r="B21" t="str">
        <f>B19</f>
        <v>81363,</v>
      </c>
      <c r="C21" t="str">
        <f>'CountryvisatypeLink UAT Master'!B21&amp;",'"</f>
        <v>44364,'</v>
      </c>
      <c r="D21" t="e">
        <f>'CountryvisatypeLink UAT Master'!C21</f>
        <v>#N/A</v>
      </c>
      <c r="E21" s="16" t="s">
        <v>1913</v>
      </c>
      <c r="H21" t="e">
        <f>CONCATENATE(A21,B21,C21,D21,E21)</f>
        <v>#N/A</v>
      </c>
    </row>
    <row r="22" spans="1:8">
      <c r="A22" s="16" t="s">
        <v>1912</v>
      </c>
      <c r="B22" t="str">
        <f>B20</f>
        <v>81363,</v>
      </c>
      <c r="C22" t="str">
        <f>'CountryvisatypeLink UAT Master'!B22&amp;",'"</f>
        <v>42992,'</v>
      </c>
      <c r="D22" t="e">
        <f>'CountryvisatypeLink UAT Master'!C22</f>
        <v>#N/A</v>
      </c>
      <c r="E22" s="16" t="s">
        <v>1913</v>
      </c>
      <c r="H22" t="e">
        <f>CONCATENATE(A22,B22,C22,D22,E22)</f>
        <v>#N/A</v>
      </c>
    </row>
    <row r="23" spans="1:8">
      <c r="A23" s="16" t="s">
        <v>1912</v>
      </c>
      <c r="B23" t="str">
        <f>B21</f>
        <v>81363,</v>
      </c>
      <c r="C23" t="str">
        <f>'CountryvisatypeLink UAT Master'!B23&amp;",'"</f>
        <v>42705,'</v>
      </c>
      <c r="D23" t="e">
        <f>'CountryvisatypeLink UAT Master'!C23</f>
        <v>#N/A</v>
      </c>
      <c r="E23" s="16" t="s">
        <v>1913</v>
      </c>
      <c r="H23" t="e">
        <f>CONCATENATE(A23,B23,C23,D23,E23)</f>
        <v>#N/A</v>
      </c>
    </row>
    <row r="24" spans="1:8">
      <c r="A24" s="16" t="s">
        <v>1912</v>
      </c>
      <c r="B24" t="str">
        <f>B22</f>
        <v>81363,</v>
      </c>
      <c r="C24" t="str">
        <f>'CountryvisatypeLink UAT Master'!B24&amp;",'"</f>
        <v>24151,'</v>
      </c>
      <c r="D24" t="str">
        <f>'CountryvisatypeLink UAT Master'!C24</f>
        <v>Y</v>
      </c>
      <c r="E24" s="16" t="s">
        <v>1913</v>
      </c>
      <c r="H24" t="str">
        <f>CONCATENATE(A24,B24,C24,D24,E24)</f>
        <v>INSERT INTO t_vsc_visa_insurance_link (t_insurance_link_id, vsc_id, visa_type_id, is_insurance_required, created_by, created_date, modified_by, modified_date) VALUES(nextval('t_vsc_visa_insurance_link_seq'),81363,24151,'Y', 'support', current_timestamp, 'support', current_timestamp);</v>
      </c>
    </row>
    <row r="25" spans="1:8">
      <c r="A25" s="16" t="s">
        <v>1912</v>
      </c>
      <c r="B25" t="str">
        <f>B23</f>
        <v>81363,</v>
      </c>
      <c r="C25" t="str">
        <f>'CountryvisatypeLink UAT Master'!B25&amp;",'"</f>
        <v>42508,'</v>
      </c>
      <c r="D25" t="str">
        <f>'CountryvisatypeLink UAT Master'!C25</f>
        <v>N</v>
      </c>
      <c r="E25" s="16" t="s">
        <v>1913</v>
      </c>
      <c r="H25" t="str">
        <f>CONCATENATE(A25,B25,C25,D25,E25)</f>
        <v>INSERT INTO t_vsc_visa_insurance_link (t_insurance_link_id, vsc_id, visa_type_id, is_insurance_required, created_by, created_date, modified_by, modified_date) VALUES(nextval('t_vsc_visa_insurance_link_seq'),81363,42508,'N', 'support', current_timestamp, 'support', current_timestamp);</v>
      </c>
    </row>
    <row r="26" spans="1:8">
      <c r="A26" s="16" t="s">
        <v>1912</v>
      </c>
      <c r="B26" t="str">
        <f>B24</f>
        <v>81363,</v>
      </c>
      <c r="C26" t="str">
        <f>'CountryvisatypeLink UAT Master'!B26&amp;",'"</f>
        <v>41520,'</v>
      </c>
      <c r="D26" t="e">
        <f>'CountryvisatypeLink UAT Master'!C26</f>
        <v>#N/A</v>
      </c>
      <c r="E26" s="16" t="s">
        <v>1913</v>
      </c>
      <c r="H26" t="e">
        <f>CONCATENATE(A26,B26,C26,D26,E26)</f>
        <v>#N/A</v>
      </c>
    </row>
    <row r="27" spans="1:8">
      <c r="A27" s="16" t="s">
        <v>1912</v>
      </c>
      <c r="B27" t="str">
        <f>B25</f>
        <v>81363,</v>
      </c>
      <c r="C27" t="str">
        <f>'CountryvisatypeLink UAT Master'!B27&amp;",'"</f>
        <v>44664,'</v>
      </c>
      <c r="D27" t="str">
        <f>'CountryvisatypeLink UAT Master'!C27</f>
        <v>Y</v>
      </c>
      <c r="E27" s="16" t="s">
        <v>1913</v>
      </c>
      <c r="H27" t="str">
        <f>CONCATENATE(A27,B27,C27,D27,E27)</f>
        <v>INSERT INTO t_vsc_visa_insurance_link (t_insurance_link_id, vsc_id, visa_type_id, is_insurance_required, created_by, created_date, modified_by, modified_date) VALUES(nextval('t_vsc_visa_insurance_link_seq'),81363,44664,'Y', 'support', current_timestamp, 'support', current_timestamp);</v>
      </c>
    </row>
    <row r="28" spans="1:8">
      <c r="A28" s="16" t="s">
        <v>1912</v>
      </c>
      <c r="B28" t="str">
        <f>B26</f>
        <v>81363,</v>
      </c>
      <c r="C28" t="str">
        <f>'CountryvisatypeLink UAT Master'!B28&amp;",'"</f>
        <v>42356,'</v>
      </c>
      <c r="D28" t="e">
        <f>'CountryvisatypeLink UAT Master'!C28</f>
        <v>#N/A</v>
      </c>
      <c r="E28" s="16" t="s">
        <v>1913</v>
      </c>
      <c r="H28" t="e">
        <f>CONCATENATE(A28,B28,C28,D28,E28)</f>
        <v>#N/A</v>
      </c>
    </row>
    <row r="29" spans="1:8">
      <c r="A29" s="16" t="s">
        <v>1912</v>
      </c>
      <c r="B29" t="str">
        <f>B27</f>
        <v>81363,</v>
      </c>
      <c r="C29" t="str">
        <f>'CountryvisatypeLink UAT Master'!B29&amp;",'"</f>
        <v>604,'</v>
      </c>
      <c r="D29" t="str">
        <f>'CountryvisatypeLink UAT Master'!C29</f>
        <v>Y</v>
      </c>
      <c r="E29" s="16" t="s">
        <v>1913</v>
      </c>
      <c r="H29" t="str">
        <f>CONCATENATE(A29,B29,C29,D29,E29)</f>
        <v>INSERT INTO t_vsc_visa_insurance_link (t_insurance_link_id, vsc_id, visa_type_id, is_insurance_required, created_by, created_date, modified_by, modified_date) VALUES(nextval('t_vsc_visa_insurance_link_seq'),81363,604,'Y', 'support', current_timestamp, 'support', current_timestamp);</v>
      </c>
    </row>
    <row r="30" spans="1:8">
      <c r="A30" s="16" t="s">
        <v>1912</v>
      </c>
      <c r="B30" t="str">
        <f>B28</f>
        <v>81363,</v>
      </c>
      <c r="C30" t="str">
        <f>'CountryvisatypeLink UAT Master'!B30&amp;",'"</f>
        <v>603,'</v>
      </c>
      <c r="D30" t="str">
        <f>'CountryvisatypeLink UAT Master'!C30</f>
        <v>Y</v>
      </c>
      <c r="E30" s="16" t="s">
        <v>1913</v>
      </c>
      <c r="H30" t="str">
        <f>CONCATENATE(A30,B30,C30,D30,E30)</f>
        <v>INSERT INTO t_vsc_visa_insurance_link (t_insurance_link_id, vsc_id, visa_type_id, is_insurance_required, created_by, created_date, modified_by, modified_date) VALUES(nextval('t_vsc_visa_insurance_link_seq'),81363,603,'Y', 'support', current_timestamp, 'support', current_timestamp);</v>
      </c>
    </row>
    <row r="31" spans="1:8">
      <c r="A31" s="16" t="s">
        <v>1912</v>
      </c>
      <c r="B31" t="str">
        <f>B29</f>
        <v>81363,</v>
      </c>
      <c r="C31" t="str">
        <f>'CountryvisatypeLink UAT Master'!B31&amp;",'"</f>
        <v>44684,'</v>
      </c>
      <c r="D31" t="e">
        <f>'CountryvisatypeLink UAT Master'!C31</f>
        <v>#N/A</v>
      </c>
      <c r="E31" s="16" t="s">
        <v>1913</v>
      </c>
      <c r="H31" t="e">
        <f>CONCATENATE(A31,B31,C31,D31,E31)</f>
        <v>#N/A</v>
      </c>
    </row>
    <row r="32" spans="1:8">
      <c r="A32" s="16" t="s">
        <v>1912</v>
      </c>
      <c r="B32" t="str">
        <f>B30</f>
        <v>81363,</v>
      </c>
      <c r="C32" t="str">
        <f>'CountryvisatypeLink UAT Master'!B32&amp;",'"</f>
        <v>42286,'</v>
      </c>
      <c r="D32" t="str">
        <f>'CountryvisatypeLink UAT Master'!C32</f>
        <v>Y</v>
      </c>
      <c r="E32" s="16" t="s">
        <v>1913</v>
      </c>
      <c r="H32" t="str">
        <f>CONCATENATE(A32,B32,C32,D32,E32)</f>
        <v>INSERT INTO t_vsc_visa_insurance_link (t_insurance_link_id, vsc_id, visa_type_id, is_insurance_required, created_by, created_date, modified_by, modified_date) VALUES(nextval('t_vsc_visa_insurance_link_seq'),81363,42286,'Y', 'support', current_timestamp, 'support', current_timestamp);</v>
      </c>
    </row>
    <row r="33" spans="1:8">
      <c r="A33" s="16" t="s">
        <v>1912</v>
      </c>
      <c r="B33" t="str">
        <f>B31</f>
        <v>81363,</v>
      </c>
      <c r="C33" t="str">
        <f>'CountryvisatypeLink UAT Master'!B33&amp;",'"</f>
        <v>605,'</v>
      </c>
      <c r="D33" t="str">
        <f>'CountryvisatypeLink UAT Master'!C33</f>
        <v>Y</v>
      </c>
      <c r="E33" s="16" t="s">
        <v>1913</v>
      </c>
      <c r="H33" t="str">
        <f>CONCATENATE(A33,B33,C33,D33,E33)</f>
        <v>INSERT INTO t_vsc_visa_insurance_link (t_insurance_link_id, vsc_id, visa_type_id, is_insurance_required, created_by, created_date, modified_by, modified_date) VALUES(nextval('t_vsc_visa_insurance_link_seq'),81363,605,'Y', 'support', current_timestamp, 'support', current_timestamp);</v>
      </c>
    </row>
    <row r="34" spans="1:8">
      <c r="A34" s="16" t="s">
        <v>1912</v>
      </c>
      <c r="B34" t="str">
        <f>B32</f>
        <v>81363,</v>
      </c>
      <c r="C34" t="str">
        <f>'CountryvisatypeLink UAT Master'!B34&amp;",'"</f>
        <v>42764,'</v>
      </c>
      <c r="D34" t="e">
        <f>'CountryvisatypeLink UAT Master'!C34</f>
        <v>#N/A</v>
      </c>
      <c r="E34" s="16" t="s">
        <v>1913</v>
      </c>
      <c r="H34" t="e">
        <f>CONCATENATE(A34,B34,C34,D34,E34)</f>
        <v>#N/A</v>
      </c>
    </row>
    <row r="35" spans="1:8">
      <c r="A35" s="16" t="s">
        <v>1912</v>
      </c>
      <c r="B35" t="str">
        <f>B33</f>
        <v>81363,</v>
      </c>
      <c r="C35" t="str">
        <f>'CountryvisatypeLink UAT Master'!B35&amp;",'"</f>
        <v>42744,'</v>
      </c>
      <c r="D35" t="e">
        <f>'CountryvisatypeLink UAT Master'!C35</f>
        <v>#N/A</v>
      </c>
      <c r="E35" s="16" t="s">
        <v>1913</v>
      </c>
      <c r="H35" t="e">
        <f>CONCATENATE(A35,B35,C35,D35,E35)</f>
        <v>#N/A</v>
      </c>
    </row>
    <row r="36" spans="1:8">
      <c r="A36" s="16" t="s">
        <v>1912</v>
      </c>
      <c r="B36" t="str">
        <f>B34</f>
        <v>81363,</v>
      </c>
      <c r="C36" t="str">
        <f>'CountryvisatypeLink UAT Master'!B36&amp;",'"</f>
        <v>42664,'</v>
      </c>
      <c r="D36" t="str">
        <f>'CountryvisatypeLink UAT Master'!C36</f>
        <v>Y</v>
      </c>
      <c r="E36" s="16" t="s">
        <v>1913</v>
      </c>
      <c r="H36" t="str">
        <f>CONCATENATE(A36,B36,C36,D36,E36)</f>
        <v>INSERT INTO t_vsc_visa_insurance_link (t_insurance_link_id, vsc_id, visa_type_id, is_insurance_required, created_by, created_date, modified_by, modified_date) VALUES(nextval('t_vsc_visa_insurance_link_seq'),81363,42664,'Y', 'support', current_timestamp, 'support', current_timestamp);</v>
      </c>
    </row>
    <row r="37" spans="1:8">
      <c r="A37" s="16" t="s">
        <v>1912</v>
      </c>
      <c r="B37" t="str">
        <f>B35</f>
        <v>81363,</v>
      </c>
      <c r="C37" t="str">
        <f>'CountryvisatypeLink UAT Master'!B37&amp;",'"</f>
        <v>42725,'</v>
      </c>
      <c r="D37" t="e">
        <f>'CountryvisatypeLink UAT Master'!C37</f>
        <v>#N/A</v>
      </c>
      <c r="E37" s="16" t="s">
        <v>1913</v>
      </c>
      <c r="H37" t="e">
        <f>CONCATENATE(A37,B37,C37,D37,E37)</f>
        <v>#N/A</v>
      </c>
    </row>
    <row r="38" spans="1:8">
      <c r="A38" s="16" t="s">
        <v>1912</v>
      </c>
      <c r="B38" t="str">
        <f>B36</f>
        <v>81363,</v>
      </c>
      <c r="C38" t="str">
        <f>'CountryvisatypeLink UAT Master'!B38&amp;",'"</f>
        <v>42724,'</v>
      </c>
      <c r="D38" t="e">
        <f>'CountryvisatypeLink UAT Master'!C38</f>
        <v>#N/A</v>
      </c>
      <c r="E38" s="16" t="s">
        <v>1913</v>
      </c>
      <c r="H38" t="e">
        <f>CONCATENATE(A38,B38,C38,D38,E38)</f>
        <v>#N/A</v>
      </c>
    </row>
    <row r="39" spans="1:8">
      <c r="A39" s="16" t="s">
        <v>1912</v>
      </c>
      <c r="B39" t="str">
        <f>B37</f>
        <v>81363,</v>
      </c>
      <c r="C39" t="str">
        <f>'CountryvisatypeLink UAT Master'!B39&amp;",'"</f>
        <v>22057,'</v>
      </c>
      <c r="D39" t="str">
        <f>'CountryvisatypeLink UAT Master'!C39</f>
        <v>Y</v>
      </c>
      <c r="E39" s="16" t="s">
        <v>1913</v>
      </c>
      <c r="H39" t="str">
        <f>CONCATENATE(A39,B39,C39,D39,E39)</f>
        <v>INSERT INTO t_vsc_visa_insurance_link (t_insurance_link_id, vsc_id, visa_type_id, is_insurance_required, created_by, created_date, modified_by, modified_date) VALUES(nextval('t_vsc_visa_insurance_link_seq'),81363,22057,'Y', 'support', current_timestamp, 'support', current_timestamp);</v>
      </c>
    </row>
    <row r="40" spans="1:8">
      <c r="A40" s="16" t="s">
        <v>1912</v>
      </c>
      <c r="B40" t="str">
        <f>B38</f>
        <v>81363,</v>
      </c>
      <c r="C40" t="str">
        <f>'CountryvisatypeLink UAT Master'!B40&amp;",'"</f>
        <v>22065,'</v>
      </c>
      <c r="D40" t="str">
        <f>'CountryvisatypeLink UAT Master'!C40</f>
        <v>Y</v>
      </c>
      <c r="E40" s="16" t="s">
        <v>1913</v>
      </c>
      <c r="H40" t="str">
        <f>CONCATENATE(A40,B40,C40,D40,E40)</f>
        <v>INSERT INTO t_vsc_visa_insurance_link (t_insurance_link_id, vsc_id, visa_type_id, is_insurance_required, created_by, created_date, modified_by, modified_date) VALUES(nextval('t_vsc_visa_insurance_link_seq'),81363,22065,'Y', 'support', current_timestamp, 'support', current_timestamp);</v>
      </c>
    </row>
    <row r="41" spans="1:8">
      <c r="A41" s="16" t="s">
        <v>1912</v>
      </c>
      <c r="B41" t="str">
        <f>B39</f>
        <v>81363,</v>
      </c>
      <c r="C41" t="str">
        <f>'CountryvisatypeLink UAT Master'!B41&amp;",'"</f>
        <v>39150,'</v>
      </c>
      <c r="D41" t="str">
        <f>'CountryvisatypeLink UAT Master'!C41</f>
        <v>N</v>
      </c>
      <c r="E41" s="16" t="s">
        <v>1913</v>
      </c>
      <c r="H41" t="str">
        <f>CONCATENATE(A41,B41,C41,D41,E41)</f>
        <v>INSERT INTO t_vsc_visa_insurance_link (t_insurance_link_id, vsc_id, visa_type_id, is_insurance_required, created_by, created_date, modified_by, modified_date) VALUES(nextval('t_vsc_visa_insurance_link_seq'),81363,39150,'N', 'support', current_timestamp, 'support', current_timestamp);</v>
      </c>
    </row>
    <row r="42" spans="1:8">
      <c r="A42" s="16" t="s">
        <v>1912</v>
      </c>
      <c r="B42" t="str">
        <f>B40</f>
        <v>81363,</v>
      </c>
      <c r="C42" t="str">
        <f>'CountryvisatypeLink UAT Master'!B42&amp;",'"</f>
        <v>37152,'</v>
      </c>
      <c r="D42" t="str">
        <f>'CountryvisatypeLink UAT Master'!C42</f>
        <v>Y</v>
      </c>
      <c r="E42" s="16" t="s">
        <v>1913</v>
      </c>
      <c r="H42" t="str">
        <f>CONCATENATE(A42,B42,C42,D42,E42)</f>
        <v>INSERT INTO t_vsc_visa_insurance_link (t_insurance_link_id, vsc_id, visa_type_id, is_insurance_required, created_by, created_date, modified_by, modified_date) VALUES(nextval('t_vsc_visa_insurance_link_seq'),81363,37152,'Y', 'support', current_timestamp, 'support', current_timestamp);</v>
      </c>
    </row>
    <row r="43" spans="1:8">
      <c r="A43" s="16" t="s">
        <v>1912</v>
      </c>
      <c r="B43" t="str">
        <f>B41</f>
        <v>81363,</v>
      </c>
      <c r="C43" t="str">
        <f>'CountryvisatypeLink UAT Master'!B43&amp;",'"</f>
        <v>33152,'</v>
      </c>
      <c r="D43" t="str">
        <f>'CountryvisatypeLink UAT Master'!C43</f>
        <v>Y</v>
      </c>
      <c r="E43" s="16" t="s">
        <v>1913</v>
      </c>
      <c r="H43" t="str">
        <f>CONCATENATE(A43,B43,C43,D43,E43)</f>
        <v>INSERT INTO t_vsc_visa_insurance_link (t_insurance_link_id, vsc_id, visa_type_id, is_insurance_required, created_by, created_date, modified_by, modified_date) VALUES(nextval('t_vsc_visa_insurance_link_seq'),81363,33152,'Y', 'support', current_timestamp, 'support', current_timestamp);</v>
      </c>
    </row>
    <row r="44" spans="1:8">
      <c r="A44" s="16" t="s">
        <v>1912</v>
      </c>
      <c r="B44" t="str">
        <f>B42</f>
        <v>81363,</v>
      </c>
      <c r="C44" t="str">
        <f>'CountryvisatypeLink UAT Master'!B44&amp;",'"</f>
        <v>613,'</v>
      </c>
      <c r="D44" t="str">
        <f>'CountryvisatypeLink UAT Master'!C44</f>
        <v>Y</v>
      </c>
      <c r="E44" s="16" t="s">
        <v>1913</v>
      </c>
      <c r="H44" t="str">
        <f>CONCATENATE(A44,B44,C44,D44,E44)</f>
        <v>INSERT INTO t_vsc_visa_insurance_link (t_insurance_link_id, vsc_id, visa_type_id, is_insurance_required, created_by, created_date, modified_by, modified_date) VALUES(nextval('t_vsc_visa_insurance_link_seq'),81363,613,'Y', 'support', current_timestamp, 'support', current_timestamp);</v>
      </c>
    </row>
    <row r="45" spans="1:8">
      <c r="A45" s="16" t="s">
        <v>1912</v>
      </c>
      <c r="B45" t="str">
        <f>B43</f>
        <v>81363,</v>
      </c>
      <c r="C45" t="str">
        <f>'CountryvisatypeLink UAT Master'!B45&amp;",'"</f>
        <v>612,'</v>
      </c>
      <c r="D45" t="str">
        <f>'CountryvisatypeLink UAT Master'!C45</f>
        <v>Y</v>
      </c>
      <c r="E45" s="16" t="s">
        <v>1913</v>
      </c>
      <c r="H45" t="str">
        <f>CONCATENATE(A45,B45,C45,D45,E45)</f>
        <v>INSERT INTO t_vsc_visa_insurance_link (t_insurance_link_id, vsc_id, visa_type_id, is_insurance_required, created_by, created_date, modified_by, modified_date) VALUES(nextval('t_vsc_visa_insurance_link_seq'),81363,612,'Y', 'support', current_timestamp, 'support', current_timestamp);</v>
      </c>
    </row>
    <row r="46" spans="1:8">
      <c r="A46" s="16" t="s">
        <v>1912</v>
      </c>
      <c r="B46" t="str">
        <f>B44</f>
        <v>81363,</v>
      </c>
      <c r="C46" t="str">
        <f>'CountryvisatypeLink UAT Master'!B46&amp;",'"</f>
        <v>34160,'</v>
      </c>
      <c r="D46" t="str">
        <f>'CountryvisatypeLink UAT Master'!C46</f>
        <v>Y</v>
      </c>
      <c r="E46" s="16" t="s">
        <v>1913</v>
      </c>
      <c r="H46" t="str">
        <f>CONCATENATE(A46,B46,C46,D46,E46)</f>
        <v>INSERT INTO t_vsc_visa_insurance_link (t_insurance_link_id, vsc_id, visa_type_id, is_insurance_required, created_by, created_date, modified_by, modified_date) VALUES(nextval('t_vsc_visa_insurance_link_seq'),81363,34160,'Y', 'support', current_timestamp, 'support', current_timestamp);</v>
      </c>
    </row>
    <row r="47" spans="1:8">
      <c r="A47" s="16" t="s">
        <v>1912</v>
      </c>
      <c r="B47" t="str">
        <f>B45</f>
        <v>81363,</v>
      </c>
      <c r="C47" t="str">
        <f>'CountryvisatypeLink UAT Master'!B47&amp;",'"</f>
        <v>614,'</v>
      </c>
      <c r="D47" t="str">
        <f>'CountryvisatypeLink UAT Master'!C47</f>
        <v>Y</v>
      </c>
      <c r="E47" s="16" t="s">
        <v>1913</v>
      </c>
      <c r="H47" t="str">
        <f>CONCATENATE(A47,B47,C47,D47,E47)</f>
        <v>INSERT INTO t_vsc_visa_insurance_link (t_insurance_link_id, vsc_id, visa_type_id, is_insurance_required, created_by, created_date, modified_by, modified_date) VALUES(nextval('t_vsc_visa_insurance_link_seq'),81363,614,'Y', 'support', current_timestamp, 'support', current_timestamp);</v>
      </c>
    </row>
    <row r="48" spans="1:8">
      <c r="A48" s="16" t="s">
        <v>1912</v>
      </c>
      <c r="B48" t="str">
        <f>B46</f>
        <v>81363,</v>
      </c>
      <c r="C48" t="str">
        <f>'CountryvisatypeLink UAT Master'!B48&amp;",'"</f>
        <v>41756,'</v>
      </c>
      <c r="D48" t="str">
        <f>'CountryvisatypeLink UAT Master'!C48</f>
        <v>N</v>
      </c>
      <c r="E48" s="16" t="s">
        <v>1913</v>
      </c>
      <c r="H48" t="str">
        <f>CONCATENATE(A48,B48,C48,D48,E48)</f>
        <v>INSERT INTO t_vsc_visa_insurance_link (t_insurance_link_id, vsc_id, visa_type_id, is_insurance_required, created_by, created_date, modified_by, modified_date) VALUES(nextval('t_vsc_visa_insurance_link_seq'),81363,41756,'N', 'support', current_timestamp, 'support', current_timestamp);</v>
      </c>
    </row>
    <row r="49" spans="1:8">
      <c r="A49" s="16" t="s">
        <v>1912</v>
      </c>
      <c r="B49" t="str">
        <f>B47</f>
        <v>81363,</v>
      </c>
      <c r="C49" t="str">
        <f>'CountryvisatypeLink UAT Master'!B49&amp;",'"</f>
        <v>26150,'</v>
      </c>
      <c r="D49" t="str">
        <f>'CountryvisatypeLink UAT Master'!C49</f>
        <v>N</v>
      </c>
      <c r="E49" s="16" t="s">
        <v>1913</v>
      </c>
      <c r="H49" t="str">
        <f>CONCATENATE(A49,B49,C49,D49,E49)</f>
        <v>INSERT INTO t_vsc_visa_insurance_link (t_insurance_link_id, vsc_id, visa_type_id, is_insurance_required, created_by, created_date, modified_by, modified_date) VALUES(nextval('t_vsc_visa_insurance_link_seq'),81363,26150,'N', 'support', current_timestamp, 'support', current_timestamp);</v>
      </c>
    </row>
    <row r="50" spans="1:8">
      <c r="A50" s="16" t="s">
        <v>1912</v>
      </c>
      <c r="B50" t="str">
        <f>B48</f>
        <v>81363,</v>
      </c>
      <c r="C50" t="str">
        <f>'CountryvisatypeLink UAT Master'!B50&amp;",'"</f>
        <v>32350,'</v>
      </c>
      <c r="D50" t="str">
        <f>'CountryvisatypeLink UAT Master'!C50</f>
        <v>N</v>
      </c>
      <c r="E50" s="16" t="s">
        <v>1913</v>
      </c>
      <c r="H50" t="str">
        <f>CONCATENATE(A50,B50,C50,D50,E50)</f>
        <v>INSERT INTO t_vsc_visa_insurance_link (t_insurance_link_id, vsc_id, visa_type_id, is_insurance_required, created_by, created_date, modified_by, modified_date) VALUES(nextval('t_vsc_visa_insurance_link_seq'),81363,32350,'N', 'support', current_timestamp, 'support', current_timestamp);</v>
      </c>
    </row>
    <row r="51" spans="1:8">
      <c r="A51" s="16" t="s">
        <v>1912</v>
      </c>
      <c r="B51" t="str">
        <f>B49</f>
        <v>81363,</v>
      </c>
      <c r="C51" t="str">
        <f>'CountryvisatypeLink UAT Master'!B51&amp;",'"</f>
        <v>44224,'</v>
      </c>
      <c r="D51" t="e">
        <f>'CountryvisatypeLink UAT Master'!C51</f>
        <v>#N/A</v>
      </c>
      <c r="E51" s="16" t="s">
        <v>1913</v>
      </c>
      <c r="H51" t="e">
        <f>CONCATENATE(A51,B51,C51,D51,E51)</f>
        <v>#N/A</v>
      </c>
    </row>
    <row r="52" spans="1:8">
      <c r="A52" s="16" t="s">
        <v>1912</v>
      </c>
      <c r="B52" t="str">
        <f>B50</f>
        <v>81363,</v>
      </c>
      <c r="C52" t="str">
        <f>'CountryvisatypeLink UAT Master'!B52&amp;",'"</f>
        <v>44225,'</v>
      </c>
      <c r="D52" t="e">
        <f>'CountryvisatypeLink UAT Master'!C52</f>
        <v>#N/A</v>
      </c>
      <c r="E52" s="16" t="s">
        <v>1913</v>
      </c>
      <c r="H52" t="e">
        <f>CONCATENATE(A52,B52,C52,D52,E52)</f>
        <v>#N/A</v>
      </c>
    </row>
    <row r="53" spans="1:8">
      <c r="A53" s="16" t="s">
        <v>1912</v>
      </c>
      <c r="B53" t="str">
        <f>B51</f>
        <v>81363,</v>
      </c>
      <c r="C53" t="str">
        <f>'CountryvisatypeLink UAT Master'!B53&amp;",'"</f>
        <v>44185,'</v>
      </c>
      <c r="D53" t="e">
        <f>'CountryvisatypeLink UAT Master'!C53</f>
        <v>#N/A</v>
      </c>
      <c r="E53" s="16" t="s">
        <v>1913</v>
      </c>
      <c r="H53" t="e">
        <f>CONCATENATE(A53,B53,C53,D53,E53)</f>
        <v>#N/A</v>
      </c>
    </row>
    <row r="54" spans="1:8">
      <c r="A54" s="16" t="s">
        <v>1912</v>
      </c>
      <c r="B54" t="str">
        <f>B52</f>
        <v>81363,</v>
      </c>
      <c r="C54" t="str">
        <f>'CountryvisatypeLink UAT Master'!B54&amp;",'"</f>
        <v>44226,'</v>
      </c>
      <c r="D54" t="e">
        <f>'CountryvisatypeLink UAT Master'!C54</f>
        <v>#N/A</v>
      </c>
      <c r="E54" s="16" t="s">
        <v>1913</v>
      </c>
      <c r="H54" t="e">
        <f>CONCATENATE(A54,B54,C54,D54,E54)</f>
        <v>#N/A</v>
      </c>
    </row>
    <row r="55" spans="1:8">
      <c r="A55" s="16" t="s">
        <v>1912</v>
      </c>
      <c r="B55" t="str">
        <f>B53</f>
        <v>81363,</v>
      </c>
      <c r="C55" t="str">
        <f>'CountryvisatypeLink UAT Master'!B55&amp;",'"</f>
        <v>44227,'</v>
      </c>
      <c r="D55" t="e">
        <f>'CountryvisatypeLink UAT Master'!C55</f>
        <v>#N/A</v>
      </c>
      <c r="E55" s="16" t="s">
        <v>1913</v>
      </c>
      <c r="H55" t="e">
        <f>CONCATENATE(A55,B55,C55,D55,E55)</f>
        <v>#N/A</v>
      </c>
    </row>
    <row r="56" spans="1:8">
      <c r="A56" s="16" t="s">
        <v>1912</v>
      </c>
      <c r="B56" t="str">
        <f>B54</f>
        <v>81363,</v>
      </c>
      <c r="C56" t="str">
        <f>'CountryvisatypeLink UAT Master'!B56&amp;",'"</f>
        <v>44186,'</v>
      </c>
      <c r="D56" t="e">
        <f>'CountryvisatypeLink UAT Master'!C56</f>
        <v>#N/A</v>
      </c>
      <c r="E56" s="16" t="s">
        <v>1913</v>
      </c>
      <c r="H56" t="e">
        <f>CONCATENATE(A56,B56,C56,D56,E56)</f>
        <v>#N/A</v>
      </c>
    </row>
    <row r="57" spans="1:8">
      <c r="A57" s="16" t="s">
        <v>1912</v>
      </c>
      <c r="B57" t="str">
        <f>B55</f>
        <v>81363,</v>
      </c>
      <c r="C57" t="str">
        <f>'CountryvisatypeLink UAT Master'!B57&amp;",'"</f>
        <v>44204,'</v>
      </c>
      <c r="D57" t="e">
        <f>'CountryvisatypeLink UAT Master'!C57</f>
        <v>#N/A</v>
      </c>
      <c r="E57" s="16" t="s">
        <v>1913</v>
      </c>
      <c r="H57" t="e">
        <f>CONCATENATE(A57,B57,C57,D57,E57)</f>
        <v>#N/A</v>
      </c>
    </row>
    <row r="58" spans="1:8">
      <c r="A58" s="16" t="s">
        <v>1912</v>
      </c>
      <c r="B58" t="str">
        <f>B56</f>
        <v>81363,</v>
      </c>
      <c r="C58" t="str">
        <f>'CountryvisatypeLink UAT Master'!B58&amp;",'"</f>
        <v>43499,'</v>
      </c>
      <c r="D58" t="e">
        <f>'CountryvisatypeLink UAT Master'!C58</f>
        <v>#N/A</v>
      </c>
      <c r="E58" s="16" t="s">
        <v>1913</v>
      </c>
      <c r="H58" t="e">
        <f>CONCATENATE(A58,B58,C58,D58,E58)</f>
        <v>#N/A</v>
      </c>
    </row>
    <row r="59" spans="1:8">
      <c r="A59" s="16" t="s">
        <v>1912</v>
      </c>
      <c r="B59" t="str">
        <f>B57</f>
        <v>81363,</v>
      </c>
      <c r="C59" t="str">
        <f>'CountryvisatypeLink UAT Master'!B59&amp;",'"</f>
        <v>43498,'</v>
      </c>
      <c r="D59" t="e">
        <f>'CountryvisatypeLink UAT Master'!C59</f>
        <v>#N/A</v>
      </c>
      <c r="E59" s="16" t="s">
        <v>1913</v>
      </c>
      <c r="H59" t="e">
        <f>CONCATENATE(A59,B59,C59,D59,E59)</f>
        <v>#N/A</v>
      </c>
    </row>
    <row r="60" spans="1:8">
      <c r="A60" s="16" t="s">
        <v>1912</v>
      </c>
      <c r="B60" t="str">
        <f>B58</f>
        <v>81363,</v>
      </c>
      <c r="C60" t="str">
        <f>'CountryvisatypeLink UAT Master'!B60&amp;",'"</f>
        <v>44704,'</v>
      </c>
      <c r="D60" t="e">
        <f>'CountryvisatypeLink UAT Master'!C60</f>
        <v>#N/A</v>
      </c>
      <c r="E60" s="16" t="s">
        <v>1913</v>
      </c>
      <c r="H60" t="e">
        <f>CONCATENATE(A60,B60,C60,D60,E60)</f>
        <v>#N/A</v>
      </c>
    </row>
    <row r="61" spans="1:8">
      <c r="A61" s="16" t="s">
        <v>1912</v>
      </c>
      <c r="B61" t="str">
        <f>B59</f>
        <v>81363,</v>
      </c>
      <c r="C61" t="str">
        <f>'CountryvisatypeLink UAT Master'!B61&amp;",'"</f>
        <v>44724,'</v>
      </c>
      <c r="D61" t="e">
        <f>'CountryvisatypeLink UAT Master'!C61</f>
        <v>#N/A</v>
      </c>
      <c r="E61" s="16" t="s">
        <v>1913</v>
      </c>
      <c r="H61" t="e">
        <f>CONCATENATE(A61,B61,C61,D61,E61)</f>
        <v>#N/A</v>
      </c>
    </row>
    <row r="62" spans="1:8">
      <c r="A62" s="16" t="s">
        <v>1912</v>
      </c>
      <c r="B62" t="str">
        <f>B60</f>
        <v>81363,</v>
      </c>
      <c r="C62" t="str">
        <f>'CountryvisatypeLink UAT Master'!B62&amp;",'"</f>
        <v>44705,'</v>
      </c>
      <c r="D62" t="e">
        <f>'CountryvisatypeLink UAT Master'!C62</f>
        <v>#N/A</v>
      </c>
      <c r="E62" s="16" t="s">
        <v>1913</v>
      </c>
      <c r="H62" t="e">
        <f>CONCATENATE(A62,B62,C62,D62,E62)</f>
        <v>#N/A</v>
      </c>
    </row>
    <row r="63" spans="1:8">
      <c r="A63" s="16" t="s">
        <v>1912</v>
      </c>
      <c r="B63" t="str">
        <f>B61</f>
        <v>81363,</v>
      </c>
      <c r="C63" t="str">
        <f>'CountryvisatypeLink UAT Master'!B63&amp;",'"</f>
        <v>43497,'</v>
      </c>
      <c r="D63" t="e">
        <f>'CountryvisatypeLink UAT Master'!C63</f>
        <v>#N/A</v>
      </c>
      <c r="E63" s="16" t="s">
        <v>1913</v>
      </c>
      <c r="H63" t="e">
        <f>CONCATENATE(A63,B63,C63,D63,E63)</f>
        <v>#N/A</v>
      </c>
    </row>
    <row r="64" spans="1:8">
      <c r="A64" s="16" t="s">
        <v>1912</v>
      </c>
      <c r="B64" t="str">
        <f>B62</f>
        <v>81363,</v>
      </c>
      <c r="C64" t="str">
        <f>'CountryvisatypeLink UAT Master'!B64&amp;",'"</f>
        <v>44706,'</v>
      </c>
      <c r="D64" t="e">
        <f>'CountryvisatypeLink UAT Master'!C64</f>
        <v>#N/A</v>
      </c>
      <c r="E64" s="16" t="s">
        <v>1913</v>
      </c>
      <c r="H64" t="e">
        <f>CONCATENATE(A64,B64,C64,D64,E64)</f>
        <v>#N/A</v>
      </c>
    </row>
    <row r="65" spans="1:8">
      <c r="A65" s="16" t="s">
        <v>1912</v>
      </c>
      <c r="B65" t="str">
        <f>B63</f>
        <v>81363,</v>
      </c>
      <c r="C65" t="str">
        <f>'CountryvisatypeLink UAT Master'!B65&amp;",'"</f>
        <v>44184,'</v>
      </c>
      <c r="D65" t="e">
        <f>'CountryvisatypeLink UAT Master'!C65</f>
        <v>#N/A</v>
      </c>
      <c r="E65" s="16" t="s">
        <v>1913</v>
      </c>
      <c r="H65" t="e">
        <f>CONCATENATE(A65,B65,C65,D65,E65)</f>
        <v>#N/A</v>
      </c>
    </row>
    <row r="66" spans="1:8">
      <c r="A66" s="16" t="s">
        <v>1912</v>
      </c>
      <c r="B66" t="str">
        <f>B64</f>
        <v>81363,</v>
      </c>
      <c r="C66" t="str">
        <f>'CountryvisatypeLink UAT Master'!B66&amp;",'"</f>
        <v>44166,'</v>
      </c>
      <c r="D66" t="e">
        <f>'CountryvisatypeLink UAT Master'!C66</f>
        <v>#N/A</v>
      </c>
      <c r="E66" s="16" t="s">
        <v>1913</v>
      </c>
      <c r="H66" t="e">
        <f>CONCATENATE(A66,B66,C66,D66,E66)</f>
        <v>#N/A</v>
      </c>
    </row>
    <row r="67" spans="1:8">
      <c r="A67" s="16" t="s">
        <v>1912</v>
      </c>
      <c r="B67" t="str">
        <f>B65</f>
        <v>81363,</v>
      </c>
      <c r="C67" t="str">
        <f>'CountryvisatypeLink UAT Master'!B67&amp;",'"</f>
        <v>44165,'</v>
      </c>
      <c r="D67" t="e">
        <f>'CountryvisatypeLink UAT Master'!C67</f>
        <v>#N/A</v>
      </c>
      <c r="E67" s="16" t="s">
        <v>1913</v>
      </c>
      <c r="H67" t="e">
        <f>CONCATENATE(A67,B67,C67,D67,E67)</f>
        <v>#N/A</v>
      </c>
    </row>
    <row r="68" spans="1:8">
      <c r="A68" s="16" t="s">
        <v>1912</v>
      </c>
      <c r="B68" t="str">
        <f>B66</f>
        <v>81363,</v>
      </c>
      <c r="C68" t="str">
        <f>'CountryvisatypeLink UAT Master'!B68&amp;",'"</f>
        <v>44164,'</v>
      </c>
      <c r="D68" t="e">
        <f>'CountryvisatypeLink UAT Master'!C68</f>
        <v>#N/A</v>
      </c>
      <c r="E68" s="16" t="s">
        <v>1913</v>
      </c>
      <c r="H68" t="e">
        <f>CONCATENATE(A68,B68,C68,D68,E68)</f>
        <v>#N/A</v>
      </c>
    </row>
    <row r="69" spans="1:8">
      <c r="A69" s="16" t="s">
        <v>1912</v>
      </c>
      <c r="B69" t="str">
        <f>B67</f>
        <v>81363,</v>
      </c>
      <c r="C69" t="str">
        <f>'CountryvisatypeLink UAT Master'!B69&amp;",'"</f>
        <v>41572,'</v>
      </c>
      <c r="D69" t="str">
        <f>'CountryvisatypeLink UAT Master'!C69</f>
        <v>N</v>
      </c>
      <c r="E69" s="16" t="s">
        <v>1913</v>
      </c>
      <c r="H69" t="str">
        <f>CONCATENATE(A69,B69,C69,D69,E69)</f>
        <v>INSERT INTO t_vsc_visa_insurance_link (t_insurance_link_id, vsc_id, visa_type_id, is_insurance_required, created_by, created_date, modified_by, modified_date) VALUES(nextval('t_vsc_visa_insurance_link_seq'),81363,41572,'N', 'support', current_timestamp, 'support', current_timestamp);</v>
      </c>
    </row>
    <row r="70" spans="1:8">
      <c r="A70" s="16" t="s">
        <v>1912</v>
      </c>
      <c r="B70" t="str">
        <f>B68</f>
        <v>81363,</v>
      </c>
      <c r="C70" t="str">
        <f>'CountryvisatypeLink UAT Master'!B70&amp;",'"</f>
        <v>43084,'</v>
      </c>
      <c r="D70" t="e">
        <f>'CountryvisatypeLink UAT Master'!C70</f>
        <v>#N/A</v>
      </c>
      <c r="E70" s="16" t="s">
        <v>1913</v>
      </c>
      <c r="H70" t="e">
        <f>CONCATENATE(A70,B70,C70,D70,E70)</f>
        <v>#N/A</v>
      </c>
    </row>
    <row r="71" spans="1:8">
      <c r="A71" s="16" t="s">
        <v>1912</v>
      </c>
      <c r="B71" t="str">
        <f>B69</f>
        <v>81363,</v>
      </c>
      <c r="C71" t="str">
        <f>'CountryvisatypeLink UAT Master'!B71&amp;",'"</f>
        <v>44246,'</v>
      </c>
      <c r="D71" t="e">
        <f>'CountryvisatypeLink UAT Master'!C71</f>
        <v>#N/A</v>
      </c>
      <c r="E71" s="16" t="s">
        <v>1913</v>
      </c>
      <c r="H71" t="e">
        <f>CONCATENATE(A71,B71,C71,D71,E71)</f>
        <v>#N/A</v>
      </c>
    </row>
    <row r="72" spans="1:8">
      <c r="A72" s="16" t="s">
        <v>1912</v>
      </c>
      <c r="B72" t="str">
        <f>B70</f>
        <v>81363,</v>
      </c>
      <c r="C72" t="str">
        <f>'CountryvisatypeLink UAT Master'!B72&amp;",'"</f>
        <v>44247,'</v>
      </c>
      <c r="D72" t="e">
        <f>'CountryvisatypeLink UAT Master'!C72</f>
        <v>#N/A</v>
      </c>
      <c r="E72" s="16" t="s">
        <v>1913</v>
      </c>
      <c r="H72" t="e">
        <f>CONCATENATE(A72,B72,C72,D72,E72)</f>
        <v>#N/A</v>
      </c>
    </row>
    <row r="73" spans="1:8">
      <c r="A73" s="16" t="s">
        <v>1912</v>
      </c>
      <c r="B73" t="str">
        <f>B71</f>
        <v>81363,</v>
      </c>
      <c r="C73" t="str">
        <f>'CountryvisatypeLink UAT Master'!B73&amp;",'"</f>
        <v>44248,'</v>
      </c>
      <c r="D73" t="e">
        <f>'CountryvisatypeLink UAT Master'!C73</f>
        <v>#N/A</v>
      </c>
      <c r="E73" s="16" t="s">
        <v>1913</v>
      </c>
      <c r="H73" t="e">
        <f>CONCATENATE(A73,B73,C73,D73,E73)</f>
        <v>#N/A</v>
      </c>
    </row>
    <row r="74" spans="1:8">
      <c r="A74" s="16" t="s">
        <v>1912</v>
      </c>
      <c r="B74" t="str">
        <f>B72</f>
        <v>81363,</v>
      </c>
      <c r="C74" t="str">
        <f>'CountryvisatypeLink UAT Master'!B74&amp;",'"</f>
        <v>44244,'</v>
      </c>
      <c r="D74" t="e">
        <f>'CountryvisatypeLink UAT Master'!C74</f>
        <v>#N/A</v>
      </c>
      <c r="E74" s="16" t="s">
        <v>1913</v>
      </c>
      <c r="H74" t="e">
        <f>CONCATENATE(A74,B74,C74,D74,E74)</f>
        <v>#N/A</v>
      </c>
    </row>
    <row r="75" spans="1:8">
      <c r="A75" s="16" t="s">
        <v>1912</v>
      </c>
      <c r="B75" t="str">
        <f>B73</f>
        <v>81363,</v>
      </c>
      <c r="C75" t="str">
        <f>'CountryvisatypeLink UAT Master'!B75&amp;",'"</f>
        <v>44245,'</v>
      </c>
      <c r="D75" t="e">
        <f>'CountryvisatypeLink UAT Master'!C75</f>
        <v>#N/A</v>
      </c>
      <c r="E75" s="16" t="s">
        <v>1913</v>
      </c>
      <c r="H75" t="e">
        <f>CONCATENATE(A75,B75,C75,D75,E75)</f>
        <v>#N/A</v>
      </c>
    </row>
    <row r="76" spans="1:8">
      <c r="A76" s="16" t="s">
        <v>1912</v>
      </c>
      <c r="B76" t="str">
        <f>B74</f>
        <v>81363,</v>
      </c>
      <c r="C76" t="str">
        <f>'CountryvisatypeLink UAT Master'!B76&amp;",'"</f>
        <v>44324,'</v>
      </c>
      <c r="D76" t="e">
        <f>'CountryvisatypeLink UAT Master'!C76</f>
        <v>#N/A</v>
      </c>
      <c r="E76" s="16" t="s">
        <v>1913</v>
      </c>
      <c r="H76" t="e">
        <f>CONCATENATE(A76,B76,C76,D76,E76)</f>
        <v>#N/A</v>
      </c>
    </row>
    <row r="77" spans="1:8">
      <c r="A77" s="16" t="s">
        <v>1912</v>
      </c>
      <c r="B77" t="str">
        <f>B75</f>
        <v>81363,</v>
      </c>
      <c r="C77" t="str">
        <f>'CountryvisatypeLink UAT Master'!B77&amp;",'"</f>
        <v>44233,'</v>
      </c>
      <c r="D77" t="e">
        <f>'CountryvisatypeLink UAT Master'!C77</f>
        <v>#N/A</v>
      </c>
      <c r="E77" s="16" t="s">
        <v>1913</v>
      </c>
      <c r="H77" t="e">
        <f>CONCATENATE(A77,B77,C77,D77,E77)</f>
        <v>#N/A</v>
      </c>
    </row>
    <row r="78" spans="1:8">
      <c r="A78" s="16" t="s">
        <v>1912</v>
      </c>
      <c r="B78" t="str">
        <f>B76</f>
        <v>81363,</v>
      </c>
      <c r="C78" t="str">
        <f>'CountryvisatypeLink UAT Master'!B78&amp;",'"</f>
        <v>43113,'</v>
      </c>
      <c r="D78" t="e">
        <f>'CountryvisatypeLink UAT Master'!C78</f>
        <v>#N/A</v>
      </c>
      <c r="E78" s="16" t="s">
        <v>1913</v>
      </c>
      <c r="H78" t="e">
        <f>CONCATENATE(A78,B78,C78,D78,E78)</f>
        <v>#N/A</v>
      </c>
    </row>
    <row r="79" spans="1:8">
      <c r="A79" s="16" t="s">
        <v>1912</v>
      </c>
      <c r="B79" t="str">
        <f>B77</f>
        <v>81363,</v>
      </c>
      <c r="C79" t="str">
        <f>'CountryvisatypeLink UAT Master'!B79&amp;",'"</f>
        <v>43862,'</v>
      </c>
      <c r="D79" t="e">
        <f>'CountryvisatypeLink UAT Master'!C79</f>
        <v>#N/A</v>
      </c>
      <c r="E79" s="16" t="s">
        <v>1913</v>
      </c>
      <c r="H79" t="e">
        <f>CONCATENATE(A79,B79,C79,D79,E79)</f>
        <v>#N/A</v>
      </c>
    </row>
    <row r="80" spans="1:8">
      <c r="A80" s="16" t="s">
        <v>1912</v>
      </c>
      <c r="B80" t="str">
        <f>B78</f>
        <v>81363,</v>
      </c>
      <c r="C80" t="str">
        <f>'CountryvisatypeLink UAT Master'!B80&amp;",'"</f>
        <v>43364,'</v>
      </c>
      <c r="D80" t="e">
        <f>'CountryvisatypeLink UAT Master'!C80</f>
        <v>#N/A</v>
      </c>
      <c r="E80" s="16" t="s">
        <v>1913</v>
      </c>
      <c r="H80" t="e">
        <f>CONCATENATE(A80,B80,C80,D80,E80)</f>
        <v>#N/A</v>
      </c>
    </row>
    <row r="81" spans="1:8">
      <c r="A81" s="16" t="s">
        <v>1912</v>
      </c>
      <c r="B81" t="str">
        <f>B79</f>
        <v>81363,</v>
      </c>
      <c r="C81" t="str">
        <f>'CountryvisatypeLink UAT Master'!B81&amp;",'"</f>
        <v>43366,'</v>
      </c>
      <c r="D81" t="e">
        <f>'CountryvisatypeLink UAT Master'!C81</f>
        <v>#N/A</v>
      </c>
      <c r="E81" s="16" t="s">
        <v>1913</v>
      </c>
      <c r="H81" t="e">
        <f>CONCATENATE(A81,B81,C81,D81,E81)</f>
        <v>#N/A</v>
      </c>
    </row>
    <row r="82" spans="1:8">
      <c r="A82" s="16" t="s">
        <v>1912</v>
      </c>
      <c r="B82" t="str">
        <f>B80</f>
        <v>81363,</v>
      </c>
      <c r="C82" t="str">
        <f>'CountryvisatypeLink UAT Master'!B82&amp;",'"</f>
        <v>43385,'</v>
      </c>
      <c r="D82" t="e">
        <f>'CountryvisatypeLink UAT Master'!C82</f>
        <v>#N/A</v>
      </c>
      <c r="E82" s="16" t="s">
        <v>1913</v>
      </c>
      <c r="H82" t="e">
        <f>CONCATENATE(A82,B82,C82,D82,E82)</f>
        <v>#N/A</v>
      </c>
    </row>
    <row r="83" spans="1:8">
      <c r="A83" s="16" t="s">
        <v>1912</v>
      </c>
      <c r="B83" t="str">
        <f>B81</f>
        <v>81363,</v>
      </c>
      <c r="C83" t="str">
        <f>'CountryvisatypeLink UAT Master'!B83&amp;",'"</f>
        <v>43012,'</v>
      </c>
      <c r="D83" t="e">
        <f>'CountryvisatypeLink UAT Master'!C83</f>
        <v>#N/A</v>
      </c>
      <c r="E83" s="16" t="s">
        <v>1913</v>
      </c>
      <c r="H83" t="e">
        <f>CONCATENATE(A83,B83,C83,D83,E83)</f>
        <v>#N/A</v>
      </c>
    </row>
    <row r="84" spans="1:8">
      <c r="A84" s="16" t="s">
        <v>1912</v>
      </c>
      <c r="B84" t="str">
        <f>B82</f>
        <v>81363,</v>
      </c>
      <c r="C84" t="str">
        <f>'CountryvisatypeLink UAT Master'!B84&amp;",'"</f>
        <v>43344,'</v>
      </c>
      <c r="D84" t="e">
        <f>'CountryvisatypeLink UAT Master'!C84</f>
        <v>#N/A</v>
      </c>
      <c r="E84" s="16" t="s">
        <v>1913</v>
      </c>
      <c r="H84" t="e">
        <f>CONCATENATE(A84,B84,C84,D84,E84)</f>
        <v>#N/A</v>
      </c>
    </row>
    <row r="85" spans="1:8">
      <c r="A85" s="16" t="s">
        <v>1912</v>
      </c>
      <c r="B85" t="str">
        <f>B83</f>
        <v>81363,</v>
      </c>
      <c r="C85" t="str">
        <f>'CountryvisatypeLink UAT Master'!B85&amp;",'"</f>
        <v>43407,'</v>
      </c>
      <c r="D85" t="e">
        <f>'CountryvisatypeLink UAT Master'!C85</f>
        <v>#N/A</v>
      </c>
      <c r="E85" s="16" t="s">
        <v>1913</v>
      </c>
      <c r="H85" t="e">
        <f>CONCATENATE(A85,B85,C85,D85,E85)</f>
        <v>#N/A</v>
      </c>
    </row>
    <row r="86" spans="1:8">
      <c r="A86" s="16" t="s">
        <v>1912</v>
      </c>
      <c r="B86" t="str">
        <f>B84</f>
        <v>81363,</v>
      </c>
      <c r="C86" t="str">
        <f>'CountryvisatypeLink UAT Master'!B86&amp;",'"</f>
        <v>43345,'</v>
      </c>
      <c r="D86" t="e">
        <f>'CountryvisatypeLink UAT Master'!C86</f>
        <v>#N/A</v>
      </c>
      <c r="E86" s="16" t="s">
        <v>1913</v>
      </c>
      <c r="H86" t="e">
        <f>CONCATENATE(A86,B86,C86,D86,E86)</f>
        <v>#N/A</v>
      </c>
    </row>
    <row r="87" spans="1:8">
      <c r="A87" s="16" t="s">
        <v>1912</v>
      </c>
      <c r="B87" t="str">
        <f>B85</f>
        <v>81363,</v>
      </c>
      <c r="C87" t="str">
        <f>'CountryvisatypeLink UAT Master'!B87&amp;",'"</f>
        <v>43464,'</v>
      </c>
      <c r="D87" t="e">
        <f>'CountryvisatypeLink UAT Master'!C87</f>
        <v>#N/A</v>
      </c>
      <c r="E87" s="16" t="s">
        <v>1913</v>
      </c>
      <c r="H87" t="e">
        <f>CONCATENATE(A87,B87,C87,D87,E87)</f>
        <v>#N/A</v>
      </c>
    </row>
    <row r="88" spans="1:8">
      <c r="A88" s="16" t="s">
        <v>1912</v>
      </c>
      <c r="B88" t="str">
        <f>B86</f>
        <v>81363,</v>
      </c>
      <c r="C88" t="str">
        <f>'CountryvisatypeLink UAT Master'!B88&amp;",'"</f>
        <v>43465,'</v>
      </c>
      <c r="D88" t="e">
        <f>'CountryvisatypeLink UAT Master'!C88</f>
        <v>#N/A</v>
      </c>
      <c r="E88" s="16" t="s">
        <v>1913</v>
      </c>
      <c r="H88" t="e">
        <f>CONCATENATE(A88,B88,C88,D88,E88)</f>
        <v>#N/A</v>
      </c>
    </row>
    <row r="89" spans="1:8">
      <c r="A89" s="16" t="s">
        <v>1912</v>
      </c>
      <c r="B89" t="str">
        <f>B87</f>
        <v>81363,</v>
      </c>
      <c r="C89" t="str">
        <f>'CountryvisatypeLink UAT Master'!B89&amp;",'"</f>
        <v>43346,'</v>
      </c>
      <c r="D89" t="e">
        <f>'CountryvisatypeLink UAT Master'!C89</f>
        <v>#N/A</v>
      </c>
      <c r="E89" s="16" t="s">
        <v>1913</v>
      </c>
      <c r="H89" t="e">
        <f>CONCATENATE(A89,B89,C89,D89,E89)</f>
        <v>#N/A</v>
      </c>
    </row>
    <row r="90" spans="1:8">
      <c r="A90" s="16" t="s">
        <v>1912</v>
      </c>
      <c r="B90" t="str">
        <f>B88</f>
        <v>81363,</v>
      </c>
      <c r="C90" t="str">
        <f>'CountryvisatypeLink UAT Master'!B90&amp;",'"</f>
        <v>43468,'</v>
      </c>
      <c r="D90" t="e">
        <f>'CountryvisatypeLink UAT Master'!C90</f>
        <v>#N/A</v>
      </c>
      <c r="E90" s="16" t="s">
        <v>1913</v>
      </c>
      <c r="H90" t="e">
        <f>CONCATENATE(A90,B90,C90,D90,E90)</f>
        <v>#N/A</v>
      </c>
    </row>
    <row r="91" spans="1:8">
      <c r="A91" s="16" t="s">
        <v>1912</v>
      </c>
      <c r="B91" t="str">
        <f>B89</f>
        <v>81363,</v>
      </c>
      <c r="C91" t="str">
        <f>'CountryvisatypeLink UAT Master'!B91&amp;",'"</f>
        <v>43469,'</v>
      </c>
      <c r="D91" t="e">
        <f>'CountryvisatypeLink UAT Master'!C91</f>
        <v>#N/A</v>
      </c>
      <c r="E91" s="16" t="s">
        <v>1913</v>
      </c>
      <c r="H91" t="e">
        <f>CONCATENATE(A91,B91,C91,D91,E91)</f>
        <v>#N/A</v>
      </c>
    </row>
    <row r="92" spans="1:8">
      <c r="A92" s="16" t="s">
        <v>1912</v>
      </c>
      <c r="B92" t="str">
        <f>B90</f>
        <v>81363,</v>
      </c>
      <c r="C92" t="str">
        <f>'CountryvisatypeLink UAT Master'!B92&amp;",'"</f>
        <v>43428,'</v>
      </c>
      <c r="D92" t="e">
        <f>'CountryvisatypeLink UAT Master'!C92</f>
        <v>#N/A</v>
      </c>
      <c r="E92" s="16" t="s">
        <v>1913</v>
      </c>
      <c r="H92" t="e">
        <f>CONCATENATE(A92,B92,C92,D92,E92)</f>
        <v>#N/A</v>
      </c>
    </row>
    <row r="93" spans="1:8">
      <c r="A93" s="16" t="s">
        <v>1912</v>
      </c>
      <c r="B93" t="str">
        <f>B91</f>
        <v>81363,</v>
      </c>
      <c r="C93" t="str">
        <f>'CountryvisatypeLink UAT Master'!B93&amp;",'"</f>
        <v>43484,'</v>
      </c>
      <c r="D93" t="e">
        <f>'CountryvisatypeLink UAT Master'!C93</f>
        <v>#N/A</v>
      </c>
      <c r="E93" s="16" t="s">
        <v>1913</v>
      </c>
      <c r="H93" t="e">
        <f>CONCATENATE(A93,B93,C93,D93,E93)</f>
        <v>#N/A</v>
      </c>
    </row>
    <row r="94" spans="1:8">
      <c r="A94" s="16" t="s">
        <v>1912</v>
      </c>
      <c r="B94" t="str">
        <f>B92</f>
        <v>81363,</v>
      </c>
      <c r="C94" t="str">
        <f>'CountryvisatypeLink UAT Master'!B94&amp;",'"</f>
        <v>43627,'</v>
      </c>
      <c r="D94" t="e">
        <f>'CountryvisatypeLink UAT Master'!C94</f>
        <v>#N/A</v>
      </c>
      <c r="E94" s="16" t="s">
        <v>1913</v>
      </c>
      <c r="H94" t="e">
        <f>CONCATENATE(A94,B94,C94,D94,E94)</f>
        <v>#N/A</v>
      </c>
    </row>
    <row r="95" spans="1:8">
      <c r="A95" s="16" t="s">
        <v>1912</v>
      </c>
      <c r="B95" t="str">
        <f>B93</f>
        <v>81363,</v>
      </c>
      <c r="C95" t="str">
        <f>'CountryvisatypeLink UAT Master'!B95&amp;",'"</f>
        <v>43614,'</v>
      </c>
      <c r="D95" t="e">
        <f>'CountryvisatypeLink UAT Master'!C95</f>
        <v>#N/A</v>
      </c>
      <c r="E95" s="16" t="s">
        <v>1913</v>
      </c>
      <c r="H95" t="e">
        <f>CONCATENATE(A95,B95,C95,D95,E95)</f>
        <v>#N/A</v>
      </c>
    </row>
    <row r="96" spans="1:8">
      <c r="A96" s="16" t="s">
        <v>1912</v>
      </c>
      <c r="B96" t="str">
        <f>B94</f>
        <v>81363,</v>
      </c>
      <c r="C96" t="str">
        <f>'CountryvisatypeLink UAT Master'!B96&amp;",'"</f>
        <v>43617,'</v>
      </c>
      <c r="D96" t="e">
        <f>'CountryvisatypeLink UAT Master'!C96</f>
        <v>#N/A</v>
      </c>
      <c r="E96" s="16" t="s">
        <v>1913</v>
      </c>
      <c r="H96" t="e">
        <f>CONCATENATE(A96,B96,C96,D96,E96)</f>
        <v>#N/A</v>
      </c>
    </row>
    <row r="97" spans="1:8">
      <c r="A97" s="16" t="s">
        <v>1912</v>
      </c>
      <c r="B97" t="str">
        <f>B95</f>
        <v>81363,</v>
      </c>
      <c r="C97" t="str">
        <f>'CountryvisatypeLink UAT Master'!B97&amp;",'"</f>
        <v>44128,'</v>
      </c>
      <c r="D97" t="e">
        <f>'CountryvisatypeLink UAT Master'!C97</f>
        <v>#N/A</v>
      </c>
      <c r="E97" s="16" t="s">
        <v>1913</v>
      </c>
      <c r="H97" t="e">
        <f>CONCATENATE(A97,B97,C97,D97,E97)</f>
        <v>#N/A</v>
      </c>
    </row>
    <row r="98" spans="1:8">
      <c r="A98" s="16" t="s">
        <v>1912</v>
      </c>
      <c r="B98" t="str">
        <f>B96</f>
        <v>81363,</v>
      </c>
      <c r="C98" t="str">
        <f>'CountryvisatypeLink UAT Master'!B98&amp;",'"</f>
        <v>44144,'</v>
      </c>
      <c r="D98" t="e">
        <f>'CountryvisatypeLink UAT Master'!C98</f>
        <v>#N/A</v>
      </c>
      <c r="E98" s="16" t="s">
        <v>1913</v>
      </c>
      <c r="H98" t="e">
        <f>CONCATENATE(A98,B98,C98,D98,E98)</f>
        <v>#N/A</v>
      </c>
    </row>
    <row r="99" spans="1:8">
      <c r="A99" s="16" t="s">
        <v>1912</v>
      </c>
      <c r="B99" t="str">
        <f>B97</f>
        <v>81363,</v>
      </c>
      <c r="C99" t="str">
        <f>'CountryvisatypeLink UAT Master'!B99&amp;",'"</f>
        <v>44129,'</v>
      </c>
      <c r="D99" t="e">
        <f>'CountryvisatypeLink UAT Master'!C99</f>
        <v>#N/A</v>
      </c>
      <c r="E99" s="16" t="s">
        <v>1913</v>
      </c>
      <c r="H99" t="e">
        <f>CONCATENATE(A99,B99,C99,D99,E99)</f>
        <v>#N/A</v>
      </c>
    </row>
    <row r="100" spans="1:8">
      <c r="A100" s="16" t="s">
        <v>1912</v>
      </c>
      <c r="B100" t="str">
        <f>B98</f>
        <v>81363,</v>
      </c>
      <c r="C100" t="str">
        <f>'CountryvisatypeLink UAT Master'!B100&amp;",'"</f>
        <v>44124,'</v>
      </c>
      <c r="D100" t="e">
        <f>'CountryvisatypeLink UAT Master'!C100</f>
        <v>#N/A</v>
      </c>
      <c r="E100" s="16" t="s">
        <v>1913</v>
      </c>
      <c r="H100" t="e">
        <f>CONCATENATE(A100,B100,C100,D100,E100)</f>
        <v>#N/A</v>
      </c>
    </row>
    <row r="101" spans="1:8">
      <c r="A101" s="16" t="s">
        <v>1912</v>
      </c>
      <c r="B101" t="str">
        <f>B99</f>
        <v>81363,</v>
      </c>
      <c r="C101" t="str">
        <f>'CountryvisatypeLink UAT Master'!B101&amp;",'"</f>
        <v>44125,'</v>
      </c>
      <c r="D101" t="e">
        <f>'CountryvisatypeLink UAT Master'!C101</f>
        <v>#N/A</v>
      </c>
      <c r="E101" s="16" t="s">
        <v>1913</v>
      </c>
      <c r="H101" t="e">
        <f>CONCATENATE(A101,B101,C101,D101,E101)</f>
        <v>#N/A</v>
      </c>
    </row>
    <row r="102" spans="1:8">
      <c r="A102" s="16" t="s">
        <v>1912</v>
      </c>
      <c r="B102" t="str">
        <f>B100</f>
        <v>81363,</v>
      </c>
      <c r="C102" t="str">
        <f>'CountryvisatypeLink UAT Master'!B102&amp;",'"</f>
        <v>44104,'</v>
      </c>
      <c r="D102" t="e">
        <f>'CountryvisatypeLink UAT Master'!C102</f>
        <v>#N/A</v>
      </c>
      <c r="E102" s="16" t="s">
        <v>1913</v>
      </c>
      <c r="H102" t="e">
        <f>CONCATENATE(A102,B102,C102,D102,E102)</f>
        <v>#N/A</v>
      </c>
    </row>
    <row r="103" spans="1:8">
      <c r="A103" s="16" t="s">
        <v>1912</v>
      </c>
      <c r="B103" t="str">
        <f>B101</f>
        <v>81363,</v>
      </c>
      <c r="C103" t="str">
        <f>'CountryvisatypeLink UAT Master'!B103&amp;",'"</f>
        <v>43969,'</v>
      </c>
      <c r="D103" t="e">
        <f>'CountryvisatypeLink UAT Master'!C103</f>
        <v>#N/A</v>
      </c>
      <c r="E103" s="16" t="s">
        <v>1913</v>
      </c>
      <c r="H103" t="e">
        <f>CONCATENATE(A103,B103,C103,D103,E103)</f>
        <v>#N/A</v>
      </c>
    </row>
    <row r="104" spans="1:8">
      <c r="A104" s="16" t="s">
        <v>1912</v>
      </c>
      <c r="B104" t="str">
        <f>B102</f>
        <v>81363,</v>
      </c>
      <c r="C104" t="str">
        <f>'CountryvisatypeLink UAT Master'!B104&amp;",'"</f>
        <v>43967,'</v>
      </c>
      <c r="D104" t="e">
        <f>'CountryvisatypeLink UAT Master'!C104</f>
        <v>#N/A</v>
      </c>
      <c r="E104" s="16" t="s">
        <v>1913</v>
      </c>
      <c r="H104" t="e">
        <f>CONCATENATE(A104,B104,C104,D104,E104)</f>
        <v>#N/A</v>
      </c>
    </row>
    <row r="105" spans="1:8">
      <c r="A105" s="16" t="s">
        <v>1912</v>
      </c>
      <c r="B105" t="str">
        <f>B103</f>
        <v>81363,</v>
      </c>
      <c r="C105" t="str">
        <f>'CountryvisatypeLink UAT Master'!B105&amp;",'"</f>
        <v>43971,'</v>
      </c>
      <c r="D105" t="e">
        <f>'CountryvisatypeLink UAT Master'!C105</f>
        <v>#N/A</v>
      </c>
      <c r="E105" s="16" t="s">
        <v>1913</v>
      </c>
      <c r="H105" t="e">
        <f>CONCATENATE(A105,B105,C105,D105,E105)</f>
        <v>#N/A</v>
      </c>
    </row>
    <row r="106" spans="1:8">
      <c r="A106" s="16" t="s">
        <v>1912</v>
      </c>
      <c r="B106" t="str">
        <f>B104</f>
        <v>81363,</v>
      </c>
      <c r="C106" t="str">
        <f>'CountryvisatypeLink UAT Master'!B106&amp;",'"</f>
        <v>43970,'</v>
      </c>
      <c r="D106" t="e">
        <f>'CountryvisatypeLink UAT Master'!C106</f>
        <v>#N/A</v>
      </c>
      <c r="E106" s="16" t="s">
        <v>1913</v>
      </c>
      <c r="H106" t="e">
        <f>CONCATENATE(A106,B106,C106,D106,E106)</f>
        <v>#N/A</v>
      </c>
    </row>
    <row r="107" spans="1:8">
      <c r="A107" s="16" t="s">
        <v>1912</v>
      </c>
      <c r="B107" t="str">
        <f>B105</f>
        <v>81363,</v>
      </c>
      <c r="C107" t="str">
        <f>'CountryvisatypeLink UAT Master'!B107&amp;",'"</f>
        <v>22054,'</v>
      </c>
      <c r="D107" t="str">
        <f>'CountryvisatypeLink UAT Master'!C107</f>
        <v>N</v>
      </c>
      <c r="E107" s="16" t="s">
        <v>1913</v>
      </c>
      <c r="H107" t="str">
        <f>CONCATENATE(A107,B107,C107,D107,E107)</f>
        <v>INSERT INTO t_vsc_visa_insurance_link (t_insurance_link_id, vsc_id, visa_type_id, is_insurance_required, created_by, created_date, modified_by, modified_date) VALUES(nextval('t_vsc_visa_insurance_link_seq'),81363,22054,'N', 'support', current_timestamp, 'support', current_timestamp);</v>
      </c>
    </row>
    <row r="108" spans="1:8">
      <c r="A108" s="16" t="s">
        <v>1912</v>
      </c>
      <c r="B108" t="str">
        <f>B106</f>
        <v>81363,</v>
      </c>
      <c r="C108" t="str">
        <f>'CountryvisatypeLink UAT Master'!B108&amp;",'"</f>
        <v>32401,'</v>
      </c>
      <c r="D108" t="str">
        <f>'CountryvisatypeLink UAT Master'!C108</f>
        <v>N</v>
      </c>
      <c r="E108" s="16" t="s">
        <v>1913</v>
      </c>
      <c r="H108" t="str">
        <f>CONCATENATE(A108,B108,C108,D108,E108)</f>
        <v>INSERT INTO t_vsc_visa_insurance_link (t_insurance_link_id, vsc_id, visa_type_id, is_insurance_required, created_by, created_date, modified_by, modified_date) VALUES(nextval('t_vsc_visa_insurance_link_seq'),81363,32401,'N', 'support', current_timestamp, 'support', current_timestamp);</v>
      </c>
    </row>
    <row r="109" spans="1:8">
      <c r="A109" s="16" t="s">
        <v>1912</v>
      </c>
      <c r="B109" t="str">
        <f>B107</f>
        <v>81363,</v>
      </c>
      <c r="C109" t="str">
        <f>'CountryvisatypeLink UAT Master'!B109&amp;",'"</f>
        <v>41573,'</v>
      </c>
      <c r="D109" t="e">
        <f>'CountryvisatypeLink UAT Master'!C109</f>
        <v>#N/A</v>
      </c>
      <c r="E109" s="16" t="s">
        <v>1913</v>
      </c>
      <c r="H109" t="e">
        <f>CONCATENATE(A109,B109,C109,D109,E109)</f>
        <v>#N/A</v>
      </c>
    </row>
    <row r="110" spans="1:8">
      <c r="A110" s="16" t="s">
        <v>1912</v>
      </c>
      <c r="B110" t="str">
        <f>B108</f>
        <v>81363,</v>
      </c>
      <c r="C110" t="str">
        <f>'CountryvisatypeLink UAT Master'!B110&amp;",'"</f>
        <v>33161,'</v>
      </c>
      <c r="D110" t="str">
        <f>'CountryvisatypeLink UAT Master'!C110</f>
        <v>N</v>
      </c>
      <c r="E110" s="16" t="s">
        <v>1913</v>
      </c>
      <c r="H110" t="str">
        <f>CONCATENATE(A110,B110,C110,D110,E110)</f>
        <v>INSERT INTO t_vsc_visa_insurance_link (t_insurance_link_id, vsc_id, visa_type_id, is_insurance_required, created_by, created_date, modified_by, modified_date) VALUES(nextval('t_vsc_visa_insurance_link_seq'),81363,33161,'N', 'support', current_timestamp, 'support', current_timestamp);</v>
      </c>
    </row>
    <row r="111" spans="1:8">
      <c r="A111" s="16" t="s">
        <v>1912</v>
      </c>
      <c r="B111" t="str">
        <f>B109</f>
        <v>81363,</v>
      </c>
      <c r="C111" t="str">
        <f>'CountryvisatypeLink UAT Master'!B111&amp;",'"</f>
        <v>34159,'</v>
      </c>
      <c r="D111" t="str">
        <f>'CountryvisatypeLink UAT Master'!C111</f>
        <v>N</v>
      </c>
      <c r="E111" s="16" t="s">
        <v>1913</v>
      </c>
      <c r="H111" t="str">
        <f>CONCATENATE(A111,B111,C111,D111,E111)</f>
        <v>INSERT INTO t_vsc_visa_insurance_link (t_insurance_link_id, vsc_id, visa_type_id, is_insurance_required, created_by, created_date, modified_by, modified_date) VALUES(nextval('t_vsc_visa_insurance_link_seq'),81363,34159,'N', 'support', current_timestamp, 'support', current_timestamp);</v>
      </c>
    </row>
    <row r="112" spans="1:8">
      <c r="A112" s="16" t="s">
        <v>1912</v>
      </c>
      <c r="B112" t="str">
        <f>B110</f>
        <v>81363,</v>
      </c>
      <c r="C112" t="str">
        <f>'CountryvisatypeLink UAT Master'!B112&amp;",'"</f>
        <v>44228,'</v>
      </c>
      <c r="D112" t="e">
        <f>'CountryvisatypeLink UAT Master'!C112</f>
        <v>#N/A</v>
      </c>
      <c r="E112" s="16" t="s">
        <v>1913</v>
      </c>
      <c r="H112" t="e">
        <f>CONCATENATE(A112,B112,C112,D112,E112)</f>
        <v>#N/A</v>
      </c>
    </row>
    <row r="113" spans="1:8">
      <c r="A113" s="16" t="s">
        <v>1912</v>
      </c>
      <c r="B113" t="str">
        <f>B111</f>
        <v>81363,</v>
      </c>
      <c r="C113" t="str">
        <f>'CountryvisatypeLink UAT Master'!B113&amp;",'"</f>
        <v>32400,'</v>
      </c>
      <c r="D113" t="str">
        <f>'CountryvisatypeLink UAT Master'!C113</f>
        <v>N</v>
      </c>
      <c r="E113" s="16" t="s">
        <v>1913</v>
      </c>
      <c r="H113" t="str">
        <f>CONCATENATE(A113,B113,C113,D113,E113)</f>
        <v>INSERT INTO t_vsc_visa_insurance_link (t_insurance_link_id, vsc_id, visa_type_id, is_insurance_required, created_by, created_date, modified_by, modified_date) VALUES(nextval('t_vsc_visa_insurance_link_seq'),81363,32400,'N', 'support', current_timestamp, 'support', current_timestamp);</v>
      </c>
    </row>
    <row r="114" spans="1:8">
      <c r="A114" s="16" t="s">
        <v>1912</v>
      </c>
      <c r="B114" t="str">
        <f>B112</f>
        <v>81363,</v>
      </c>
      <c r="C114" t="str">
        <f>'CountryvisatypeLink UAT Master'!B114&amp;",'"</f>
        <v>41574,'</v>
      </c>
      <c r="D114" t="str">
        <f>'CountryvisatypeLink UAT Master'!C114</f>
        <v>N</v>
      </c>
      <c r="E114" s="16" t="s">
        <v>1913</v>
      </c>
      <c r="H114" t="str">
        <f>CONCATENATE(A114,B114,C114,D114,E114)</f>
        <v>INSERT INTO t_vsc_visa_insurance_link (t_insurance_link_id, vsc_id, visa_type_id, is_insurance_required, created_by, created_date, modified_by, modified_date) VALUES(nextval('t_vsc_visa_insurance_link_seq'),81363,41574,'N', 'support', current_timestamp, 'support', current_timestamp);</v>
      </c>
    </row>
    <row r="115" spans="1:8">
      <c r="A115" s="16" t="s">
        <v>1912</v>
      </c>
      <c r="B115" t="str">
        <f>B113</f>
        <v>81363,</v>
      </c>
      <c r="C115" t="str">
        <f>'CountryvisatypeLink UAT Master'!B115&amp;",'"</f>
        <v>33160,'</v>
      </c>
      <c r="D115" t="str">
        <f>'CountryvisatypeLink UAT Master'!C115</f>
        <v>N</v>
      </c>
      <c r="E115" s="16" t="s">
        <v>1913</v>
      </c>
      <c r="H115" t="str">
        <f>CONCATENATE(A115,B115,C115,D115,E115)</f>
        <v>INSERT INTO t_vsc_visa_insurance_link (t_insurance_link_id, vsc_id, visa_type_id, is_insurance_required, created_by, created_date, modified_by, modified_date) VALUES(nextval('t_vsc_visa_insurance_link_seq'),81363,33160,'N', 'support', current_timestamp, 'support', current_timestamp);</v>
      </c>
    </row>
    <row r="116" spans="1:8">
      <c r="A116" s="16" t="s">
        <v>1912</v>
      </c>
      <c r="B116" t="str">
        <f>B114</f>
        <v>81363,</v>
      </c>
      <c r="C116" t="str">
        <f>'CountryvisatypeLink UAT Master'!B116&amp;",'"</f>
        <v>34158,'</v>
      </c>
      <c r="D116" t="str">
        <f>'CountryvisatypeLink UAT Master'!C116</f>
        <v>N</v>
      </c>
      <c r="E116" s="16" t="s">
        <v>1913</v>
      </c>
      <c r="H116" t="str">
        <f>CONCATENATE(A116,B116,C116,D116,E116)</f>
        <v>INSERT INTO t_vsc_visa_insurance_link (t_insurance_link_id, vsc_id, visa_type_id, is_insurance_required, created_by, created_date, modified_by, modified_date) VALUES(nextval('t_vsc_visa_insurance_link_seq'),81363,34158,'N', 'support', current_timestamp, 'support', current_timestamp);</v>
      </c>
    </row>
    <row r="117" spans="1:8">
      <c r="A117" s="16" t="s">
        <v>1912</v>
      </c>
      <c r="B117" t="str">
        <f>B115</f>
        <v>81363,</v>
      </c>
      <c r="C117" t="str">
        <f>'CountryvisatypeLink UAT Master'!B117&amp;",'"</f>
        <v>44229,'</v>
      </c>
      <c r="D117" t="e">
        <f>'CountryvisatypeLink UAT Master'!C117</f>
        <v>#N/A</v>
      </c>
      <c r="E117" s="16" t="s">
        <v>1913</v>
      </c>
      <c r="H117" t="e">
        <f>CONCATENATE(A117,B117,C117,D117,E117)</f>
        <v>#N/A</v>
      </c>
    </row>
    <row r="118" spans="1:8">
      <c r="A118" s="16" t="s">
        <v>1912</v>
      </c>
      <c r="B118" t="str">
        <f>B116</f>
        <v>81363,</v>
      </c>
      <c r="C118" t="str">
        <f>'CountryvisatypeLink UAT Master'!B118&amp;",'"</f>
        <v>42614,'</v>
      </c>
      <c r="D118" t="str">
        <f>'CountryvisatypeLink UAT Master'!C118</f>
        <v>N</v>
      </c>
      <c r="E118" s="16" t="s">
        <v>1913</v>
      </c>
      <c r="H118" t="str">
        <f>CONCATENATE(A118,B118,C118,D118,E118)</f>
        <v>INSERT INTO t_vsc_visa_insurance_link (t_insurance_link_id, vsc_id, visa_type_id, is_insurance_required, created_by, created_date, modified_by, modified_date) VALUES(nextval('t_vsc_visa_insurance_link_seq'),81363,42614,'N', 'support', current_timestamp, 'support', current_timestamp);</v>
      </c>
    </row>
    <row r="119" spans="1:8">
      <c r="A119" s="16" t="s">
        <v>1912</v>
      </c>
      <c r="B119" t="str">
        <f>B117</f>
        <v>81363,</v>
      </c>
      <c r="C119" t="str">
        <f>'CountryvisatypeLink UAT Master'!B119&amp;",'"</f>
        <v>42613,'</v>
      </c>
      <c r="D119" t="str">
        <f>'CountryvisatypeLink UAT Master'!C119</f>
        <v>N</v>
      </c>
      <c r="E119" s="16" t="s">
        <v>1913</v>
      </c>
      <c r="H119" t="str">
        <f>CONCATENATE(A119,B119,C119,D119,E119)</f>
        <v>INSERT INTO t_vsc_visa_insurance_link (t_insurance_link_id, vsc_id, visa_type_id, is_insurance_required, created_by, created_date, modified_by, modified_date) VALUES(nextval('t_vsc_visa_insurance_link_seq'),81363,42613,'N', 'support', current_timestamp, 'support', current_timestamp);</v>
      </c>
    </row>
    <row r="120" spans="1:8">
      <c r="A120" s="16" t="s">
        <v>1912</v>
      </c>
      <c r="B120" t="str">
        <f>B118</f>
        <v>81363,</v>
      </c>
      <c r="C120" t="str">
        <f>'CountryvisatypeLink UAT Master'!B120&amp;",'"</f>
        <v>22063,'</v>
      </c>
      <c r="D120" t="str">
        <f>'CountryvisatypeLink UAT Master'!C120</f>
        <v>Y</v>
      </c>
      <c r="E120" s="16" t="s">
        <v>1913</v>
      </c>
      <c r="H120" t="str">
        <f>CONCATENATE(A120,B120,C120,D120,E120)</f>
        <v>INSERT INTO t_vsc_visa_insurance_link (t_insurance_link_id, vsc_id, visa_type_id, is_insurance_required, created_by, created_date, modified_by, modified_date) VALUES(nextval('t_vsc_visa_insurance_link_seq'),81363,22063,'Y', 'support', current_timestamp, 'support', current_timestamp);</v>
      </c>
    </row>
    <row r="121" spans="1:8">
      <c r="A121" s="16" t="s">
        <v>1912</v>
      </c>
      <c r="B121" t="str">
        <f>B119</f>
        <v>81363,</v>
      </c>
      <c r="C121" t="str">
        <f>'CountryvisatypeLink UAT Master'!B121&amp;",'"</f>
        <v>44249,'</v>
      </c>
      <c r="D121" t="e">
        <f>'CountryvisatypeLink UAT Master'!C121</f>
        <v>#N/A</v>
      </c>
      <c r="E121" s="16" t="s">
        <v>1913</v>
      </c>
      <c r="H121" t="e">
        <f>CONCATENATE(A121,B121,C121,D121,E121)</f>
        <v>#N/A</v>
      </c>
    </row>
    <row r="122" spans="1:8">
      <c r="A122" s="16" t="s">
        <v>1912</v>
      </c>
      <c r="B122" t="str">
        <f>B120</f>
        <v>81363,</v>
      </c>
      <c r="C122" t="str">
        <f>'CountryvisatypeLink UAT Master'!B122&amp;",'"</f>
        <v>22068,'</v>
      </c>
      <c r="D122" t="str">
        <f>'CountryvisatypeLink UAT Master'!C122</f>
        <v>Y</v>
      </c>
      <c r="E122" s="16" t="s">
        <v>1913</v>
      </c>
      <c r="H122" t="str">
        <f>CONCATENATE(A122,B122,C122,D122,E122)</f>
        <v>INSERT INTO t_vsc_visa_insurance_link (t_insurance_link_id, vsc_id, visa_type_id, is_insurance_required, created_by, created_date, modified_by, modified_date) VALUES(nextval('t_vsc_visa_insurance_link_seq'),81363,22068,'Y', 'support', current_timestamp, 'support', current_timestamp);</v>
      </c>
    </row>
    <row r="123" spans="1:8">
      <c r="A123" s="16" t="s">
        <v>1912</v>
      </c>
      <c r="B123" t="str">
        <f>B121</f>
        <v>81363,</v>
      </c>
      <c r="C123" t="str">
        <f>'CountryvisatypeLink UAT Master'!B123&amp;",'"</f>
        <v>622,'</v>
      </c>
      <c r="D123" t="str">
        <f>'CountryvisatypeLink UAT Master'!C123</f>
        <v>Y</v>
      </c>
      <c r="E123" s="16" t="s">
        <v>1913</v>
      </c>
      <c r="H123" t="str">
        <f>CONCATENATE(A123,B123,C123,D123,E123)</f>
        <v>INSERT INTO t_vsc_visa_insurance_link (t_insurance_link_id, vsc_id, visa_type_id, is_insurance_required, created_by, created_date, modified_by, modified_date) VALUES(nextval('t_vsc_visa_insurance_link_seq'),81363,622,'Y', 'support', current_timestamp, 'support', current_timestamp);</v>
      </c>
    </row>
    <row r="124" spans="1:8">
      <c r="A124" s="16" t="s">
        <v>1912</v>
      </c>
      <c r="B124" t="str">
        <f>B122</f>
        <v>81363,</v>
      </c>
      <c r="C124" t="str">
        <f>'CountryvisatypeLink UAT Master'!B124&amp;",'"</f>
        <v>621,'</v>
      </c>
      <c r="D124" t="str">
        <f>'CountryvisatypeLink UAT Master'!C124</f>
        <v>Y</v>
      </c>
      <c r="E124" s="16" t="s">
        <v>1913</v>
      </c>
      <c r="H124" t="str">
        <f>CONCATENATE(A124,B124,C124,D124,E124)</f>
        <v>INSERT INTO t_vsc_visa_insurance_link (t_insurance_link_id, vsc_id, visa_type_id, is_insurance_required, created_by, created_date, modified_by, modified_date) VALUES(nextval('t_vsc_visa_insurance_link_seq'),81363,621,'Y', 'support', current_timestamp, 'support', current_timestamp);</v>
      </c>
    </row>
    <row r="125" spans="1:8">
      <c r="A125" s="16" t="s">
        <v>1912</v>
      </c>
      <c r="B125" t="str">
        <f>B123</f>
        <v>81363,</v>
      </c>
      <c r="C125" t="str">
        <f>'CountryvisatypeLink UAT Master'!B125&amp;",'"</f>
        <v>623,'</v>
      </c>
      <c r="D125" t="str">
        <f>'CountryvisatypeLink UAT Master'!C125</f>
        <v>Y</v>
      </c>
      <c r="E125" s="16" t="s">
        <v>1913</v>
      </c>
      <c r="H125" t="str">
        <f>CONCATENATE(A125,B125,C125,D125,E125)</f>
        <v>INSERT INTO t_vsc_visa_insurance_link (t_insurance_link_id, vsc_id, visa_type_id, is_insurance_required, created_by, created_date, modified_by, modified_date) VALUES(nextval('t_vsc_visa_insurance_link_seq'),81363,623,'Y', 'support', current_timestamp, 'support', current_timestamp);</v>
      </c>
    </row>
    <row r="126" spans="1:8">
      <c r="A126" s="16" t="s">
        <v>1912</v>
      </c>
      <c r="B126" t="str">
        <f>B124</f>
        <v>81363,</v>
      </c>
      <c r="C126" t="str">
        <f>'CountryvisatypeLink UAT Master'!B126&amp;",'"</f>
        <v>44230,'</v>
      </c>
      <c r="D126" t="e">
        <f>'CountryvisatypeLink UAT Master'!C126</f>
        <v>#N/A</v>
      </c>
      <c r="E126" s="16" t="s">
        <v>1913</v>
      </c>
      <c r="H126" t="e">
        <f>CONCATENATE(A126,B126,C126,D126,E126)</f>
        <v>#N/A</v>
      </c>
    </row>
    <row r="127" spans="1:8">
      <c r="A127" s="16" t="s">
        <v>1912</v>
      </c>
      <c r="B127" t="str">
        <f>B125</f>
        <v>81363,</v>
      </c>
      <c r="C127" t="str">
        <f>'CountryvisatypeLink UAT Master'!B127&amp;",'"</f>
        <v>44231,'</v>
      </c>
      <c r="D127" t="e">
        <f>'CountryvisatypeLink UAT Master'!C127</f>
        <v>#N/A</v>
      </c>
      <c r="E127" s="16" t="s">
        <v>1913</v>
      </c>
      <c r="H127" t="e">
        <f>CONCATENATE(A127,B127,C127,D127,E127)</f>
        <v>#N/A</v>
      </c>
    </row>
    <row r="128" spans="1:8">
      <c r="A128" s="16" t="s">
        <v>1912</v>
      </c>
      <c r="B128" t="str">
        <f>B126</f>
        <v>81363,</v>
      </c>
      <c r="C128" t="str">
        <f>'CountryvisatypeLink UAT Master'!B128&amp;",'"</f>
        <v>37155,'</v>
      </c>
      <c r="D128" t="str">
        <f>'CountryvisatypeLink UAT Master'!C128</f>
        <v>Y</v>
      </c>
      <c r="E128" s="16" t="s">
        <v>1913</v>
      </c>
      <c r="H128" t="str">
        <f>CONCATENATE(A128,B128,C128,D128,E128)</f>
        <v>INSERT INTO t_vsc_visa_insurance_link (t_insurance_link_id, vsc_id, visa_type_id, is_insurance_required, created_by, created_date, modified_by, modified_date) VALUES(nextval('t_vsc_visa_insurance_link_seq'),81363,37155,'Y', 'support', current_timestamp, 'support', current_timestamp);</v>
      </c>
    </row>
    <row r="129" spans="1:8">
      <c r="A129" s="16" t="s">
        <v>1912</v>
      </c>
      <c r="B129" t="str">
        <f>B127</f>
        <v>81363,</v>
      </c>
      <c r="C129" t="str">
        <f>'CountryvisatypeLink UAT Master'!B129&amp;",'"</f>
        <v>33155,'</v>
      </c>
      <c r="D129" t="str">
        <f>'CountryvisatypeLink UAT Master'!C129</f>
        <v>Y</v>
      </c>
      <c r="E129" s="16" t="s">
        <v>1913</v>
      </c>
      <c r="H129" t="str">
        <f>CONCATENATE(A129,B129,C129,D129,E129)</f>
        <v>INSERT INTO t_vsc_visa_insurance_link (t_insurance_link_id, vsc_id, visa_type_id, is_insurance_required, created_by, created_date, modified_by, modified_date) VALUES(nextval('t_vsc_visa_insurance_link_seq'),81363,33155,'Y', 'support', current_timestamp, 'support', current_timestamp);</v>
      </c>
    </row>
    <row r="130" spans="1:8">
      <c r="A130" s="16" t="s">
        <v>1912</v>
      </c>
      <c r="B130" t="str">
        <f>B128</f>
        <v>81363,</v>
      </c>
      <c r="C130" t="str">
        <f>'CountryvisatypeLink UAT Master'!B130&amp;",'"</f>
        <v>44744,'</v>
      </c>
      <c r="D130" t="e">
        <f>'CountryvisatypeLink UAT Master'!C130</f>
        <v>#N/A</v>
      </c>
      <c r="E130" s="16" t="s">
        <v>1913</v>
      </c>
      <c r="H130" t="e">
        <f>CONCATENATE(A130,B130,C130,D130,E130)</f>
        <v>#N/A</v>
      </c>
    </row>
    <row r="131" spans="1:8">
      <c r="A131" s="16" t="s">
        <v>1912</v>
      </c>
      <c r="B131" t="str">
        <f>B129</f>
        <v>81363,</v>
      </c>
      <c r="C131" t="str">
        <f>'CountryvisatypeLink UAT Master'!B131&amp;",'"</f>
        <v>34157,'</v>
      </c>
      <c r="D131" t="str">
        <f>'CountryvisatypeLink UAT Master'!C131</f>
        <v>Y</v>
      </c>
      <c r="E131" s="16" t="s">
        <v>1913</v>
      </c>
      <c r="H131" t="str">
        <f>CONCATENATE(A131,B131,C131,D131,E131)</f>
        <v>INSERT INTO t_vsc_visa_insurance_link (t_insurance_link_id, vsc_id, visa_type_id, is_insurance_required, created_by, created_date, modified_by, modified_date) VALUES(nextval('t_vsc_visa_insurance_link_seq'),81363,34157,'Y', 'support', current_timestamp, 'support', current_timestamp);</v>
      </c>
    </row>
    <row r="132" spans="1:8">
      <c r="A132" s="16" t="s">
        <v>1912</v>
      </c>
      <c r="B132" t="str">
        <f>B130</f>
        <v>81363,</v>
      </c>
      <c r="C132" t="str">
        <f>'CountryvisatypeLink UAT Master'!B132&amp;",'"</f>
        <v>40150,'</v>
      </c>
      <c r="D132" t="str">
        <f>'CountryvisatypeLink UAT Master'!C132</f>
        <v>N</v>
      </c>
      <c r="E132" s="16" t="s">
        <v>1913</v>
      </c>
      <c r="H132" t="str">
        <f>CONCATENATE(A132,B132,C132,D132,E132)</f>
        <v>INSERT INTO t_vsc_visa_insurance_link (t_insurance_link_id, vsc_id, visa_type_id, is_insurance_required, created_by, created_date, modified_by, modified_date) VALUES(nextval('t_vsc_visa_insurance_link_seq'),81363,40150,'N', 'support', current_timestamp, 'support', current_timestamp);</v>
      </c>
    </row>
    <row r="133" spans="1:8">
      <c r="A133" s="16" t="s">
        <v>1912</v>
      </c>
      <c r="B133" t="str">
        <f>B131</f>
        <v>81363,</v>
      </c>
      <c r="C133" t="str">
        <f>'CountryvisatypeLink UAT Master'!B133&amp;",'"</f>
        <v>41150,'</v>
      </c>
      <c r="D133" t="str">
        <f>'CountryvisatypeLink UAT Master'!C133</f>
        <v>Y</v>
      </c>
      <c r="E133" s="16" t="s">
        <v>1913</v>
      </c>
      <c r="H133" t="str">
        <f>CONCATENATE(A133,B133,C133,D133,E133)</f>
        <v>INSERT INTO t_vsc_visa_insurance_link (t_insurance_link_id, vsc_id, visa_type_id, is_insurance_required, created_by, created_date, modified_by, modified_date) VALUES(nextval('t_vsc_visa_insurance_link_seq'),81363,41150,'Y', 'support', current_timestamp, 'support', current_timestamp);</v>
      </c>
    </row>
    <row r="134" spans="1:8">
      <c r="A134" s="16" t="s">
        <v>1912</v>
      </c>
      <c r="B134" t="str">
        <f>B132</f>
        <v>81363,</v>
      </c>
      <c r="C134" t="str">
        <f>'CountryvisatypeLink UAT Master'!B134&amp;",'"</f>
        <v>44234,'</v>
      </c>
      <c r="D134" t="e">
        <f>'CountryvisatypeLink UAT Master'!C134</f>
        <v>#N/A</v>
      </c>
      <c r="E134" s="16" t="s">
        <v>1913</v>
      </c>
      <c r="H134" t="e">
        <f>CONCATENATE(A134,B134,C134,D134,E134)</f>
        <v>#N/A</v>
      </c>
    </row>
    <row r="135" spans="1:8">
      <c r="A135" s="16" t="s">
        <v>1912</v>
      </c>
      <c r="B135" t="str">
        <f>B133</f>
        <v>81363,</v>
      </c>
      <c r="C135" t="str">
        <f>'CountryvisatypeLink UAT Master'!B135&amp;",'"</f>
        <v>44304,'</v>
      </c>
      <c r="D135" t="e">
        <f>'CountryvisatypeLink UAT Master'!C135</f>
        <v>#N/A</v>
      </c>
      <c r="E135" s="16" t="s">
        <v>1913</v>
      </c>
      <c r="H135" t="e">
        <f>CONCATENATE(A135,B135,C135,D135,E135)</f>
        <v>#N/A</v>
      </c>
    </row>
    <row r="136" spans="1:8">
      <c r="A136" s="16" t="s">
        <v>1912</v>
      </c>
      <c r="B136" t="str">
        <f>B134</f>
        <v>81363,</v>
      </c>
      <c r="C136" t="str">
        <f>'CountryvisatypeLink UAT Master'!B136&amp;",'"</f>
        <v>44284,'</v>
      </c>
      <c r="D136" t="e">
        <f>'CountryvisatypeLink UAT Master'!C136</f>
        <v>#N/A</v>
      </c>
      <c r="E136" s="16" t="s">
        <v>1913</v>
      </c>
      <c r="H136" t="e">
        <f>CONCATENATE(A136,B136,C136,D136,E136)</f>
        <v>#N/A</v>
      </c>
    </row>
    <row r="137" spans="1:8">
      <c r="A137" s="16" t="s">
        <v>1912</v>
      </c>
      <c r="B137" t="str">
        <f>B135</f>
        <v>81363,</v>
      </c>
      <c r="C137" t="str">
        <f>'CountryvisatypeLink UAT Master'!B137&amp;",'"</f>
        <v>44325,'</v>
      </c>
      <c r="D137" t="e">
        <f>'CountryvisatypeLink UAT Master'!C137</f>
        <v>#N/A</v>
      </c>
      <c r="E137" s="16" t="s">
        <v>1913</v>
      </c>
      <c r="H137" t="e">
        <f>CONCATENATE(A137,B137,C137,D137,E137)</f>
        <v>#N/A</v>
      </c>
    </row>
    <row r="138" spans="1:8">
      <c r="A138" s="16" t="s">
        <v>1912</v>
      </c>
      <c r="B138" t="str">
        <f>B136</f>
        <v>81363,</v>
      </c>
      <c r="C138" t="str">
        <f>'CountryvisatypeLink UAT Master'!B138&amp;",'"</f>
        <v>44232,'</v>
      </c>
      <c r="D138" t="e">
        <f>'CountryvisatypeLink UAT Master'!C138</f>
        <v>#N/A</v>
      </c>
      <c r="E138" s="16" t="s">
        <v>1913</v>
      </c>
      <c r="H138" t="e">
        <f>CONCATENATE(A138,B138,C138,D138,E138)</f>
        <v>#N/A</v>
      </c>
    </row>
    <row r="139" spans="1:8">
      <c r="A139" s="16" t="s">
        <v>1912</v>
      </c>
      <c r="B139" t="str">
        <f>B137</f>
        <v>81363,</v>
      </c>
      <c r="C139" t="str">
        <f>'CountryvisatypeLink UAT Master'!B139&amp;",'"</f>
        <v>41284,'</v>
      </c>
      <c r="D139" t="str">
        <f>'CountryvisatypeLink UAT Master'!C139</f>
        <v>N</v>
      </c>
      <c r="E139" s="16" t="s">
        <v>1913</v>
      </c>
      <c r="H139" t="str">
        <f>CONCATENATE(A139,B139,C139,D139,E139)</f>
        <v>INSERT INTO t_vsc_visa_insurance_link (t_insurance_link_id, vsc_id, visa_type_id, is_insurance_required, created_by, created_date, modified_by, modified_date) VALUES(nextval('t_vsc_visa_insurance_link_seq'),81363,41284,'N', 'support', current_timestamp, 'support', current_timestamp);</v>
      </c>
    </row>
    <row r="140" spans="1:8">
      <c r="A140" s="16" t="s">
        <v>1912</v>
      </c>
      <c r="B140" t="str">
        <f>B138</f>
        <v>81363,</v>
      </c>
      <c r="C140" t="str">
        <f>'CountryvisatypeLink UAT Master'!B140&amp;",'"</f>
        <v>41283,'</v>
      </c>
      <c r="D140" t="str">
        <f>'CountryvisatypeLink UAT Master'!C140</f>
        <v>N</v>
      </c>
      <c r="E140" s="16" t="s">
        <v>1913</v>
      </c>
      <c r="H140" t="str">
        <f>CONCATENATE(A140,B140,C140,D140,E140)</f>
        <v>INSERT INTO t_vsc_visa_insurance_link (t_insurance_link_id, vsc_id, visa_type_id, is_insurance_required, created_by, created_date, modified_by, modified_date) VALUES(nextval('t_vsc_visa_insurance_link_seq'),81363,41283,'N', 'support', current_timestamp, 'support', current_timestamp);</v>
      </c>
    </row>
    <row r="141" spans="1:8">
      <c r="A141" s="16" t="s">
        <v>1912</v>
      </c>
      <c r="B141" t="str">
        <f>B139</f>
        <v>81363,</v>
      </c>
      <c r="C141" t="str">
        <f>'CountryvisatypeLink UAT Master'!B141&amp;",'"</f>
        <v>41152,'</v>
      </c>
      <c r="D141" t="str">
        <f>'CountryvisatypeLink UAT Master'!C141</f>
        <v>Y</v>
      </c>
      <c r="E141" s="16" t="s">
        <v>1913</v>
      </c>
      <c r="H141" t="str">
        <f>CONCATENATE(A141,B141,C141,D141,E141)</f>
        <v>INSERT INTO t_vsc_visa_insurance_link (t_insurance_link_id, vsc_id, visa_type_id, is_insurance_required, created_by, created_date, modified_by, modified_date) VALUES(nextval('t_vsc_visa_insurance_link_seq'),81363,41152,'Y', 'support', current_timestamp, 'support', current_timestamp);</v>
      </c>
    </row>
    <row r="142" spans="1:8">
      <c r="A142" s="16" t="s">
        <v>1912</v>
      </c>
      <c r="B142" t="str">
        <f>B140</f>
        <v>81363,</v>
      </c>
      <c r="C142" t="str">
        <f>'CountryvisatypeLink UAT Master'!B142&amp;",'"</f>
        <v>41151,'</v>
      </c>
      <c r="D142" t="str">
        <f>'CountryvisatypeLink UAT Master'!C142</f>
        <v>Y</v>
      </c>
      <c r="E142" s="16" t="s">
        <v>1913</v>
      </c>
      <c r="H142" t="str">
        <f>CONCATENATE(A142,B142,C142,D142,E142)</f>
        <v>INSERT INTO t_vsc_visa_insurance_link (t_insurance_link_id, vsc_id, visa_type_id, is_insurance_required, created_by, created_date, modified_by, modified_date) VALUES(nextval('t_vsc_visa_insurance_link_seq'),81363,41151,'Y', 'support', current_timestamp, 'support', current_timestamp);</v>
      </c>
    </row>
    <row r="143" spans="1:8">
      <c r="A143" s="16" t="s">
        <v>1912</v>
      </c>
      <c r="B143" t="str">
        <f>B141</f>
        <v>81363,</v>
      </c>
      <c r="C143" t="str">
        <f>'CountryvisatypeLink UAT Master'!B143&amp;",'"</f>
        <v>44745,'</v>
      </c>
      <c r="D143" t="e">
        <f>'CountryvisatypeLink UAT Master'!C143</f>
        <v>#N/A</v>
      </c>
      <c r="E143" s="16" t="s">
        <v>1913</v>
      </c>
      <c r="H143" t="e">
        <f>CONCATENATE(A143,B143,C143,D143,E143)</f>
        <v>#N/A</v>
      </c>
    </row>
    <row r="144" spans="1:8">
      <c r="A144" s="16" t="s">
        <v>1912</v>
      </c>
      <c r="B144" t="str">
        <f>B142</f>
        <v>81363,</v>
      </c>
      <c r="C144" t="str">
        <f>'CountryvisatypeLink UAT Master'!B144&amp;",'"</f>
        <v>41263,'</v>
      </c>
      <c r="D144" t="str">
        <f>'CountryvisatypeLink UAT Master'!C144</f>
        <v>N</v>
      </c>
      <c r="E144" s="16" t="s">
        <v>1913</v>
      </c>
      <c r="H144" t="str">
        <f>CONCATENATE(A144,B144,C144,D144,E144)</f>
        <v>INSERT INTO t_vsc_visa_insurance_link (t_insurance_link_id, vsc_id, visa_type_id, is_insurance_required, created_by, created_date, modified_by, modified_date) VALUES(nextval('t_vsc_visa_insurance_link_seq'),81363,41263,'N', 'support', current_timestamp, 'support', current_timestamp);</v>
      </c>
    </row>
    <row r="145" spans="1:8">
      <c r="A145" s="16" t="s">
        <v>1912</v>
      </c>
      <c r="B145" t="str">
        <f>B143</f>
        <v>81363,</v>
      </c>
      <c r="C145" t="str">
        <f>'CountryvisatypeLink UAT Master'!B145&amp;",'"</f>
        <v>41153,'</v>
      </c>
      <c r="D145" t="str">
        <f>'CountryvisatypeLink UAT Master'!C145</f>
        <v>Y</v>
      </c>
      <c r="E145" s="16" t="s">
        <v>1913</v>
      </c>
      <c r="H145" t="str">
        <f>CONCATENATE(A145,B145,C145,D145,E145)</f>
        <v>INSERT INTO t_vsc_visa_insurance_link (t_insurance_link_id, vsc_id, visa_type_id, is_insurance_required, created_by, created_date, modified_by, modified_date) VALUES(nextval('t_vsc_visa_insurance_link_seq'),81363,41153,'Y', 'support', current_timestamp, 'support', current_timestamp);</v>
      </c>
    </row>
    <row r="146" spans="1:8">
      <c r="A146" s="16" t="s">
        <v>1912</v>
      </c>
      <c r="B146" t="str">
        <f>B144</f>
        <v>81363,</v>
      </c>
      <c r="C146" t="str">
        <f>'CountryvisatypeLink UAT Master'!B146&amp;",'"</f>
        <v>44264,'</v>
      </c>
      <c r="D146" t="e">
        <f>'CountryvisatypeLink UAT Master'!C146</f>
        <v>#N/A</v>
      </c>
      <c r="E146" s="16" t="s">
        <v>1913</v>
      </c>
      <c r="H146" t="e">
        <f>CONCATENATE(A146,B146,C146,D146,E146)</f>
        <v>#N/A</v>
      </c>
    </row>
    <row r="147" spans="1:8">
      <c r="A147" s="16" t="s">
        <v>1912</v>
      </c>
      <c r="B147" t="str">
        <f>B145</f>
        <v>81363,</v>
      </c>
      <c r="C147" t="str">
        <f>'CountryvisatypeLink UAT Master'!B147&amp;",'"</f>
        <v>42436,'</v>
      </c>
      <c r="D147" t="str">
        <f>'CountryvisatypeLink UAT Master'!C147</f>
        <v>N</v>
      </c>
      <c r="E147" s="16" t="s">
        <v>1913</v>
      </c>
      <c r="H147" t="str">
        <f>CONCATENATE(A147,B147,C147,D147,E147)</f>
        <v>INSERT INTO t_vsc_visa_insurance_link (t_insurance_link_id, vsc_id, visa_type_id, is_insurance_required, created_by, created_date, modified_by, modified_date) VALUES(nextval('t_vsc_visa_insurance_link_seq'),81363,42436,'N', 'support', current_timestamp, 'support', current_timestamp);</v>
      </c>
    </row>
    <row r="148" spans="1:8">
      <c r="A148" s="16" t="s">
        <v>1912</v>
      </c>
      <c r="B148" t="str">
        <f>B146</f>
        <v>81363,</v>
      </c>
      <c r="C148" t="str">
        <f>'CountryvisatypeLink UAT Master'!B148&amp;",'"</f>
        <v>42796,'</v>
      </c>
      <c r="D148" t="e">
        <f>'CountryvisatypeLink UAT Master'!C148</f>
        <v>#N/A</v>
      </c>
      <c r="E148" s="16" t="s">
        <v>1913</v>
      </c>
      <c r="H148" t="e">
        <f>CONCATENATE(A148,B148,C148,D148,E148)</f>
        <v>#N/A</v>
      </c>
    </row>
    <row r="149" spans="1:8">
      <c r="A149" s="16" t="s">
        <v>1912</v>
      </c>
      <c r="B149" t="str">
        <f>B147</f>
        <v>81363,</v>
      </c>
      <c r="C149" t="str">
        <f>'CountryvisatypeLink UAT Master'!B149&amp;",'"</f>
        <v>41592,'</v>
      </c>
      <c r="D149" t="str">
        <f>'CountryvisatypeLink UAT Master'!C149</f>
        <v>N</v>
      </c>
      <c r="E149" s="16" t="s">
        <v>1913</v>
      </c>
      <c r="H149" t="str">
        <f>CONCATENATE(A149,B149,C149,D149,E149)</f>
        <v>INSERT INTO t_vsc_visa_insurance_link (t_insurance_link_id, vsc_id, visa_type_id, is_insurance_required, created_by, created_date, modified_by, modified_date) VALUES(nextval('t_vsc_visa_insurance_link_seq'),81363,41592,'N', 'support', current_timestamp, 'support', current_timestamp);</v>
      </c>
    </row>
    <row r="150" spans="1:8">
      <c r="A150" s="16" t="s">
        <v>1912</v>
      </c>
      <c r="B150" t="str">
        <f>B148</f>
        <v>81363,</v>
      </c>
      <c r="C150" t="str">
        <f>'CountryvisatypeLink UAT Master'!B150&amp;",'"</f>
        <v>42336,'</v>
      </c>
      <c r="D150" t="e">
        <f>'CountryvisatypeLink UAT Master'!C150</f>
        <v>#N/A</v>
      </c>
      <c r="E150" s="16" t="s">
        <v>1913</v>
      </c>
      <c r="H150" t="e">
        <f>CONCATENATE(A150,B150,C150,D150,E150)</f>
        <v>#N/A</v>
      </c>
    </row>
    <row r="151" spans="1:8">
      <c r="A151" s="16" t="s">
        <v>1912</v>
      </c>
      <c r="B151" t="str">
        <f>B149</f>
        <v>81363,</v>
      </c>
      <c r="C151" t="str">
        <f>'CountryvisatypeLink UAT Master'!B151&amp;",'"</f>
        <v>42456,'</v>
      </c>
      <c r="D151" t="e">
        <f>'CountryvisatypeLink UAT Master'!C151</f>
        <v>#N/A</v>
      </c>
      <c r="E151" s="16" t="s">
        <v>1913</v>
      </c>
      <c r="H151" t="e">
        <f>CONCATENATE(A151,B151,C151,D151,E151)</f>
        <v>#N/A</v>
      </c>
    </row>
    <row r="152" spans="1:8">
      <c r="A152" s="16" t="s">
        <v>1912</v>
      </c>
      <c r="B152" t="str">
        <f>B150</f>
        <v>81363,</v>
      </c>
      <c r="C152" t="str">
        <f>'CountryvisatypeLink UAT Master'!B152&amp;",'"</f>
        <v>42457,'</v>
      </c>
      <c r="D152" t="e">
        <f>'CountryvisatypeLink UAT Master'!C152</f>
        <v>#N/A</v>
      </c>
      <c r="E152" s="16" t="s">
        <v>1913</v>
      </c>
      <c r="H152" t="e">
        <f>CONCATENATE(A152,B152,C152,D152,E152)</f>
        <v>#N/A</v>
      </c>
    </row>
    <row r="153" spans="1:8">
      <c r="A153" s="16" t="s">
        <v>1912</v>
      </c>
      <c r="B153" t="str">
        <f>B151</f>
        <v>81363,</v>
      </c>
      <c r="C153" t="str">
        <f>'CountryvisatypeLink UAT Master'!B153&amp;",'"</f>
        <v>42560,'</v>
      </c>
      <c r="D153" t="e">
        <f>'CountryvisatypeLink UAT Master'!C153</f>
        <v>#N/A</v>
      </c>
      <c r="E153" s="16" t="s">
        <v>1913</v>
      </c>
      <c r="H153" t="e">
        <f>CONCATENATE(A153,B153,C153,D153,E153)</f>
        <v>#N/A</v>
      </c>
    </row>
    <row r="154" spans="1:8">
      <c r="A154" s="16" t="s">
        <v>1912</v>
      </c>
      <c r="B154" t="str">
        <f>B152</f>
        <v>81363,</v>
      </c>
      <c r="C154" t="str">
        <f>'CountryvisatypeLink UAT Master'!B154&amp;",'"</f>
        <v>22056,'</v>
      </c>
      <c r="D154" t="str">
        <f>'CountryvisatypeLink UAT Master'!C154</f>
        <v>N</v>
      </c>
      <c r="E154" s="16" t="s">
        <v>1913</v>
      </c>
      <c r="H154" t="str">
        <f>CONCATENATE(A154,B154,C154,D154,E154)</f>
        <v>INSERT INTO t_vsc_visa_insurance_link (t_insurance_link_id, vsc_id, visa_type_id, is_insurance_required, created_by, created_date, modified_by, modified_date) VALUES(nextval('t_vsc_visa_insurance_link_seq'),81363,22056,'N', 'support', current_timestamp, 'support', current_timestamp);</v>
      </c>
    </row>
    <row r="155" spans="1:8">
      <c r="A155" s="16" t="s">
        <v>1912</v>
      </c>
      <c r="B155" t="str">
        <f>B153</f>
        <v>81363,</v>
      </c>
      <c r="C155" t="str">
        <f>'CountryvisatypeLink UAT Master'!B155&amp;",'"</f>
        <v>41448,'</v>
      </c>
      <c r="D155" t="e">
        <f>'CountryvisatypeLink UAT Master'!C155</f>
        <v>#N/A</v>
      </c>
      <c r="E155" s="16" t="s">
        <v>1913</v>
      </c>
      <c r="H155" t="e">
        <f>CONCATENATE(A155,B155,C155,D155,E155)</f>
        <v>#N/A</v>
      </c>
    </row>
    <row r="156" spans="1:8">
      <c r="A156" s="16" t="s">
        <v>1912</v>
      </c>
      <c r="B156" t="str">
        <f>B154</f>
        <v>81363,</v>
      </c>
      <c r="C156" t="str">
        <f>'CountryvisatypeLink UAT Master'!B156&amp;",'"</f>
        <v>41468,'</v>
      </c>
      <c r="D156" t="e">
        <f>'CountryvisatypeLink UAT Master'!C156</f>
        <v>#N/A</v>
      </c>
      <c r="E156" s="16" t="s">
        <v>1913</v>
      </c>
      <c r="H156" t="e">
        <f>CONCATENATE(A156,B156,C156,D156,E156)</f>
        <v>#N/A</v>
      </c>
    </row>
    <row r="157" spans="1:8">
      <c r="A157" s="16" t="s">
        <v>1912</v>
      </c>
      <c r="B157" t="str">
        <f>B155</f>
        <v>81363,</v>
      </c>
      <c r="C157" t="str">
        <f>'CountryvisatypeLink UAT Master'!B157&amp;",'"</f>
        <v>41469,'</v>
      </c>
      <c r="D157" t="e">
        <f>'CountryvisatypeLink UAT Master'!C157</f>
        <v>#N/A</v>
      </c>
      <c r="E157" s="16" t="s">
        <v>1913</v>
      </c>
      <c r="H157" t="e">
        <f>CONCATENATE(A157,B157,C157,D157,E157)</f>
        <v>#N/A</v>
      </c>
    </row>
    <row r="158" spans="1:8">
      <c r="A158" s="16" t="s">
        <v>1912</v>
      </c>
      <c r="B158" t="str">
        <f>B156</f>
        <v>81363,</v>
      </c>
      <c r="C158" t="str">
        <f>'CountryvisatypeLink UAT Master'!B158&amp;",'"</f>
        <v>41470,'</v>
      </c>
      <c r="D158" t="e">
        <f>'CountryvisatypeLink UAT Master'!C158</f>
        <v>#N/A</v>
      </c>
      <c r="E158" s="16" t="s">
        <v>1913</v>
      </c>
      <c r="H158" t="e">
        <f>CONCATENATE(A158,B158,C158,D158,E158)</f>
        <v>#N/A</v>
      </c>
    </row>
    <row r="159" spans="1:8">
      <c r="A159" s="16" t="s">
        <v>1912</v>
      </c>
      <c r="B159" t="str">
        <f>B157</f>
        <v>81363,</v>
      </c>
      <c r="C159" t="str">
        <f>'CountryvisatypeLink UAT Master'!B159&amp;",'"</f>
        <v>41471,'</v>
      </c>
      <c r="D159" t="e">
        <f>'CountryvisatypeLink UAT Master'!C159</f>
        <v>#N/A</v>
      </c>
      <c r="E159" s="16" t="s">
        <v>1913</v>
      </c>
      <c r="H159" t="e">
        <f>CONCATENATE(A159,B159,C159,D159,E159)</f>
        <v>#N/A</v>
      </c>
    </row>
    <row r="160" spans="1:8">
      <c r="A160" s="16" t="s">
        <v>1912</v>
      </c>
      <c r="B160" t="str">
        <f>B158</f>
        <v>81363,</v>
      </c>
      <c r="C160" t="str">
        <f>'CountryvisatypeLink UAT Master'!B160&amp;",'"</f>
        <v>38150,'</v>
      </c>
      <c r="D160" t="str">
        <f>'CountryvisatypeLink UAT Master'!C160</f>
        <v>N</v>
      </c>
      <c r="E160" s="16" t="s">
        <v>1913</v>
      </c>
      <c r="H160" t="str">
        <f>CONCATENATE(A160,B160,C160,D160,E160)</f>
        <v>INSERT INTO t_vsc_visa_insurance_link (t_insurance_link_id, vsc_id, visa_type_id, is_insurance_required, created_by, created_date, modified_by, modified_date) VALUES(nextval('t_vsc_visa_insurance_link_seq'),81363,38150,'N', 'support', current_timestamp, 'support', current_timestamp);</v>
      </c>
    </row>
    <row r="161" spans="1:8">
      <c r="A161" s="16" t="s">
        <v>1912</v>
      </c>
      <c r="B161" t="str">
        <f>B159</f>
        <v>81363,</v>
      </c>
      <c r="C161" t="str">
        <f>'CountryvisatypeLink UAT Master'!B161&amp;",'"</f>
        <v>41472,'</v>
      </c>
      <c r="D161" t="e">
        <f>'CountryvisatypeLink UAT Master'!C161</f>
        <v>#N/A</v>
      </c>
      <c r="E161" s="16" t="s">
        <v>1913</v>
      </c>
      <c r="H161" t="e">
        <f>CONCATENATE(A161,B161,C161,D161,E161)</f>
        <v>#N/A</v>
      </c>
    </row>
    <row r="162" spans="1:8">
      <c r="A162" s="16" t="s">
        <v>1912</v>
      </c>
      <c r="B162" t="str">
        <f>B160</f>
        <v>81363,</v>
      </c>
      <c r="C162" t="str">
        <f>'CountryvisatypeLink UAT Master'!B162&amp;",'"</f>
        <v>41473,'</v>
      </c>
      <c r="D162" t="e">
        <f>'CountryvisatypeLink UAT Master'!C162</f>
        <v>#N/A</v>
      </c>
      <c r="E162" s="16" t="s">
        <v>1913</v>
      </c>
      <c r="H162" t="e">
        <f>CONCATENATE(A162,B162,C162,D162,E162)</f>
        <v>#N/A</v>
      </c>
    </row>
    <row r="163" spans="1:8">
      <c r="A163" s="16" t="s">
        <v>1912</v>
      </c>
      <c r="B163" t="str">
        <f>B161</f>
        <v>81363,</v>
      </c>
      <c r="C163" t="str">
        <f>'CountryvisatypeLink UAT Master'!B163&amp;",'"</f>
        <v>41474,'</v>
      </c>
      <c r="D163" t="e">
        <f>'CountryvisatypeLink UAT Master'!C163</f>
        <v>#N/A</v>
      </c>
      <c r="E163" s="16" t="s">
        <v>1913</v>
      </c>
      <c r="H163" t="e">
        <f>CONCATENATE(A163,B163,C163,D163,E163)</f>
        <v>#N/A</v>
      </c>
    </row>
    <row r="164" spans="1:8">
      <c r="A164" s="16" t="s">
        <v>1912</v>
      </c>
      <c r="B164" t="str">
        <f>B162</f>
        <v>81363,</v>
      </c>
      <c r="C164" t="str">
        <f>'CountryvisatypeLink UAT Master'!B164&amp;",'"</f>
        <v>38151,'</v>
      </c>
      <c r="D164" t="str">
        <f>'CountryvisatypeLink UAT Master'!C164</f>
        <v>N</v>
      </c>
      <c r="E164" s="16" t="s">
        <v>1913</v>
      </c>
      <c r="H164" t="str">
        <f>CONCATENATE(A164,B164,C164,D164,E164)</f>
        <v>INSERT INTO t_vsc_visa_insurance_link (t_insurance_link_id, vsc_id, visa_type_id, is_insurance_required, created_by, created_date, modified_by, modified_date) VALUES(nextval('t_vsc_visa_insurance_link_seq'),81363,38151,'N', 'support', current_timestamp, 'support', current_timestamp);</v>
      </c>
    </row>
    <row r="165" spans="1:8">
      <c r="A165" s="16" t="s">
        <v>1912</v>
      </c>
      <c r="B165" t="str">
        <f>B163</f>
        <v>81363,</v>
      </c>
      <c r="C165" t="str">
        <f>'CountryvisatypeLink UAT Master'!B165&amp;",'"</f>
        <v>38152,'</v>
      </c>
      <c r="D165" t="str">
        <f>'CountryvisatypeLink UAT Master'!C165</f>
        <v>N</v>
      </c>
      <c r="E165" s="16" t="s">
        <v>1913</v>
      </c>
      <c r="H165" t="str">
        <f>CONCATENATE(A165,B165,C165,D165,E165)</f>
        <v>INSERT INTO t_vsc_visa_insurance_link (t_insurance_link_id, vsc_id, visa_type_id, is_insurance_required, created_by, created_date, modified_by, modified_date) VALUES(nextval('t_vsc_visa_insurance_link_seq'),81363,38152,'N', 'support', current_timestamp, 'support', current_timestamp);</v>
      </c>
    </row>
    <row r="166" spans="1:8">
      <c r="A166" s="16" t="s">
        <v>1912</v>
      </c>
      <c r="B166" t="str">
        <f>B164</f>
        <v>81363,</v>
      </c>
      <c r="C166" t="str">
        <f>'CountryvisatypeLink UAT Master'!B166&amp;",'"</f>
        <v>38153,'</v>
      </c>
      <c r="D166" t="str">
        <f>'CountryvisatypeLink UAT Master'!C166</f>
        <v>N</v>
      </c>
      <c r="E166" s="16" t="s">
        <v>1913</v>
      </c>
      <c r="H166" t="str">
        <f>CONCATENATE(A166,B166,C166,D166,E166)</f>
        <v>INSERT INTO t_vsc_visa_insurance_link (t_insurance_link_id, vsc_id, visa_type_id, is_insurance_required, created_by, created_date, modified_by, modified_date) VALUES(nextval('t_vsc_visa_insurance_link_seq'),81363,38153,'N', 'support', current_timestamp, 'support', current_timestamp);</v>
      </c>
    </row>
    <row r="167" spans="1:8">
      <c r="A167" s="16" t="s">
        <v>1912</v>
      </c>
      <c r="B167" t="str">
        <f>B165</f>
        <v>81363,</v>
      </c>
      <c r="C167" t="str">
        <f>'CountryvisatypeLink UAT Master'!B167&amp;",'"</f>
        <v>38154,'</v>
      </c>
      <c r="D167" t="str">
        <f>'CountryvisatypeLink UAT Master'!C167</f>
        <v>N</v>
      </c>
      <c r="E167" s="16" t="s">
        <v>1913</v>
      </c>
      <c r="H167" t="str">
        <f>CONCATENATE(A167,B167,C167,D167,E167)</f>
        <v>INSERT INTO t_vsc_visa_insurance_link (t_insurance_link_id, vsc_id, visa_type_id, is_insurance_required, created_by, created_date, modified_by, modified_date) VALUES(nextval('t_vsc_visa_insurance_link_seq'),81363,38154,'N', 'support', current_timestamp, 'support', current_timestamp);</v>
      </c>
    </row>
    <row r="168" spans="1:8">
      <c r="A168" s="16" t="s">
        <v>1912</v>
      </c>
      <c r="B168" t="str">
        <f>B166</f>
        <v>81363,</v>
      </c>
      <c r="C168" t="str">
        <f>'CountryvisatypeLink UAT Master'!B168&amp;",'"</f>
        <v>38155,'</v>
      </c>
      <c r="D168" t="str">
        <f>'CountryvisatypeLink UAT Master'!C168</f>
        <v>N</v>
      </c>
      <c r="E168" s="16" t="s">
        <v>1913</v>
      </c>
      <c r="H168" t="str">
        <f>CONCATENATE(A168,B168,C168,D168,E168)</f>
        <v>INSERT INTO t_vsc_visa_insurance_link (t_insurance_link_id, vsc_id, visa_type_id, is_insurance_required, created_by, created_date, modified_by, modified_date) VALUES(nextval('t_vsc_visa_insurance_link_seq'),81363,38155,'N', 'support', current_timestamp, 'support', current_timestamp);</v>
      </c>
    </row>
    <row r="169" spans="1:8">
      <c r="A169" s="16" t="s">
        <v>1912</v>
      </c>
      <c r="B169" t="str">
        <f>B167</f>
        <v>81363,</v>
      </c>
      <c r="C169" t="str">
        <f>'CountryvisatypeLink UAT Master'!B169&amp;",'"</f>
        <v>38156,'</v>
      </c>
      <c r="D169" t="str">
        <f>'CountryvisatypeLink UAT Master'!C169</f>
        <v>N</v>
      </c>
      <c r="E169" s="16" t="s">
        <v>1913</v>
      </c>
      <c r="H169" t="str">
        <f>CONCATENATE(A169,B169,C169,D169,E169)</f>
        <v>INSERT INTO t_vsc_visa_insurance_link (t_insurance_link_id, vsc_id, visa_type_id, is_insurance_required, created_by, created_date, modified_by, modified_date) VALUES(nextval('t_vsc_visa_insurance_link_seq'),81363,38156,'N', 'support', current_timestamp, 'support', current_timestamp);</v>
      </c>
    </row>
    <row r="170" spans="1:8">
      <c r="A170" s="16" t="s">
        <v>1912</v>
      </c>
      <c r="B170" t="str">
        <f>B168</f>
        <v>81363,</v>
      </c>
      <c r="C170" t="str">
        <f>'CountryvisatypeLink UAT Master'!B170&amp;",'"</f>
        <v>38157,'</v>
      </c>
      <c r="D170" t="str">
        <f>'CountryvisatypeLink UAT Master'!C170</f>
        <v>N</v>
      </c>
      <c r="E170" s="16" t="s">
        <v>1913</v>
      </c>
      <c r="H170" t="str">
        <f>CONCATENATE(A170,B170,C170,D170,E170)</f>
        <v>INSERT INTO t_vsc_visa_insurance_link (t_insurance_link_id, vsc_id, visa_type_id, is_insurance_required, created_by, created_date, modified_by, modified_date) VALUES(nextval('t_vsc_visa_insurance_link_seq'),81363,38157,'N', 'support', current_timestamp, 'support', current_timestamp);</v>
      </c>
    </row>
    <row r="171" spans="1:8">
      <c r="A171" s="16" t="s">
        <v>1912</v>
      </c>
      <c r="B171" t="str">
        <f>B169</f>
        <v>81363,</v>
      </c>
      <c r="C171" t="str">
        <f>'CountryvisatypeLink UAT Master'!B171&amp;",'"</f>
        <v>38158,'</v>
      </c>
      <c r="D171" t="str">
        <f>'CountryvisatypeLink UAT Master'!C171</f>
        <v>N</v>
      </c>
      <c r="E171" s="16" t="s">
        <v>1913</v>
      </c>
      <c r="H171" t="str">
        <f>CONCATENATE(A171,B171,C171,D171,E171)</f>
        <v>INSERT INTO t_vsc_visa_insurance_link (t_insurance_link_id, vsc_id, visa_type_id, is_insurance_required, created_by, created_date, modified_by, modified_date) VALUES(nextval('t_vsc_visa_insurance_link_seq'),81363,38158,'N', 'support', current_timestamp, 'support', current_timestamp);</v>
      </c>
    </row>
    <row r="172" spans="1:8">
      <c r="A172" s="16" t="s">
        <v>1912</v>
      </c>
      <c r="B172" t="str">
        <f>B170</f>
        <v>81363,</v>
      </c>
      <c r="C172" t="str">
        <f>'CountryvisatypeLink UAT Master'!B172&amp;",'"</f>
        <v>38159,'</v>
      </c>
      <c r="D172" t="str">
        <f>'CountryvisatypeLink UAT Master'!C172</f>
        <v>N</v>
      </c>
      <c r="E172" s="16" t="s">
        <v>1913</v>
      </c>
      <c r="H172" t="str">
        <f>CONCATENATE(A172,B172,C172,D172,E172)</f>
        <v>INSERT INTO t_vsc_visa_insurance_link (t_insurance_link_id, vsc_id, visa_type_id, is_insurance_required, created_by, created_date, modified_by, modified_date) VALUES(nextval('t_vsc_visa_insurance_link_seq'),81363,38159,'N', 'support', current_timestamp, 'support', current_timestamp);</v>
      </c>
    </row>
    <row r="173" spans="1:8">
      <c r="A173" s="16" t="s">
        <v>1912</v>
      </c>
      <c r="B173" t="str">
        <f>B171</f>
        <v>81363,</v>
      </c>
      <c r="C173" t="str">
        <f>'CountryvisatypeLink UAT Master'!B173&amp;",'"</f>
        <v>38160,'</v>
      </c>
      <c r="D173" t="str">
        <f>'CountryvisatypeLink UAT Master'!C173</f>
        <v>N</v>
      </c>
      <c r="E173" s="16" t="s">
        <v>1913</v>
      </c>
      <c r="H173" t="str">
        <f>CONCATENATE(A173,B173,C173,D173,E173)</f>
        <v>INSERT INTO t_vsc_visa_insurance_link (t_insurance_link_id, vsc_id, visa_type_id, is_insurance_required, created_by, created_date, modified_by, modified_date) VALUES(nextval('t_vsc_visa_insurance_link_seq'),81363,38160,'N', 'support', current_timestamp, 'support', current_timestamp);</v>
      </c>
    </row>
    <row r="174" spans="1:8">
      <c r="A174" s="16" t="s">
        <v>1912</v>
      </c>
      <c r="B174" t="str">
        <f>B172</f>
        <v>81363,</v>
      </c>
      <c r="C174" t="str">
        <f>'CountryvisatypeLink UAT Master'!B174&amp;",'"</f>
        <v>38161,'</v>
      </c>
      <c r="D174" t="str">
        <f>'CountryvisatypeLink UAT Master'!C174</f>
        <v>N</v>
      </c>
      <c r="E174" s="16" t="s">
        <v>1913</v>
      </c>
      <c r="H174" t="str">
        <f>CONCATENATE(A174,B174,C174,D174,E174)</f>
        <v>INSERT INTO t_vsc_visa_insurance_link (t_insurance_link_id, vsc_id, visa_type_id, is_insurance_required, created_by, created_date, modified_by, modified_date) VALUES(nextval('t_vsc_visa_insurance_link_seq'),81363,38161,'N', 'support', current_timestamp, 'support', current_timestamp);</v>
      </c>
    </row>
    <row r="175" spans="1:8">
      <c r="A175" s="16" t="s">
        <v>1912</v>
      </c>
      <c r="B175" t="str">
        <f>B173</f>
        <v>81363,</v>
      </c>
      <c r="C175" t="str">
        <f>'CountryvisatypeLink UAT Master'!B175&amp;",'"</f>
        <v>44746,'</v>
      </c>
      <c r="D175" t="str">
        <f>'CountryvisatypeLink UAT Master'!C175</f>
        <v>N</v>
      </c>
      <c r="E175" s="16" t="s">
        <v>1913</v>
      </c>
      <c r="H175" t="str">
        <f>CONCATENATE(A175,B175,C175,D175,E175)</f>
        <v>INSERT INTO t_vsc_visa_insurance_link (t_insurance_link_id, vsc_id, visa_type_id, is_insurance_required, created_by, created_date, modified_by, modified_date) VALUES(nextval('t_vsc_visa_insurance_link_seq'),81363,44746,'N', 'support', current_timestamp, 'support', current_timestamp);</v>
      </c>
    </row>
    <row r="176" spans="1:8">
      <c r="A176" s="16" t="s">
        <v>1912</v>
      </c>
      <c r="B176" t="str">
        <f>B174</f>
        <v>81363,</v>
      </c>
      <c r="C176" t="str">
        <f>'CountryvisatypeLink UAT Master'!B176&amp;",'"</f>
        <v>41344,'</v>
      </c>
      <c r="D176" t="str">
        <f>'CountryvisatypeLink UAT Master'!C176</f>
        <v>N</v>
      </c>
      <c r="E176" s="16" t="s">
        <v>1913</v>
      </c>
      <c r="H176" t="str">
        <f>CONCATENATE(A176,B176,C176,D176,E176)</f>
        <v>INSERT INTO t_vsc_visa_insurance_link (t_insurance_link_id, vsc_id, visa_type_id, is_insurance_required, created_by, created_date, modified_by, modified_date) VALUES(nextval('t_vsc_visa_insurance_link_seq'),81363,41344,'N', 'support', current_timestamp, 'support', current_timestamp);</v>
      </c>
    </row>
    <row r="177" spans="1:8">
      <c r="A177" s="16" t="s">
        <v>1912</v>
      </c>
      <c r="B177" t="str">
        <f>B175</f>
        <v>81363,</v>
      </c>
      <c r="C177" t="str">
        <f>'CountryvisatypeLink UAT Master'!B177&amp;",'"</f>
        <v>44747,'</v>
      </c>
      <c r="D177" t="str">
        <f>'CountryvisatypeLink UAT Master'!C177</f>
        <v>N</v>
      </c>
      <c r="E177" s="16" t="s">
        <v>1913</v>
      </c>
      <c r="H177" t="str">
        <f>CONCATENATE(A177,B177,C177,D177,E177)</f>
        <v>INSERT INTO t_vsc_visa_insurance_link (t_insurance_link_id, vsc_id, visa_type_id, is_insurance_required, created_by, created_date, modified_by, modified_date) VALUES(nextval('t_vsc_visa_insurance_link_seq'),81363,44747,'N', 'support', current_timestamp, 'support', current_timestamp);</v>
      </c>
    </row>
    <row r="178" spans="1:8">
      <c r="A178" s="16" t="s">
        <v>1912</v>
      </c>
      <c r="B178" t="str">
        <f>B176</f>
        <v>81363,</v>
      </c>
      <c r="C178" t="str">
        <f>'CountryvisatypeLink UAT Master'!B178&amp;",'"</f>
        <v>44748,'</v>
      </c>
      <c r="D178" t="str">
        <f>'CountryvisatypeLink UAT Master'!C178</f>
        <v>N</v>
      </c>
      <c r="E178" s="16" t="s">
        <v>1913</v>
      </c>
      <c r="H178" t="str">
        <f>CONCATENATE(A178,B178,C178,D178,E178)</f>
        <v>INSERT INTO t_vsc_visa_insurance_link (t_insurance_link_id, vsc_id, visa_type_id, is_insurance_required, created_by, created_date, modified_by, modified_date) VALUES(nextval('t_vsc_visa_insurance_link_seq'),81363,44748,'N', 'support', current_timestamp, 'support', current_timestamp);</v>
      </c>
    </row>
    <row r="179" spans="1:8">
      <c r="A179" s="16" t="s">
        <v>1912</v>
      </c>
      <c r="B179" t="str">
        <f>B177</f>
        <v>81363,</v>
      </c>
      <c r="C179" t="str">
        <f>'CountryvisatypeLink UAT Master'!B179&amp;",'"</f>
        <v>44764,'</v>
      </c>
      <c r="D179" t="str">
        <f>'CountryvisatypeLink UAT Master'!C179</f>
        <v>N</v>
      </c>
      <c r="E179" s="16" t="s">
        <v>1913</v>
      </c>
      <c r="H179" t="str">
        <f>CONCATENATE(A179,B179,C179,D179,E179)</f>
        <v>INSERT INTO t_vsc_visa_insurance_link (t_insurance_link_id, vsc_id, visa_type_id, is_insurance_required, created_by, created_date, modified_by, modified_date) VALUES(nextval('t_vsc_visa_insurance_link_seq'),81363,44764,'N', 'support', current_timestamp, 'support', current_timestamp);</v>
      </c>
    </row>
    <row r="180" spans="1:8">
      <c r="A180" s="16" t="s">
        <v>1912</v>
      </c>
      <c r="B180" t="str">
        <f>B178</f>
        <v>81363,</v>
      </c>
      <c r="C180" t="str">
        <f>'CountryvisatypeLink UAT Master'!B180&amp;",'"</f>
        <v>44765,'</v>
      </c>
      <c r="D180" t="str">
        <f>'CountryvisatypeLink UAT Master'!C180</f>
        <v>N</v>
      </c>
      <c r="E180" s="16" t="s">
        <v>1913</v>
      </c>
      <c r="H180" t="str">
        <f>CONCATENATE(A180,B180,C180,D180,E180)</f>
        <v>INSERT INTO t_vsc_visa_insurance_link (t_insurance_link_id, vsc_id, visa_type_id, is_insurance_required, created_by, created_date, modified_by, modified_date) VALUES(nextval('t_vsc_visa_insurance_link_seq'),81363,44765,'N', 'support', current_timestamp, 'support', current_timestamp);</v>
      </c>
    </row>
    <row r="181" spans="1:8">
      <c r="A181" s="16" t="s">
        <v>1912</v>
      </c>
      <c r="B181" t="str">
        <f>B179</f>
        <v>81363,</v>
      </c>
      <c r="C181" t="str">
        <f>'CountryvisatypeLink UAT Master'!B181&amp;",'"</f>
        <v>44766,'</v>
      </c>
      <c r="D181" t="str">
        <f>'CountryvisatypeLink UAT Master'!C181</f>
        <v>N</v>
      </c>
      <c r="E181" s="16" t="s">
        <v>1913</v>
      </c>
      <c r="H181" t="str">
        <f>CONCATENATE(A181,B181,C181,D181,E181)</f>
        <v>INSERT INTO t_vsc_visa_insurance_link (t_insurance_link_id, vsc_id, visa_type_id, is_insurance_required, created_by, created_date, modified_by, modified_date) VALUES(nextval('t_vsc_visa_insurance_link_seq'),81363,44766,'N', 'support', current_timestamp, 'support', current_timestamp);</v>
      </c>
    </row>
    <row r="182" spans="1:8">
      <c r="A182" s="16" t="s">
        <v>1912</v>
      </c>
      <c r="B182" t="str">
        <f>B180</f>
        <v>81363,</v>
      </c>
      <c r="C182" t="str">
        <f>'CountryvisatypeLink UAT Master'!B182&amp;",'"</f>
        <v>44767,'</v>
      </c>
      <c r="D182" t="str">
        <f>'CountryvisatypeLink UAT Master'!C182</f>
        <v>N</v>
      </c>
      <c r="E182" s="16" t="s">
        <v>1913</v>
      </c>
      <c r="H182" t="str">
        <f>CONCATENATE(A182,B182,C182,D182,E182)</f>
        <v>INSERT INTO t_vsc_visa_insurance_link (t_insurance_link_id, vsc_id, visa_type_id, is_insurance_required, created_by, created_date, modified_by, modified_date) VALUES(nextval('t_vsc_visa_insurance_link_seq'),81363,44767,'N', 'support', current_timestamp, 'support', current_timestamp);</v>
      </c>
    </row>
    <row r="183" spans="1:8">
      <c r="A183" s="16" t="s">
        <v>1912</v>
      </c>
      <c r="B183" t="str">
        <f>B181</f>
        <v>81363,</v>
      </c>
      <c r="C183" t="str">
        <f>'CountryvisatypeLink UAT Master'!B183&amp;",'"</f>
        <v>44768,'</v>
      </c>
      <c r="D183" t="str">
        <f>'CountryvisatypeLink UAT Master'!C183</f>
        <v>N</v>
      </c>
      <c r="E183" s="16" t="s">
        <v>1913</v>
      </c>
      <c r="H183" t="str">
        <f>CONCATENATE(A183,B183,C183,D183,E183)</f>
        <v>INSERT INTO t_vsc_visa_insurance_link (t_insurance_link_id, vsc_id, visa_type_id, is_insurance_required, created_by, created_date, modified_by, modified_date) VALUES(nextval('t_vsc_visa_insurance_link_seq'),81363,44768,'N', 'support', current_timestamp, 'support', current_timestamp);</v>
      </c>
    </row>
    <row r="184" spans="1:8">
      <c r="A184" s="16" t="s">
        <v>1912</v>
      </c>
      <c r="B184" t="str">
        <f>B182</f>
        <v>81363,</v>
      </c>
      <c r="C184" t="str">
        <f>'CountryvisatypeLink UAT Master'!B184&amp;",'"</f>
        <v>44769,'</v>
      </c>
      <c r="D184" t="str">
        <f>'CountryvisatypeLink UAT Master'!C184</f>
        <v>N</v>
      </c>
      <c r="E184" s="16" t="s">
        <v>1913</v>
      </c>
      <c r="H184" t="str">
        <f>CONCATENATE(A184,B184,C184,D184,E184)</f>
        <v>INSERT INTO t_vsc_visa_insurance_link (t_insurance_link_id, vsc_id, visa_type_id, is_insurance_required, created_by, created_date, modified_by, modified_date) VALUES(nextval('t_vsc_visa_insurance_link_seq'),81363,44769,'N', 'support', current_timestamp, 'support', current_timestamp);</v>
      </c>
    </row>
    <row r="185" spans="1:8">
      <c r="A185" s="16" t="s">
        <v>1912</v>
      </c>
      <c r="B185" t="str">
        <f>B183</f>
        <v>81363,</v>
      </c>
      <c r="C185" t="str">
        <f>'CountryvisatypeLink UAT Master'!B185&amp;",'"</f>
        <v>41405,'</v>
      </c>
      <c r="D185" t="str">
        <f>'CountryvisatypeLink UAT Master'!C185</f>
        <v>N</v>
      </c>
      <c r="E185" s="16" t="s">
        <v>1913</v>
      </c>
      <c r="H185" t="str">
        <f>CONCATENATE(A185,B185,C185,D185,E185)</f>
        <v>INSERT INTO t_vsc_visa_insurance_link (t_insurance_link_id, vsc_id, visa_type_id, is_insurance_required, created_by, created_date, modified_by, modified_date) VALUES(nextval('t_vsc_visa_insurance_link_seq'),81363,41405,'N', 'support', current_timestamp, 'support', current_timestamp);</v>
      </c>
    </row>
    <row r="186" spans="1:8">
      <c r="A186" s="16" t="s">
        <v>1912</v>
      </c>
      <c r="B186" t="str">
        <f>B184</f>
        <v>81363,</v>
      </c>
      <c r="C186" t="str">
        <f>'CountryvisatypeLink UAT Master'!B186&amp;",'"</f>
        <v>41515,'</v>
      </c>
      <c r="D186" t="str">
        <f>'CountryvisatypeLink UAT Master'!C186</f>
        <v>N</v>
      </c>
      <c r="E186" s="16" t="s">
        <v>1913</v>
      </c>
      <c r="H186" t="str">
        <f>CONCATENATE(A186,B186,C186,D186,E186)</f>
        <v>INSERT INTO t_vsc_visa_insurance_link (t_insurance_link_id, vsc_id, visa_type_id, is_insurance_required, created_by, created_date, modified_by, modified_date) VALUES(nextval('t_vsc_visa_insurance_link_seq'),81363,41515,'N', 'support', current_timestamp, 'support', current_timestamp);</v>
      </c>
    </row>
    <row r="187" spans="1:8">
      <c r="A187" s="16" t="s">
        <v>1912</v>
      </c>
      <c r="B187" t="str">
        <f>B185</f>
        <v>81363,</v>
      </c>
      <c r="C187" t="str">
        <f>'CountryvisatypeLink UAT Master'!B187&amp;",'"</f>
        <v>41535,'</v>
      </c>
      <c r="D187" t="str">
        <f>'CountryvisatypeLink UAT Master'!C187</f>
        <v>N</v>
      </c>
      <c r="E187" s="16" t="s">
        <v>1913</v>
      </c>
      <c r="H187" t="str">
        <f>CONCATENATE(A187,B187,C187,D187,E187)</f>
        <v>INSERT INTO t_vsc_visa_insurance_link (t_insurance_link_id, vsc_id, visa_type_id, is_insurance_required, created_by, created_date, modified_by, modified_date) VALUES(nextval('t_vsc_visa_insurance_link_seq'),81363,41535,'N', 'support', current_timestamp, 'support', current_timestamp);</v>
      </c>
    </row>
    <row r="188" spans="1:8">
      <c r="A188" s="16" t="s">
        <v>1912</v>
      </c>
      <c r="B188" t="str">
        <f>B186</f>
        <v>81363,</v>
      </c>
      <c r="C188" t="str">
        <f>'CountryvisatypeLink UAT Master'!B188&amp;",'"</f>
        <v>41555,'</v>
      </c>
      <c r="D188" t="str">
        <f>'CountryvisatypeLink UAT Master'!C188</f>
        <v>N</v>
      </c>
      <c r="E188" s="16" t="s">
        <v>1913</v>
      </c>
      <c r="H188" t="str">
        <f>CONCATENATE(A188,B188,C188,D188,E188)</f>
        <v>INSERT INTO t_vsc_visa_insurance_link (t_insurance_link_id, vsc_id, visa_type_id, is_insurance_required, created_by, created_date, modified_by, modified_date) VALUES(nextval('t_vsc_visa_insurance_link_seq'),81363,41555,'N', 'support', current_timestamp, 'support', current_timestamp);</v>
      </c>
    </row>
    <row r="189" spans="1:8">
      <c r="A189" s="16" t="s">
        <v>1912</v>
      </c>
      <c r="B189" t="str">
        <f>B187</f>
        <v>81363,</v>
      </c>
      <c r="C189" t="str">
        <f>'CountryvisatypeLink UAT Master'!B189&amp;",'"</f>
        <v>41575,'</v>
      </c>
      <c r="D189" t="str">
        <f>'CountryvisatypeLink UAT Master'!C189</f>
        <v>N</v>
      </c>
      <c r="E189" s="16" t="s">
        <v>1913</v>
      </c>
      <c r="H189" t="str">
        <f>CONCATENATE(A189,B189,C189,D189,E189)</f>
        <v>INSERT INTO t_vsc_visa_insurance_link (t_insurance_link_id, vsc_id, visa_type_id, is_insurance_required, created_by, created_date, modified_by, modified_date) VALUES(nextval('t_vsc_visa_insurance_link_seq'),81363,41575,'N', 'support', current_timestamp, 'support', current_timestamp);</v>
      </c>
    </row>
    <row r="190" spans="1:8">
      <c r="A190" s="16" t="s">
        <v>1912</v>
      </c>
      <c r="B190" t="str">
        <f>B188</f>
        <v>81363,</v>
      </c>
      <c r="C190" t="str">
        <f>'CountryvisatypeLink UAT Master'!B190&amp;",'"</f>
        <v>41576,'</v>
      </c>
      <c r="D190" t="str">
        <f>'CountryvisatypeLink UAT Master'!C190</f>
        <v>N</v>
      </c>
      <c r="E190" s="16" t="s">
        <v>1913</v>
      </c>
      <c r="H190" t="str">
        <f>CONCATENATE(A190,B190,C190,D190,E190)</f>
        <v>INSERT INTO t_vsc_visa_insurance_link (t_insurance_link_id, vsc_id, visa_type_id, is_insurance_required, created_by, created_date, modified_by, modified_date) VALUES(nextval('t_vsc_visa_insurance_link_seq'),81363,41576,'N', 'support', current_timestamp, 'support', current_timestamp);</v>
      </c>
    </row>
    <row r="191" spans="1:8">
      <c r="A191" s="16" t="s">
        <v>1912</v>
      </c>
      <c r="B191" t="str">
        <f>B189</f>
        <v>81363,</v>
      </c>
      <c r="C191" t="str">
        <f>'CountryvisatypeLink UAT Master'!B191&amp;",'"</f>
        <v>44770,'</v>
      </c>
      <c r="D191" t="str">
        <f>'CountryvisatypeLink UAT Master'!C191</f>
        <v>N</v>
      </c>
      <c r="E191" s="16" t="s">
        <v>1913</v>
      </c>
      <c r="H191" t="str">
        <f>CONCATENATE(A191,B191,C191,D191,E191)</f>
        <v>INSERT INTO t_vsc_visa_insurance_link (t_insurance_link_id, vsc_id, visa_type_id, is_insurance_required, created_by, created_date, modified_by, modified_date) VALUES(nextval('t_vsc_visa_insurance_link_seq'),81363,44770,'N', 'support', current_timestamp, 'support', current_timestamp);</v>
      </c>
    </row>
    <row r="192" spans="1:8">
      <c r="A192" s="16" t="s">
        <v>1912</v>
      </c>
      <c r="B192" t="str">
        <f>B190</f>
        <v>81363,</v>
      </c>
      <c r="C192" t="str">
        <f>'CountryvisatypeLink UAT Master'!B192&amp;",'"</f>
        <v>44771,'</v>
      </c>
      <c r="D192" t="str">
        <f>'CountryvisatypeLink UAT Master'!C192</f>
        <v>N</v>
      </c>
      <c r="E192" s="16" t="s">
        <v>1913</v>
      </c>
      <c r="H192" t="str">
        <f>CONCATENATE(A192,B192,C192,D192,E192)</f>
        <v>INSERT INTO t_vsc_visa_insurance_link (t_insurance_link_id, vsc_id, visa_type_id, is_insurance_required, created_by, created_date, modified_by, modified_date) VALUES(nextval('t_vsc_visa_insurance_link_seq'),81363,44771,'N', 'support', current_timestamp, 'support', current_timestamp);</v>
      </c>
    </row>
    <row r="193" spans="1:8">
      <c r="A193" s="16" t="s">
        <v>1912</v>
      </c>
      <c r="B193" t="str">
        <f>B191</f>
        <v>81363,</v>
      </c>
      <c r="C193" t="str">
        <f>'CountryvisatypeLink UAT Master'!B193&amp;",'"</f>
        <v>44772,'</v>
      </c>
      <c r="D193" t="str">
        <f>'CountryvisatypeLink UAT Master'!C193</f>
        <v>N</v>
      </c>
      <c r="E193" s="16" t="s">
        <v>1913</v>
      </c>
      <c r="H193" t="str">
        <f>CONCATENATE(A193,B193,C193,D193,E193)</f>
        <v>INSERT INTO t_vsc_visa_insurance_link (t_insurance_link_id, vsc_id, visa_type_id, is_insurance_required, created_by, created_date, modified_by, modified_date) VALUES(nextval('t_vsc_visa_insurance_link_seq'),81363,44772,'N', 'support', current_timestamp, 'support', current_timestamp);</v>
      </c>
    </row>
    <row r="194" spans="1:8">
      <c r="A194" s="16" t="s">
        <v>1912</v>
      </c>
      <c r="B194" t="str">
        <f>B192</f>
        <v>81363,</v>
      </c>
      <c r="C194" t="str">
        <f>'CountryvisatypeLink UAT Master'!B194&amp;",'"</f>
        <v>44773,'</v>
      </c>
      <c r="D194" t="str">
        <f>'CountryvisatypeLink UAT Master'!C194</f>
        <v>N</v>
      </c>
      <c r="E194" s="16" t="s">
        <v>1913</v>
      </c>
      <c r="H194" t="str">
        <f>CONCATENATE(A194,B194,C194,D194,E194)</f>
        <v>INSERT INTO t_vsc_visa_insurance_link (t_insurance_link_id, vsc_id, visa_type_id, is_insurance_required, created_by, created_date, modified_by, modified_date) VALUES(nextval('t_vsc_visa_insurance_link_seq'),81363,44773,'N', 'support', current_timestamp, 'support', current_timestamp);</v>
      </c>
    </row>
    <row r="195" spans="1:8">
      <c r="A195" s="16" t="s">
        <v>1912</v>
      </c>
      <c r="B195" t="str">
        <f>B193</f>
        <v>81363,</v>
      </c>
      <c r="C195" t="str">
        <f>'CountryvisatypeLink UAT Master'!B195&amp;",'"</f>
        <v>44774,'</v>
      </c>
      <c r="D195" t="str">
        <f>'CountryvisatypeLink UAT Master'!C195</f>
        <v>N</v>
      </c>
      <c r="E195" s="16" t="s">
        <v>1913</v>
      </c>
      <c r="H195" t="str">
        <f>CONCATENATE(A195,B195,C195,D195,E195)</f>
        <v>INSERT INTO t_vsc_visa_insurance_link (t_insurance_link_id, vsc_id, visa_type_id, is_insurance_required, created_by, created_date, modified_by, modified_date) VALUES(nextval('t_vsc_visa_insurance_link_seq'),81363,44774,'N', 'support', current_timestamp, 'support', current_timestamp);</v>
      </c>
    </row>
    <row r="196" spans="1:8">
      <c r="A196" s="16" t="s">
        <v>1912</v>
      </c>
      <c r="B196" t="str">
        <f>B194</f>
        <v>81363,</v>
      </c>
      <c r="C196" t="str">
        <f>'CountryvisatypeLink UAT Master'!B196&amp;",'"</f>
        <v>44775,'</v>
      </c>
      <c r="D196" t="str">
        <f>'CountryvisatypeLink UAT Master'!C196</f>
        <v>N</v>
      </c>
      <c r="E196" s="16" t="s">
        <v>1913</v>
      </c>
      <c r="H196" t="str">
        <f>CONCATENATE(A196,B196,C196,D196,E196)</f>
        <v>INSERT INTO t_vsc_visa_insurance_link (t_insurance_link_id, vsc_id, visa_type_id, is_insurance_required, created_by, created_date, modified_by, modified_date) VALUES(nextval('t_vsc_visa_insurance_link_seq'),81363,44775,'N', 'support', current_timestamp, 'support', current_timestamp);</v>
      </c>
    </row>
    <row r="197" spans="1:8">
      <c r="A197" s="16" t="s">
        <v>1912</v>
      </c>
      <c r="B197" t="str">
        <f>B195</f>
        <v>81363,</v>
      </c>
      <c r="C197" t="str">
        <f>'CountryvisatypeLink UAT Master'!B197&amp;",'"</f>
        <v>44776,'</v>
      </c>
      <c r="D197" t="str">
        <f>'CountryvisatypeLink UAT Master'!C197</f>
        <v>N</v>
      </c>
      <c r="E197" s="16" t="s">
        <v>1913</v>
      </c>
      <c r="H197" t="str">
        <f>CONCATENATE(A197,B197,C197,D197,E197)</f>
        <v>INSERT INTO t_vsc_visa_insurance_link (t_insurance_link_id, vsc_id, visa_type_id, is_insurance_required, created_by, created_date, modified_by, modified_date) VALUES(nextval('t_vsc_visa_insurance_link_seq'),81363,44776,'N', 'support', current_timestamp, 'support', current_timestamp);</v>
      </c>
    </row>
    <row r="198" spans="1:8">
      <c r="A198" s="16" t="s">
        <v>1912</v>
      </c>
      <c r="B198" t="str">
        <f>B196</f>
        <v>81363,</v>
      </c>
      <c r="C198" t="str">
        <f>'CountryvisatypeLink UAT Master'!B198&amp;",'"</f>
        <v>44777,'</v>
      </c>
      <c r="D198" t="str">
        <f>'CountryvisatypeLink UAT Master'!C198</f>
        <v>N</v>
      </c>
      <c r="E198" s="16" t="s">
        <v>1913</v>
      </c>
      <c r="H198" t="str">
        <f>CONCATENATE(A198,B198,C198,D198,E198)</f>
        <v>INSERT INTO t_vsc_visa_insurance_link (t_insurance_link_id, vsc_id, visa_type_id, is_insurance_required, created_by, created_date, modified_by, modified_date) VALUES(nextval('t_vsc_visa_insurance_link_seq'),81363,44777,'N', 'support', current_timestamp, 'support', current_timestamp);</v>
      </c>
    </row>
    <row r="199" spans="1:8">
      <c r="A199" s="16" t="s">
        <v>1912</v>
      </c>
      <c r="B199" t="str">
        <f>B197</f>
        <v>81363,</v>
      </c>
      <c r="C199" t="str">
        <f>'CountryvisatypeLink UAT Master'!B199&amp;",'"</f>
        <v>44778,'</v>
      </c>
      <c r="D199" t="str">
        <f>'CountryvisatypeLink UAT Master'!C199</f>
        <v>N</v>
      </c>
      <c r="E199" s="16" t="s">
        <v>1913</v>
      </c>
      <c r="H199" t="str">
        <f>CONCATENATE(A199,B199,C199,D199,E199)</f>
        <v>INSERT INTO t_vsc_visa_insurance_link (t_insurance_link_id, vsc_id, visa_type_id, is_insurance_required, created_by, created_date, modified_by, modified_date) VALUES(nextval('t_vsc_visa_insurance_link_seq'),81363,44778,'N', 'support', current_timestamp, 'support', current_timestamp);</v>
      </c>
    </row>
    <row r="200" spans="1:8">
      <c r="A200" s="16" t="s">
        <v>1912</v>
      </c>
      <c r="B200" t="str">
        <f>B198</f>
        <v>81363,</v>
      </c>
      <c r="C200" t="str">
        <f>'CountryvisatypeLink UAT Master'!B200&amp;",'"</f>
        <v>44779,'</v>
      </c>
      <c r="D200" t="str">
        <f>'CountryvisatypeLink UAT Master'!C200</f>
        <v>N</v>
      </c>
      <c r="E200" s="16" t="s">
        <v>1913</v>
      </c>
      <c r="H200" t="str">
        <f>CONCATENATE(A200,B200,C200,D200,E200)</f>
        <v>INSERT INTO t_vsc_visa_insurance_link (t_insurance_link_id, vsc_id, visa_type_id, is_insurance_required, created_by, created_date, modified_by, modified_date) VALUES(nextval('t_vsc_visa_insurance_link_seq'),81363,44779,'N', 'support', current_timestamp, 'support', current_timestamp);</v>
      </c>
    </row>
    <row r="201" spans="1:8">
      <c r="A201" s="16" t="s">
        <v>1912</v>
      </c>
      <c r="B201" t="str">
        <f>B199</f>
        <v>81363,</v>
      </c>
      <c r="C201" t="str">
        <f>'CountryvisatypeLink UAT Master'!B201&amp;",'"</f>
        <v>44780,'</v>
      </c>
      <c r="D201" t="str">
        <f>'CountryvisatypeLink UAT Master'!C201</f>
        <v>N</v>
      </c>
      <c r="E201" s="16" t="s">
        <v>1913</v>
      </c>
      <c r="H201" t="str">
        <f>CONCATENATE(A201,B201,C201,D201,E201)</f>
        <v>INSERT INTO t_vsc_visa_insurance_link (t_insurance_link_id, vsc_id, visa_type_id, is_insurance_required, created_by, created_date, modified_by, modified_date) VALUES(nextval('t_vsc_visa_insurance_link_seq'),81363,44780,'N', 'support', current_timestamp, 'support', current_timestamp);</v>
      </c>
    </row>
    <row r="202" spans="1:8">
      <c r="A202" s="16" t="s">
        <v>1912</v>
      </c>
      <c r="B202" t="str">
        <f>B200</f>
        <v>81363,</v>
      </c>
      <c r="C202" t="str">
        <f>'CountryvisatypeLink UAT Master'!B202&amp;",'"</f>
        <v>44781,'</v>
      </c>
      <c r="D202" t="str">
        <f>'CountryvisatypeLink UAT Master'!C202</f>
        <v>N</v>
      </c>
      <c r="E202" s="16" t="s">
        <v>1913</v>
      </c>
      <c r="H202" t="str">
        <f>CONCATENATE(A202,B202,C202,D202,E202)</f>
        <v>INSERT INTO t_vsc_visa_insurance_link (t_insurance_link_id, vsc_id, visa_type_id, is_insurance_required, created_by, created_date, modified_by, modified_date) VALUES(nextval('t_vsc_visa_insurance_link_seq'),81363,44781,'N', 'support', current_timestamp, 'support', current_timestamp);</v>
      </c>
    </row>
    <row r="203" spans="1:8">
      <c r="A203" s="16" t="s">
        <v>1912</v>
      </c>
      <c r="B203" t="str">
        <f>B201</f>
        <v>81363,</v>
      </c>
      <c r="C203" t="str">
        <f>'CountryvisatypeLink UAT Master'!B203&amp;",'"</f>
        <v>44782,'</v>
      </c>
      <c r="D203" t="str">
        <f>'CountryvisatypeLink UAT Master'!C203</f>
        <v>N</v>
      </c>
      <c r="E203" s="16" t="s">
        <v>1913</v>
      </c>
      <c r="H203" t="str">
        <f>CONCATENATE(A203,B203,C203,D203,E203)</f>
        <v>INSERT INTO t_vsc_visa_insurance_link (t_insurance_link_id, vsc_id, visa_type_id, is_insurance_required, created_by, created_date, modified_by, modified_date) VALUES(nextval('t_vsc_visa_insurance_link_seq'),81363,44782,'N', 'support', current_timestamp, 'support', current_timestamp);</v>
      </c>
    </row>
    <row r="204" spans="1:8">
      <c r="A204" s="16" t="s">
        <v>1912</v>
      </c>
      <c r="B204" t="str">
        <f>B202</f>
        <v>81363,</v>
      </c>
      <c r="C204" t="str">
        <f>'CountryvisatypeLink UAT Master'!B204&amp;",'"</f>
        <v>44783,'</v>
      </c>
      <c r="D204" t="str">
        <f>'CountryvisatypeLink UAT Master'!C204</f>
        <v>N</v>
      </c>
      <c r="E204" s="16" t="s">
        <v>1913</v>
      </c>
      <c r="H204" t="str">
        <f>CONCATENATE(A204,B204,C204,D204,E204)</f>
        <v>INSERT INTO t_vsc_visa_insurance_link (t_insurance_link_id, vsc_id, visa_type_id, is_insurance_required, created_by, created_date, modified_by, modified_date) VALUES(nextval('t_vsc_visa_insurance_link_seq'),81363,44783,'N', 'support', current_timestamp, 'support', current_timestamp);</v>
      </c>
    </row>
    <row r="205" spans="1:8">
      <c r="A205" s="16" t="s">
        <v>1912</v>
      </c>
      <c r="B205" t="str">
        <f>B203</f>
        <v>81363,</v>
      </c>
      <c r="C205" t="str">
        <f>'CountryvisatypeLink UAT Master'!B205&amp;",'"</f>
        <v>41363,'</v>
      </c>
      <c r="D205" t="str">
        <f>'CountryvisatypeLink UAT Master'!C205</f>
        <v>N</v>
      </c>
      <c r="E205" s="16" t="s">
        <v>1913</v>
      </c>
      <c r="H205" t="str">
        <f>CONCATENATE(A205,B205,C205,D205,E205)</f>
        <v>INSERT INTO t_vsc_visa_insurance_link (t_insurance_link_id, vsc_id, visa_type_id, is_insurance_required, created_by, created_date, modified_by, modified_date) VALUES(nextval('t_vsc_visa_insurance_link_seq'),81363,41363,'N', 'support', current_timestamp, 'support', current_timestamp);</v>
      </c>
    </row>
    <row r="206" spans="1:8">
      <c r="A206" s="16" t="s">
        <v>1912</v>
      </c>
      <c r="B206" t="str">
        <f>B204</f>
        <v>81363,</v>
      </c>
      <c r="C206" t="str">
        <f>'CountryvisatypeLink UAT Master'!B206&amp;",'"</f>
        <v>41828,'</v>
      </c>
      <c r="D206" t="str">
        <f>'CountryvisatypeLink UAT Master'!C206</f>
        <v>N</v>
      </c>
      <c r="E206" s="16" t="s">
        <v>1913</v>
      </c>
      <c r="H206" t="str">
        <f>CONCATENATE(A206,B206,C206,D206,E206)</f>
        <v>INSERT INTO t_vsc_visa_insurance_link (t_insurance_link_id, vsc_id, visa_type_id, is_insurance_required, created_by, created_date, modified_by, modified_date) VALUES(nextval('t_vsc_visa_insurance_link_seq'),81363,41828,'N', 'support', current_timestamp, 'support', current_timestamp);</v>
      </c>
    </row>
    <row r="207" spans="1:8">
      <c r="A207" s="16" t="s">
        <v>1912</v>
      </c>
      <c r="B207" t="str">
        <f>B205</f>
        <v>81363,</v>
      </c>
      <c r="C207" t="str">
        <f>'CountryvisatypeLink UAT Master'!B207&amp;",'"</f>
        <v>36161,'</v>
      </c>
      <c r="D207" t="str">
        <f>'CountryvisatypeLink UAT Master'!C207</f>
        <v>N</v>
      </c>
      <c r="E207" s="16" t="s">
        <v>1913</v>
      </c>
      <c r="H207" t="str">
        <f>CONCATENATE(A207,B207,C207,D207,E207)</f>
        <v>INSERT INTO t_vsc_visa_insurance_link (t_insurance_link_id, vsc_id, visa_type_id, is_insurance_required, created_by, created_date, modified_by, modified_date) VALUES(nextval('t_vsc_visa_insurance_link_seq'),81363,36161,'N', 'support', current_timestamp, 'support', current_timestamp);</v>
      </c>
    </row>
    <row r="208" spans="1:8">
      <c r="A208" s="16" t="s">
        <v>1912</v>
      </c>
      <c r="B208" t="str">
        <f>B206</f>
        <v>81363,</v>
      </c>
      <c r="C208" t="str">
        <f>'CountryvisatypeLink UAT Master'!B208&amp;",'"</f>
        <v>36164,'</v>
      </c>
      <c r="D208" t="str">
        <f>'CountryvisatypeLink UAT Master'!C208</f>
        <v>N</v>
      </c>
      <c r="E208" s="16" t="s">
        <v>1913</v>
      </c>
      <c r="H208" t="str">
        <f>CONCATENATE(A208,B208,C208,D208,E208)</f>
        <v>INSERT INTO t_vsc_visa_insurance_link (t_insurance_link_id, vsc_id, visa_type_id, is_insurance_required, created_by, created_date, modified_by, modified_date) VALUES(nextval('t_vsc_visa_insurance_link_seq'),81363,36164,'N', 'support', current_timestamp, 'support', current_timestamp);</v>
      </c>
    </row>
    <row r="209" spans="1:8">
      <c r="A209" s="16" t="s">
        <v>1912</v>
      </c>
      <c r="B209" t="str">
        <f>B207</f>
        <v>81363,</v>
      </c>
      <c r="C209" t="str">
        <f>'CountryvisatypeLink UAT Master'!B209&amp;",'"</f>
        <v>36158,'</v>
      </c>
      <c r="D209" t="str">
        <f>'CountryvisatypeLink UAT Master'!C209</f>
        <v>N</v>
      </c>
      <c r="E209" s="16" t="s">
        <v>1913</v>
      </c>
      <c r="H209" t="str">
        <f>CONCATENATE(A209,B209,C209,D209,E209)</f>
        <v>INSERT INTO t_vsc_visa_insurance_link (t_insurance_link_id, vsc_id, visa_type_id, is_insurance_required, created_by, created_date, modified_by, modified_date) VALUES(nextval('t_vsc_visa_insurance_link_seq'),81363,36158,'N', 'support', current_timestamp, 'support', current_timestamp);</v>
      </c>
    </row>
    <row r="210" spans="1:8">
      <c r="A210" s="16" t="s">
        <v>1912</v>
      </c>
      <c r="B210" t="str">
        <f>B208</f>
        <v>81363,</v>
      </c>
      <c r="C210" t="str">
        <f>'CountryvisatypeLink UAT Master'!B210&amp;",'"</f>
        <v>36157,'</v>
      </c>
      <c r="D210" t="str">
        <f>'CountryvisatypeLink UAT Master'!C210</f>
        <v>N</v>
      </c>
      <c r="E210" s="16" t="s">
        <v>1913</v>
      </c>
      <c r="H210" t="str">
        <f>CONCATENATE(A210,B210,C210,D210,E210)</f>
        <v>INSERT INTO t_vsc_visa_insurance_link (t_insurance_link_id, vsc_id, visa_type_id, is_insurance_required, created_by, created_date, modified_by, modified_date) VALUES(nextval('t_vsc_visa_insurance_link_seq'),81363,36157,'N', 'support', current_timestamp, 'support', current_timestamp);</v>
      </c>
    </row>
    <row r="211" spans="1:8">
      <c r="A211" s="16" t="s">
        <v>1912</v>
      </c>
      <c r="B211" t="str">
        <f>B209</f>
        <v>81363,</v>
      </c>
      <c r="C211" t="str">
        <f>'CountryvisatypeLink UAT Master'!B211&amp;",'"</f>
        <v>41612,'</v>
      </c>
      <c r="D211" t="e">
        <f>'CountryvisatypeLink UAT Master'!C211</f>
        <v>#N/A</v>
      </c>
      <c r="E211" s="16" t="s">
        <v>1913</v>
      </c>
      <c r="H211" t="e">
        <f>CONCATENATE(A211,B211,C211,D211,E211)</f>
        <v>#N/A</v>
      </c>
    </row>
    <row r="212" spans="1:8">
      <c r="A212" s="16" t="s">
        <v>1912</v>
      </c>
      <c r="B212" t="str">
        <f>B210</f>
        <v>81363,</v>
      </c>
      <c r="C212" t="str">
        <f>'CountryvisatypeLink UAT Master'!B212&amp;",'"</f>
        <v>43854,'</v>
      </c>
      <c r="D212" t="e">
        <f>'CountryvisatypeLink UAT Master'!C212</f>
        <v>#N/A</v>
      </c>
      <c r="E212" s="16" t="s">
        <v>1913</v>
      </c>
      <c r="H212" t="e">
        <f>CONCATENATE(A212,B212,C212,D212,E212)</f>
        <v>#N/A</v>
      </c>
    </row>
    <row r="213" spans="1:8">
      <c r="A213" s="16" t="s">
        <v>1912</v>
      </c>
      <c r="B213" t="str">
        <f>B211</f>
        <v>81363,</v>
      </c>
      <c r="C213" t="str">
        <f>'CountryvisatypeLink UAT Master'!B213&amp;",'"</f>
        <v>43804,'</v>
      </c>
      <c r="D213" t="e">
        <f>'CountryvisatypeLink UAT Master'!C213</f>
        <v>#N/A</v>
      </c>
      <c r="E213" s="16" t="s">
        <v>1913</v>
      </c>
      <c r="H213" t="e">
        <f>CONCATENATE(A213,B213,C213,D213,E213)</f>
        <v>#N/A</v>
      </c>
    </row>
    <row r="214" spans="1:8">
      <c r="A214" s="16" t="s">
        <v>1912</v>
      </c>
      <c r="B214" t="str">
        <f>B212</f>
        <v>81363,</v>
      </c>
      <c r="C214" t="str">
        <f>'CountryvisatypeLink UAT Master'!B214&amp;",'"</f>
        <v>43857,'</v>
      </c>
      <c r="D214" t="e">
        <f>'CountryvisatypeLink UAT Master'!C214</f>
        <v>#N/A</v>
      </c>
      <c r="E214" s="16" t="s">
        <v>1913</v>
      </c>
      <c r="H214" t="e">
        <f>CONCATENATE(A214,B214,C214,D214,E214)</f>
        <v>#N/A</v>
      </c>
    </row>
    <row r="215" spans="1:8">
      <c r="A215" s="16" t="s">
        <v>1912</v>
      </c>
      <c r="B215" t="str">
        <f>B213</f>
        <v>81363,</v>
      </c>
      <c r="C215" t="str">
        <f>'CountryvisatypeLink UAT Master'!B215&amp;",'"</f>
        <v>43564,'</v>
      </c>
      <c r="D215" t="e">
        <f>'CountryvisatypeLink UAT Master'!C215</f>
        <v>#N/A</v>
      </c>
      <c r="E215" s="16" t="s">
        <v>1913</v>
      </c>
      <c r="H215" t="e">
        <f>CONCATENATE(A215,B215,C215,D215,E215)</f>
        <v>#N/A</v>
      </c>
    </row>
    <row r="216" spans="1:8">
      <c r="A216" s="16" t="s">
        <v>1912</v>
      </c>
      <c r="B216" t="str">
        <f>B214</f>
        <v>81363,</v>
      </c>
      <c r="C216" t="str">
        <f>'CountryvisatypeLink UAT Master'!B216&amp;",'"</f>
        <v>43490,'</v>
      </c>
      <c r="D216" t="e">
        <f>'CountryvisatypeLink UAT Master'!C216</f>
        <v>#N/A</v>
      </c>
      <c r="E216" s="16" t="s">
        <v>1913</v>
      </c>
      <c r="H216" t="e">
        <f>CONCATENATE(A216,B216,C216,D216,E216)</f>
        <v>#N/A</v>
      </c>
    </row>
    <row r="217" spans="1:8">
      <c r="A217" s="16" t="s">
        <v>1912</v>
      </c>
      <c r="B217" t="str">
        <f>B215</f>
        <v>81363,</v>
      </c>
      <c r="C217" t="str">
        <f>'CountryvisatypeLink UAT Master'!B217&amp;",'"</f>
        <v>43565,'</v>
      </c>
      <c r="D217" t="e">
        <f>'CountryvisatypeLink UAT Master'!C217</f>
        <v>#N/A</v>
      </c>
      <c r="E217" s="16" t="s">
        <v>1913</v>
      </c>
      <c r="H217" t="e">
        <f>CONCATENATE(A217,B217,C217,D217,E217)</f>
        <v>#N/A</v>
      </c>
    </row>
    <row r="218" spans="1:8">
      <c r="A218" s="16" t="s">
        <v>1912</v>
      </c>
      <c r="B218" t="str">
        <f>B216</f>
        <v>81363,</v>
      </c>
      <c r="C218" t="str">
        <f>'CountryvisatypeLink UAT Master'!B218&amp;",'"</f>
        <v>43744,'</v>
      </c>
      <c r="D218" t="e">
        <f>'CountryvisatypeLink UAT Master'!C218</f>
        <v>#N/A</v>
      </c>
      <c r="E218" s="16" t="s">
        <v>1913</v>
      </c>
      <c r="H218" t="e">
        <f>CONCATENATE(A218,B218,C218,D218,E218)</f>
        <v>#N/A</v>
      </c>
    </row>
    <row r="219" spans="1:8">
      <c r="A219" s="16" t="s">
        <v>1912</v>
      </c>
      <c r="B219" t="str">
        <f>B217</f>
        <v>81363,</v>
      </c>
      <c r="C219" t="str">
        <f>'CountryvisatypeLink UAT Master'!B219&amp;",'"</f>
        <v>43745,'</v>
      </c>
      <c r="D219" t="e">
        <f>'CountryvisatypeLink UAT Master'!C219</f>
        <v>#N/A</v>
      </c>
      <c r="E219" s="16" t="s">
        <v>1913</v>
      </c>
      <c r="H219" t="e">
        <f>CONCATENATE(A219,B219,C219,D219,E219)</f>
        <v>#N/A</v>
      </c>
    </row>
    <row r="220" spans="1:8">
      <c r="A220" s="16" t="s">
        <v>1912</v>
      </c>
      <c r="B220" t="str">
        <f>B218</f>
        <v>81363,</v>
      </c>
      <c r="C220" t="str">
        <f>'CountryvisatypeLink UAT Master'!B220&amp;",'"</f>
        <v>43746,'</v>
      </c>
      <c r="D220" t="e">
        <f>'CountryvisatypeLink UAT Master'!C220</f>
        <v>#N/A</v>
      </c>
      <c r="E220" s="16" t="s">
        <v>1913</v>
      </c>
      <c r="H220" t="e">
        <f>CONCATENATE(A220,B220,C220,D220,E220)</f>
        <v>#N/A</v>
      </c>
    </row>
    <row r="221" spans="1:8">
      <c r="A221" s="16" t="s">
        <v>1912</v>
      </c>
      <c r="B221" t="str">
        <f>B219</f>
        <v>81363,</v>
      </c>
      <c r="C221" t="str">
        <f>'CountryvisatypeLink UAT Master'!B221&amp;",'"</f>
        <v>43747,'</v>
      </c>
      <c r="D221" t="e">
        <f>'CountryvisatypeLink UAT Master'!C221</f>
        <v>#N/A</v>
      </c>
      <c r="E221" s="16" t="s">
        <v>1913</v>
      </c>
      <c r="H221" t="e">
        <f>CONCATENATE(A221,B221,C221,D221,E221)</f>
        <v>#N/A</v>
      </c>
    </row>
    <row r="222" spans="1:8">
      <c r="A222" s="16" t="s">
        <v>1912</v>
      </c>
      <c r="B222" t="str">
        <f>B220</f>
        <v>81363,</v>
      </c>
      <c r="C222" t="str">
        <f>'CountryvisatypeLink UAT Master'!B222&amp;",'"</f>
        <v>43566,'</v>
      </c>
      <c r="D222" t="e">
        <f>'CountryvisatypeLink UAT Master'!C222</f>
        <v>#N/A</v>
      </c>
      <c r="E222" s="16" t="s">
        <v>1913</v>
      </c>
      <c r="H222" t="e">
        <f>CONCATENATE(A222,B222,C222,D222,E222)</f>
        <v>#N/A</v>
      </c>
    </row>
    <row r="223" spans="1:8">
      <c r="A223" s="16" t="s">
        <v>1912</v>
      </c>
      <c r="B223" t="str">
        <f>B221</f>
        <v>81363,</v>
      </c>
      <c r="C223" t="str">
        <f>'CountryvisatypeLink UAT Master'!B223&amp;",'"</f>
        <v>43748,'</v>
      </c>
      <c r="D223" t="e">
        <f>'CountryvisatypeLink UAT Master'!C223</f>
        <v>#N/A</v>
      </c>
      <c r="E223" s="16" t="s">
        <v>1913</v>
      </c>
      <c r="H223" t="e">
        <f>CONCATENATE(A223,B223,C223,D223,E223)</f>
        <v>#N/A</v>
      </c>
    </row>
    <row r="224" spans="1:8">
      <c r="A224" s="16" t="s">
        <v>1912</v>
      </c>
      <c r="B224" t="str">
        <f>B222</f>
        <v>81363,</v>
      </c>
      <c r="C224" t="str">
        <f>'CountryvisatypeLink UAT Master'!B224&amp;",'"</f>
        <v>43764,'</v>
      </c>
      <c r="D224" t="e">
        <f>'CountryvisatypeLink UAT Master'!C224</f>
        <v>#N/A</v>
      </c>
      <c r="E224" s="16" t="s">
        <v>1913</v>
      </c>
      <c r="H224" t="e">
        <f>CONCATENATE(A224,B224,C224,D224,E224)</f>
        <v>#N/A</v>
      </c>
    </row>
    <row r="225" spans="1:8">
      <c r="A225" s="16" t="s">
        <v>1912</v>
      </c>
      <c r="B225" t="str">
        <f>B223</f>
        <v>81363,</v>
      </c>
      <c r="C225" t="str">
        <f>'CountryvisatypeLink UAT Master'!B225&amp;",'"</f>
        <v>43584,'</v>
      </c>
      <c r="D225" t="e">
        <f>'CountryvisatypeLink UAT Master'!C225</f>
        <v>#N/A</v>
      </c>
      <c r="E225" s="16" t="s">
        <v>1913</v>
      </c>
      <c r="H225" t="e">
        <f>CONCATENATE(A225,B225,C225,D225,E225)</f>
        <v>#N/A</v>
      </c>
    </row>
    <row r="226" spans="1:8">
      <c r="A226" s="16" t="s">
        <v>1912</v>
      </c>
      <c r="B226" t="str">
        <f>B224</f>
        <v>81363,</v>
      </c>
      <c r="C226" t="str">
        <f>'CountryvisatypeLink UAT Master'!B226&amp;",'"</f>
        <v>43485,'</v>
      </c>
      <c r="D226" t="e">
        <f>'CountryvisatypeLink UAT Master'!C226</f>
        <v>#N/A</v>
      </c>
      <c r="E226" s="16" t="s">
        <v>1913</v>
      </c>
      <c r="H226" t="e">
        <f>CONCATENATE(A226,B226,C226,D226,E226)</f>
        <v>#N/A</v>
      </c>
    </row>
    <row r="227" spans="1:8">
      <c r="A227" s="16" t="s">
        <v>1912</v>
      </c>
      <c r="B227" t="str">
        <f>B225</f>
        <v>81363,</v>
      </c>
      <c r="C227" t="str">
        <f>'CountryvisatypeLink UAT Master'!B227&amp;",'"</f>
        <v>44456,'</v>
      </c>
      <c r="D227" t="e">
        <f>'CountryvisatypeLink UAT Master'!C227</f>
        <v>#N/A</v>
      </c>
      <c r="E227" s="16" t="s">
        <v>1913</v>
      </c>
      <c r="H227" t="e">
        <f>CONCATENATE(A227,B227,C227,D227,E227)</f>
        <v>#N/A</v>
      </c>
    </row>
    <row r="228" spans="1:8">
      <c r="A228" s="16" t="s">
        <v>1912</v>
      </c>
      <c r="B228" t="str">
        <f>B226</f>
        <v>81363,</v>
      </c>
      <c r="C228" t="str">
        <f>'CountryvisatypeLink UAT Master'!B228&amp;",'"</f>
        <v>43486,'</v>
      </c>
      <c r="D228" t="e">
        <f>'CountryvisatypeLink UAT Master'!C228</f>
        <v>#N/A</v>
      </c>
      <c r="E228" s="16" t="s">
        <v>1913</v>
      </c>
      <c r="H228" t="e">
        <f>CONCATENATE(A228,B228,C228,D228,E228)</f>
        <v>#N/A</v>
      </c>
    </row>
    <row r="229" spans="1:8">
      <c r="A229" s="16" t="s">
        <v>1912</v>
      </c>
      <c r="B229" t="str">
        <f>B227</f>
        <v>81363,</v>
      </c>
      <c r="C229" t="str">
        <f>'CountryvisatypeLink UAT Master'!B229&amp;",'"</f>
        <v>43488,'</v>
      </c>
      <c r="D229" t="e">
        <f>'CountryvisatypeLink UAT Master'!C229</f>
        <v>#N/A</v>
      </c>
      <c r="E229" s="16" t="s">
        <v>1913</v>
      </c>
      <c r="H229" t="e">
        <f>CONCATENATE(A229,B229,C229,D229,E229)</f>
        <v>#N/A</v>
      </c>
    </row>
    <row r="230" spans="1:8">
      <c r="A230" s="16" t="s">
        <v>1912</v>
      </c>
      <c r="B230" t="str">
        <f>B228</f>
        <v>81363,</v>
      </c>
      <c r="C230" t="str">
        <f>'CountryvisatypeLink UAT Master'!B230&amp;",'"</f>
        <v>43850,'</v>
      </c>
      <c r="D230" t="e">
        <f>'CountryvisatypeLink UAT Master'!C230</f>
        <v>#N/A</v>
      </c>
      <c r="E230" s="16" t="s">
        <v>1913</v>
      </c>
      <c r="H230" t="e">
        <f>CONCATENATE(A230,B230,C230,D230,E230)</f>
        <v>#N/A</v>
      </c>
    </row>
    <row r="231" spans="1:8">
      <c r="A231" s="16" t="s">
        <v>1912</v>
      </c>
      <c r="B231" t="str">
        <f>B229</f>
        <v>81363,</v>
      </c>
      <c r="C231" t="str">
        <f>'CountryvisatypeLink UAT Master'!B231&amp;",'"</f>
        <v>43489,'</v>
      </c>
      <c r="D231" t="e">
        <f>'CountryvisatypeLink UAT Master'!C231</f>
        <v>#N/A</v>
      </c>
      <c r="E231" s="16" t="s">
        <v>1913</v>
      </c>
      <c r="H231" t="e">
        <f>CONCATENATE(A231,B231,C231,D231,E231)</f>
        <v>#N/A</v>
      </c>
    </row>
    <row r="232" spans="1:8">
      <c r="A232" s="16" t="s">
        <v>1912</v>
      </c>
      <c r="B232" t="str">
        <f>B230</f>
        <v>81363,</v>
      </c>
      <c r="C232" t="str">
        <f>'CountryvisatypeLink UAT Master'!B232&amp;",'"</f>
        <v>43604,'</v>
      </c>
      <c r="D232" t="e">
        <f>'CountryvisatypeLink UAT Master'!C232</f>
        <v>#N/A</v>
      </c>
      <c r="E232" s="16" t="s">
        <v>1913</v>
      </c>
      <c r="H232" t="e">
        <f>CONCATENATE(A232,B232,C232,D232,E232)</f>
        <v>#N/A</v>
      </c>
    </row>
    <row r="233" spans="1:8">
      <c r="A233" s="16" t="s">
        <v>1912</v>
      </c>
      <c r="B233" t="str">
        <f>B231</f>
        <v>81363,</v>
      </c>
      <c r="C233" t="str">
        <f>'CountryvisatypeLink UAT Master'!B233&amp;",'"</f>
        <v>43606,'</v>
      </c>
      <c r="D233" t="e">
        <f>'CountryvisatypeLink UAT Master'!C233</f>
        <v>#N/A</v>
      </c>
      <c r="E233" s="16" t="s">
        <v>1913</v>
      </c>
      <c r="H233" t="e">
        <f>CONCATENATE(A233,B233,C233,D233,E233)</f>
        <v>#N/A</v>
      </c>
    </row>
    <row r="234" spans="1:8">
      <c r="A234" s="16" t="s">
        <v>1912</v>
      </c>
      <c r="B234" t="str">
        <f>B232</f>
        <v>81363,</v>
      </c>
      <c r="C234" t="str">
        <f>'CountryvisatypeLink UAT Master'!B234&amp;",'"</f>
        <v>43607,'</v>
      </c>
      <c r="D234" t="e">
        <f>'CountryvisatypeLink UAT Master'!C234</f>
        <v>#N/A</v>
      </c>
      <c r="E234" s="16" t="s">
        <v>1913</v>
      </c>
      <c r="H234" t="e">
        <f>CONCATENATE(A234,B234,C234,D234,E234)</f>
        <v>#N/A</v>
      </c>
    </row>
    <row r="235" spans="1:8">
      <c r="A235" s="16" t="s">
        <v>1912</v>
      </c>
      <c r="B235" t="str">
        <f>B233</f>
        <v>81363,</v>
      </c>
      <c r="C235" t="str">
        <f>'CountryvisatypeLink UAT Master'!B235&amp;",'"</f>
        <v>43609,'</v>
      </c>
      <c r="D235" t="e">
        <f>'CountryvisatypeLink UAT Master'!C235</f>
        <v>#N/A</v>
      </c>
      <c r="E235" s="16" t="s">
        <v>1913</v>
      </c>
      <c r="H235" t="e">
        <f>CONCATENATE(A235,B235,C235,D235,E235)</f>
        <v>#N/A</v>
      </c>
    </row>
    <row r="236" spans="1:8">
      <c r="A236" s="16" t="s">
        <v>1912</v>
      </c>
      <c r="B236" t="str">
        <f>B234</f>
        <v>81363,</v>
      </c>
      <c r="C236" t="str">
        <f>'CountryvisatypeLink UAT Master'!B236&amp;",'"</f>
        <v>43610,'</v>
      </c>
      <c r="D236" t="e">
        <f>'CountryvisatypeLink UAT Master'!C236</f>
        <v>#N/A</v>
      </c>
      <c r="E236" s="16" t="s">
        <v>1913</v>
      </c>
      <c r="H236" t="e">
        <f>CONCATENATE(A236,B236,C236,D236,E236)</f>
        <v>#N/A</v>
      </c>
    </row>
    <row r="237" spans="1:8">
      <c r="A237" s="16" t="s">
        <v>1912</v>
      </c>
      <c r="B237" t="str">
        <f>B235</f>
        <v>81363,</v>
      </c>
      <c r="C237" t="str">
        <f>'CountryvisatypeLink UAT Master'!B237&amp;",'"</f>
        <v>43611,'</v>
      </c>
      <c r="D237" t="e">
        <f>'CountryvisatypeLink UAT Master'!C237</f>
        <v>#N/A</v>
      </c>
      <c r="E237" s="16" t="s">
        <v>1913</v>
      </c>
      <c r="H237" t="e">
        <f>CONCATENATE(A237,B237,C237,D237,E237)</f>
        <v>#N/A</v>
      </c>
    </row>
    <row r="238" spans="1:8">
      <c r="A238" s="16" t="s">
        <v>1912</v>
      </c>
      <c r="B238" t="str">
        <f>B236</f>
        <v>81363,</v>
      </c>
      <c r="C238" t="str">
        <f>'CountryvisatypeLink UAT Master'!B238&amp;",'"</f>
        <v>43613,'</v>
      </c>
      <c r="D238" t="e">
        <f>'CountryvisatypeLink UAT Master'!C238</f>
        <v>#N/A</v>
      </c>
      <c r="E238" s="16" t="s">
        <v>1913</v>
      </c>
      <c r="H238" t="e">
        <f>CONCATENATE(A238,B238,C238,D238,E238)</f>
        <v>#N/A</v>
      </c>
    </row>
    <row r="239" spans="1:8">
      <c r="A239" s="16" t="s">
        <v>1912</v>
      </c>
      <c r="B239" t="str">
        <f>B237</f>
        <v>81363,</v>
      </c>
      <c r="C239" t="str">
        <f>'CountryvisatypeLink UAT Master'!B239&amp;",'"</f>
        <v>43615,'</v>
      </c>
      <c r="D239" t="e">
        <f>'CountryvisatypeLink UAT Master'!C239</f>
        <v>#N/A</v>
      </c>
      <c r="E239" s="16" t="s">
        <v>1913</v>
      </c>
      <c r="H239" t="e">
        <f>CONCATENATE(A239,B239,C239,D239,E239)</f>
        <v>#N/A</v>
      </c>
    </row>
    <row r="240" spans="1:8">
      <c r="A240" s="16" t="s">
        <v>1912</v>
      </c>
      <c r="B240" t="str">
        <f>B238</f>
        <v>81363,</v>
      </c>
      <c r="C240" t="str">
        <f>'CountryvisatypeLink UAT Master'!B240&amp;",'"</f>
        <v>43616,'</v>
      </c>
      <c r="D240" t="e">
        <f>'CountryvisatypeLink UAT Master'!C240</f>
        <v>#N/A</v>
      </c>
      <c r="E240" s="16" t="s">
        <v>1913</v>
      </c>
      <c r="H240" t="e">
        <f>CONCATENATE(A240,B240,C240,D240,E240)</f>
        <v>#N/A</v>
      </c>
    </row>
    <row r="241" spans="1:8">
      <c r="A241" s="16" t="s">
        <v>1912</v>
      </c>
      <c r="B241" t="str">
        <f>B239</f>
        <v>81363,</v>
      </c>
      <c r="C241" t="str">
        <f>'CountryvisatypeLink UAT Master'!B241&amp;",'"</f>
        <v>43859,'</v>
      </c>
      <c r="D241" t="e">
        <f>'CountryvisatypeLink UAT Master'!C241</f>
        <v>#N/A</v>
      </c>
      <c r="E241" s="16" t="s">
        <v>1913</v>
      </c>
      <c r="H241" t="e">
        <f>CONCATENATE(A241,B241,C241,D241,E241)</f>
        <v>#N/A</v>
      </c>
    </row>
    <row r="242" spans="1:8">
      <c r="A242" s="16" t="s">
        <v>1912</v>
      </c>
      <c r="B242" t="str">
        <f>B240</f>
        <v>81363,</v>
      </c>
      <c r="C242" t="str">
        <f>'CountryvisatypeLink UAT Master'!B242&amp;",'"</f>
        <v>43625,'</v>
      </c>
      <c r="D242" t="e">
        <f>'CountryvisatypeLink UAT Master'!C242</f>
        <v>#N/A</v>
      </c>
      <c r="E242" s="16" t="s">
        <v>1913</v>
      </c>
      <c r="H242" t="e">
        <f>CONCATENATE(A242,B242,C242,D242,E242)</f>
        <v>#N/A</v>
      </c>
    </row>
    <row r="243" spans="1:8">
      <c r="A243" s="16" t="s">
        <v>1912</v>
      </c>
      <c r="B243" t="str">
        <f>B241</f>
        <v>81363,</v>
      </c>
      <c r="C243" t="str">
        <f>'CountryvisatypeLink UAT Master'!B243&amp;",'"</f>
        <v>43949,'</v>
      </c>
      <c r="D243" t="e">
        <f>'CountryvisatypeLink UAT Master'!C243</f>
        <v>#N/A</v>
      </c>
      <c r="E243" s="16" t="s">
        <v>1913</v>
      </c>
      <c r="H243" t="e">
        <f>CONCATENATE(A243,B243,C243,D243,E243)</f>
        <v>#N/A</v>
      </c>
    </row>
    <row r="244" spans="1:8">
      <c r="A244" s="16" t="s">
        <v>1912</v>
      </c>
      <c r="B244" t="str">
        <f>B242</f>
        <v>81363,</v>
      </c>
      <c r="C244" t="str">
        <f>'CountryvisatypeLink UAT Master'!B244&amp;",'"</f>
        <v>43626,'</v>
      </c>
      <c r="D244" t="e">
        <f>'CountryvisatypeLink UAT Master'!C244</f>
        <v>#N/A</v>
      </c>
      <c r="E244" s="16" t="s">
        <v>1913</v>
      </c>
      <c r="H244" t="e">
        <f>CONCATENATE(A244,B244,C244,D244,E244)</f>
        <v>#N/A</v>
      </c>
    </row>
    <row r="245" spans="1:8">
      <c r="A245" s="16" t="s">
        <v>1912</v>
      </c>
      <c r="B245" t="str">
        <f>B243</f>
        <v>81363,</v>
      </c>
      <c r="C245" t="str">
        <f>'CountryvisatypeLink UAT Master'!B245&amp;",'"</f>
        <v>43644,'</v>
      </c>
      <c r="D245" t="e">
        <f>'CountryvisatypeLink UAT Master'!C245</f>
        <v>#N/A</v>
      </c>
      <c r="E245" s="16" t="s">
        <v>1913</v>
      </c>
      <c r="H245" t="e">
        <f>CONCATENATE(A245,B245,C245,D245,E245)</f>
        <v>#N/A</v>
      </c>
    </row>
    <row r="246" spans="1:8">
      <c r="A246" s="16" t="s">
        <v>1912</v>
      </c>
      <c r="B246" t="str">
        <f>B244</f>
        <v>81363,</v>
      </c>
      <c r="C246" t="str">
        <f>'CountryvisatypeLink UAT Master'!B246&amp;",'"</f>
        <v>43628,'</v>
      </c>
      <c r="D246" t="e">
        <f>'CountryvisatypeLink UAT Master'!C246</f>
        <v>#N/A</v>
      </c>
      <c r="E246" s="16" t="s">
        <v>1913</v>
      </c>
      <c r="H246" t="e">
        <f>CONCATENATE(A246,B246,C246,D246,E246)</f>
        <v>#N/A</v>
      </c>
    </row>
    <row r="247" spans="1:8">
      <c r="A247" s="16" t="s">
        <v>1912</v>
      </c>
      <c r="B247" t="str">
        <f>B245</f>
        <v>81363,</v>
      </c>
      <c r="C247" t="str">
        <f>'CountryvisatypeLink UAT Master'!B247&amp;",'"</f>
        <v>43645,'</v>
      </c>
      <c r="D247" t="e">
        <f>'CountryvisatypeLink UAT Master'!C247</f>
        <v>#N/A</v>
      </c>
      <c r="E247" s="16" t="s">
        <v>1913</v>
      </c>
      <c r="H247" t="e">
        <f>CONCATENATE(A247,B247,C247,D247,E247)</f>
        <v>#N/A</v>
      </c>
    </row>
    <row r="248" spans="1:8">
      <c r="A248" s="16" t="s">
        <v>1912</v>
      </c>
      <c r="B248" t="str">
        <f>B246</f>
        <v>81363,</v>
      </c>
      <c r="C248" t="str">
        <f>'CountryvisatypeLink UAT Master'!B248&amp;",'"</f>
        <v>43664,'</v>
      </c>
      <c r="D248" t="e">
        <f>'CountryvisatypeLink UAT Master'!C248</f>
        <v>#N/A</v>
      </c>
      <c r="E248" s="16" t="s">
        <v>1913</v>
      </c>
      <c r="H248" t="e">
        <f>CONCATENATE(A248,B248,C248,D248,E248)</f>
        <v>#N/A</v>
      </c>
    </row>
    <row r="249" spans="1:8">
      <c r="A249" s="16" t="s">
        <v>1912</v>
      </c>
      <c r="B249" t="str">
        <f>B247</f>
        <v>81363,</v>
      </c>
      <c r="C249" t="str">
        <f>'CountryvisatypeLink UAT Master'!B249&amp;",'"</f>
        <v>42612,'</v>
      </c>
      <c r="D249" t="e">
        <f>'CountryvisatypeLink UAT Master'!C249</f>
        <v>#N/A</v>
      </c>
      <c r="E249" s="16" t="s">
        <v>1913</v>
      </c>
      <c r="H249" t="e">
        <f>CONCATENATE(A249,B249,C249,D249,E249)</f>
        <v>#N/A</v>
      </c>
    </row>
    <row r="250" spans="1:8">
      <c r="A250" s="16" t="s">
        <v>1912</v>
      </c>
      <c r="B250" t="str">
        <f>B248</f>
        <v>81363,</v>
      </c>
      <c r="C250" t="str">
        <f>'CountryvisatypeLink UAT Master'!B250&amp;",'"</f>
        <v>43665,'</v>
      </c>
      <c r="D250" t="e">
        <f>'CountryvisatypeLink UAT Master'!C250</f>
        <v>#N/A</v>
      </c>
      <c r="E250" s="16" t="s">
        <v>1913</v>
      </c>
      <c r="H250" t="e">
        <f>CONCATENATE(A250,B250,C250,D250,E250)</f>
        <v>#N/A</v>
      </c>
    </row>
    <row r="251" spans="1:8">
      <c r="A251" s="16" t="s">
        <v>1912</v>
      </c>
      <c r="B251" t="str">
        <f>B249</f>
        <v>81363,</v>
      </c>
      <c r="C251" t="str">
        <f>'CountryvisatypeLink UAT Master'!B251&amp;",'"</f>
        <v>43684,'</v>
      </c>
      <c r="D251" t="e">
        <f>'CountryvisatypeLink UAT Master'!C251</f>
        <v>#N/A</v>
      </c>
      <c r="E251" s="16" t="s">
        <v>1913</v>
      </c>
      <c r="H251" t="e">
        <f>CONCATENATE(A251,B251,C251,D251,E251)</f>
        <v>#N/A</v>
      </c>
    </row>
    <row r="252" spans="1:8">
      <c r="A252" s="16" t="s">
        <v>1912</v>
      </c>
      <c r="B252" t="str">
        <f>B250</f>
        <v>81363,</v>
      </c>
      <c r="C252" t="str">
        <f>'CountryvisatypeLink UAT Master'!B252&amp;",'"</f>
        <v>43685,'</v>
      </c>
      <c r="D252" t="e">
        <f>'CountryvisatypeLink UAT Master'!C252</f>
        <v>#N/A</v>
      </c>
      <c r="E252" s="16" t="s">
        <v>1913</v>
      </c>
      <c r="H252" t="e">
        <f>CONCATENATE(A252,B252,C252,D252,E252)</f>
        <v>#N/A</v>
      </c>
    </row>
    <row r="253" spans="1:8">
      <c r="A253" s="16" t="s">
        <v>1912</v>
      </c>
      <c r="B253" t="str">
        <f>B251</f>
        <v>81363,</v>
      </c>
      <c r="C253" t="str">
        <f>'CountryvisatypeLink UAT Master'!B253&amp;",'"</f>
        <v>43618,'</v>
      </c>
      <c r="D253" t="e">
        <f>'CountryvisatypeLink UAT Master'!C253</f>
        <v>#N/A</v>
      </c>
      <c r="E253" s="16" t="s">
        <v>1913</v>
      </c>
      <c r="H253" t="e">
        <f>CONCATENATE(A253,B253,C253,D253,E253)</f>
        <v>#N/A</v>
      </c>
    </row>
    <row r="254" spans="1:8">
      <c r="A254" s="16" t="s">
        <v>1912</v>
      </c>
      <c r="B254" t="str">
        <f>B252</f>
        <v>81363,</v>
      </c>
      <c r="C254" t="str">
        <f>'CountryvisatypeLink UAT Master'!B254&amp;",'"</f>
        <v>43856,'</v>
      </c>
      <c r="D254" t="e">
        <f>'CountryvisatypeLink UAT Master'!C254</f>
        <v>#N/A</v>
      </c>
      <c r="E254" s="16" t="s">
        <v>1913</v>
      </c>
      <c r="H254" t="e">
        <f>CONCATENATE(A254,B254,C254,D254,E254)</f>
        <v>#N/A</v>
      </c>
    </row>
    <row r="255" spans="1:8">
      <c r="A255" s="16" t="s">
        <v>1912</v>
      </c>
      <c r="B255" t="str">
        <f>B253</f>
        <v>81363,</v>
      </c>
      <c r="C255" t="str">
        <f>'CountryvisatypeLink UAT Master'!B255&amp;",'"</f>
        <v>43619,'</v>
      </c>
      <c r="D255" t="e">
        <f>'CountryvisatypeLink UAT Master'!C255</f>
        <v>#N/A</v>
      </c>
      <c r="E255" s="16" t="s">
        <v>1913</v>
      </c>
      <c r="H255" t="e">
        <f>CONCATENATE(A255,B255,C255,D255,E255)</f>
        <v>#N/A</v>
      </c>
    </row>
    <row r="256" spans="1:8">
      <c r="A256" s="16" t="s">
        <v>1912</v>
      </c>
      <c r="B256" t="str">
        <f>B254</f>
        <v>81363,</v>
      </c>
      <c r="C256" t="str">
        <f>'CountryvisatypeLink UAT Master'!B256&amp;",'"</f>
        <v>43704,'</v>
      </c>
      <c r="D256" t="e">
        <f>'CountryvisatypeLink UAT Master'!C256</f>
        <v>#N/A</v>
      </c>
      <c r="E256" s="16" t="s">
        <v>1913</v>
      </c>
      <c r="H256" t="e">
        <f>CONCATENATE(A256,B256,C256,D256,E256)</f>
        <v>#N/A</v>
      </c>
    </row>
    <row r="257" spans="1:8">
      <c r="A257" s="16" t="s">
        <v>1912</v>
      </c>
      <c r="B257" t="str">
        <f>B255</f>
        <v>81363,</v>
      </c>
      <c r="C257" t="str">
        <f>'CountryvisatypeLink UAT Master'!B257&amp;",'"</f>
        <v>43705,'</v>
      </c>
      <c r="D257" t="e">
        <f>'CountryvisatypeLink UAT Master'!C257</f>
        <v>#N/A</v>
      </c>
      <c r="E257" s="16" t="s">
        <v>1913</v>
      </c>
      <c r="H257" t="e">
        <f>CONCATENATE(A257,B257,C257,D257,E257)</f>
        <v>#N/A</v>
      </c>
    </row>
    <row r="258" spans="1:8">
      <c r="A258" s="16" t="s">
        <v>1912</v>
      </c>
      <c r="B258" t="str">
        <f>B256</f>
        <v>81363,</v>
      </c>
      <c r="C258" t="str">
        <f>'CountryvisatypeLink UAT Master'!B258&amp;",'"</f>
        <v>43724,'</v>
      </c>
      <c r="D258" t="e">
        <f>'CountryvisatypeLink UAT Master'!C258</f>
        <v>#N/A</v>
      </c>
      <c r="E258" s="16" t="s">
        <v>1913</v>
      </c>
      <c r="H258" t="e">
        <f>CONCATENATE(A258,B258,C258,D258,E258)</f>
        <v>#N/A</v>
      </c>
    </row>
    <row r="259" spans="1:8">
      <c r="A259" s="16" t="s">
        <v>1912</v>
      </c>
      <c r="B259" t="str">
        <f>B257</f>
        <v>81363,</v>
      </c>
      <c r="C259" t="str">
        <f>'CountryvisatypeLink UAT Master'!B259&amp;",'"</f>
        <v>43706,'</v>
      </c>
      <c r="D259" t="e">
        <f>'CountryvisatypeLink UAT Master'!C259</f>
        <v>#N/A</v>
      </c>
      <c r="E259" s="16" t="s">
        <v>1913</v>
      </c>
      <c r="H259" t="e">
        <f>CONCATENATE(A259,B259,C259,D259,E259)</f>
        <v>#N/A</v>
      </c>
    </row>
    <row r="260" spans="1:8">
      <c r="A260" s="16" t="s">
        <v>1912</v>
      </c>
      <c r="B260" t="str">
        <f>B258</f>
        <v>81363,</v>
      </c>
      <c r="C260" t="str">
        <f>'CountryvisatypeLink UAT Master'!B260&amp;",'"</f>
        <v>43725,'</v>
      </c>
      <c r="D260" t="e">
        <f>'CountryvisatypeLink UAT Master'!C260</f>
        <v>#N/A</v>
      </c>
      <c r="E260" s="16" t="s">
        <v>1913</v>
      </c>
      <c r="H260" t="e">
        <f>CONCATENATE(A260,B260,C260,D260,E260)</f>
        <v>#N/A</v>
      </c>
    </row>
    <row r="261" spans="1:8">
      <c r="A261" s="16" t="s">
        <v>1912</v>
      </c>
      <c r="B261" t="str">
        <f>B259</f>
        <v>81363,</v>
      </c>
      <c r="C261" t="str">
        <f>'CountryvisatypeLink UAT Master'!B261&amp;",'"</f>
        <v>43726,'</v>
      </c>
      <c r="D261" t="e">
        <f>'CountryvisatypeLink UAT Master'!C261</f>
        <v>#N/A</v>
      </c>
      <c r="E261" s="16" t="s">
        <v>1913</v>
      </c>
      <c r="H261" t="e">
        <f>CONCATENATE(A261,B261,C261,D261,E261)</f>
        <v>#N/A</v>
      </c>
    </row>
    <row r="262" spans="1:8">
      <c r="A262" s="16" t="s">
        <v>1912</v>
      </c>
      <c r="B262" t="str">
        <f>B260</f>
        <v>81363,</v>
      </c>
      <c r="C262" t="str">
        <f>'CountryvisatypeLink UAT Master'!B262&amp;",'"</f>
        <v>43727,'</v>
      </c>
      <c r="D262" t="e">
        <f>'CountryvisatypeLink UAT Master'!C262</f>
        <v>#N/A</v>
      </c>
      <c r="E262" s="16" t="s">
        <v>1913</v>
      </c>
      <c r="H262" t="e">
        <f>CONCATENATE(A262,B262,C262,D262,E262)</f>
        <v>#N/A</v>
      </c>
    </row>
    <row r="263" spans="1:8">
      <c r="A263" s="16" t="s">
        <v>1912</v>
      </c>
      <c r="B263" t="str">
        <f>B261</f>
        <v>81363,</v>
      </c>
      <c r="C263" t="str">
        <f>'CountryvisatypeLink UAT Master'!B263&amp;",'"</f>
        <v>43728,'</v>
      </c>
      <c r="D263" t="e">
        <f>'CountryvisatypeLink UAT Master'!C263</f>
        <v>#N/A</v>
      </c>
      <c r="E263" s="16" t="s">
        <v>1913</v>
      </c>
      <c r="H263" t="e">
        <f>CONCATENATE(A263,B263,C263,D263,E263)</f>
        <v>#N/A</v>
      </c>
    </row>
    <row r="264" spans="1:8">
      <c r="A264" s="16" t="s">
        <v>1912</v>
      </c>
      <c r="B264" t="str">
        <f>B262</f>
        <v>81363,</v>
      </c>
      <c r="C264" t="str">
        <f>'CountryvisatypeLink UAT Master'!B264&amp;",'"</f>
        <v>43686,'</v>
      </c>
      <c r="D264" t="e">
        <f>'CountryvisatypeLink UAT Master'!C264</f>
        <v>#N/A</v>
      </c>
      <c r="E264" s="16" t="s">
        <v>1913</v>
      </c>
      <c r="H264" t="e">
        <f>CONCATENATE(A264,B264,C264,D264,E264)</f>
        <v>#N/A</v>
      </c>
    </row>
    <row r="265" spans="1:8">
      <c r="A265" s="16" t="s">
        <v>1912</v>
      </c>
      <c r="B265" t="str">
        <f>B263</f>
        <v>81363,</v>
      </c>
      <c r="C265" t="str">
        <f>'CountryvisatypeLink UAT Master'!B265&amp;",'"</f>
        <v>43824,'</v>
      </c>
      <c r="D265" t="e">
        <f>'CountryvisatypeLink UAT Master'!C265</f>
        <v>#N/A</v>
      </c>
      <c r="E265" s="16" t="s">
        <v>1913</v>
      </c>
      <c r="H265" t="e">
        <f>CONCATENATE(A265,B265,C265,D265,E265)</f>
        <v>#N/A</v>
      </c>
    </row>
    <row r="266" spans="1:8">
      <c r="A266" s="16" t="s">
        <v>1912</v>
      </c>
      <c r="B266" t="str">
        <f>B264</f>
        <v>81363,</v>
      </c>
      <c r="C266" t="str">
        <f>'CountryvisatypeLink UAT Master'!B266&amp;",'"</f>
        <v>43853,'</v>
      </c>
      <c r="D266" t="e">
        <f>'CountryvisatypeLink UAT Master'!C266</f>
        <v>#N/A</v>
      </c>
      <c r="E266" s="16" t="s">
        <v>1913</v>
      </c>
      <c r="H266" t="e">
        <f>CONCATENATE(A266,B266,C266,D266,E266)</f>
        <v>#N/A</v>
      </c>
    </row>
    <row r="267" spans="1:8">
      <c r="A267" s="16" t="s">
        <v>1912</v>
      </c>
      <c r="B267" t="str">
        <f>B265</f>
        <v>81363,</v>
      </c>
      <c r="C267" t="str">
        <f>'CountryvisatypeLink UAT Master'!B267&amp;",'"</f>
        <v>43864,'</v>
      </c>
      <c r="D267" t="e">
        <f>'CountryvisatypeLink UAT Master'!C267</f>
        <v>#N/A</v>
      </c>
      <c r="E267" s="16" t="s">
        <v>1913</v>
      </c>
      <c r="H267" t="e">
        <f>CONCATENATE(A267,B267,C267,D267,E267)</f>
        <v>#N/A</v>
      </c>
    </row>
    <row r="268" spans="1:8">
      <c r="A268" s="16" t="s">
        <v>1912</v>
      </c>
      <c r="B268" t="str">
        <f>B266</f>
        <v>81363,</v>
      </c>
      <c r="C268" t="str">
        <f>'CountryvisatypeLink UAT Master'!B268&amp;",'"</f>
        <v>43784,'</v>
      </c>
      <c r="D268" t="e">
        <f>'CountryvisatypeLink UAT Master'!C268</f>
        <v>#N/A</v>
      </c>
      <c r="E268" s="16" t="s">
        <v>1913</v>
      </c>
      <c r="H268" t="e">
        <f>CONCATENATE(A268,B268,C268,D268,E268)</f>
        <v>#N/A</v>
      </c>
    </row>
    <row r="269" spans="1:8">
      <c r="A269" s="16" t="s">
        <v>1912</v>
      </c>
      <c r="B269" t="str">
        <f>B267</f>
        <v>81363,</v>
      </c>
      <c r="C269" t="str">
        <f>'CountryvisatypeLink UAT Master'!B269&amp;",'"</f>
        <v>42685,'</v>
      </c>
      <c r="D269" t="e">
        <f>'CountryvisatypeLink UAT Master'!C269</f>
        <v>#N/A</v>
      </c>
      <c r="E269" s="16" t="s">
        <v>1913</v>
      </c>
      <c r="H269" t="e">
        <f>CONCATENATE(A269,B269,C269,D269,E269)</f>
        <v>#N/A</v>
      </c>
    </row>
    <row r="270" spans="1:8">
      <c r="A270" s="16" t="s">
        <v>1912</v>
      </c>
      <c r="B270" t="str">
        <f>B268</f>
        <v>81363,</v>
      </c>
      <c r="C270" t="str">
        <f>'CountryvisatypeLink UAT Master'!B270&amp;",'"</f>
        <v>43846,'</v>
      </c>
      <c r="D270" t="e">
        <f>'CountryvisatypeLink UAT Master'!C270</f>
        <v>#N/A</v>
      </c>
      <c r="E270" s="16" t="s">
        <v>1913</v>
      </c>
      <c r="H270" t="e">
        <f>CONCATENATE(A270,B270,C270,D270,E270)</f>
        <v>#N/A</v>
      </c>
    </row>
    <row r="271" spans="1:8">
      <c r="A271" s="16" t="s">
        <v>1912</v>
      </c>
      <c r="B271" t="str">
        <f>B269</f>
        <v>81363,</v>
      </c>
      <c r="C271" t="str">
        <f>'CountryvisatypeLink UAT Master'!B271&amp;",'"</f>
        <v>36166,'</v>
      </c>
      <c r="D271" t="str">
        <f>'CountryvisatypeLink UAT Master'!C271</f>
        <v>N</v>
      </c>
      <c r="E271" s="16" t="s">
        <v>1913</v>
      </c>
      <c r="H271" t="str">
        <f>CONCATENATE(A271,B271,C271,D271,E271)</f>
        <v>INSERT INTO t_vsc_visa_insurance_link (t_insurance_link_id, vsc_id, visa_type_id, is_insurance_required, created_by, created_date, modified_by, modified_date) VALUES(nextval('t_vsc_visa_insurance_link_seq'),81363,36166,'N', 'support', current_timestamp, 'support', current_timestamp);</v>
      </c>
    </row>
    <row r="272" spans="1:8">
      <c r="A272" s="16" t="s">
        <v>1912</v>
      </c>
      <c r="B272" t="str">
        <f>B270</f>
        <v>81363,</v>
      </c>
      <c r="C272" t="str">
        <f>'CountryvisatypeLink UAT Master'!B272&amp;",'"</f>
        <v>38162,'</v>
      </c>
      <c r="D272" t="str">
        <f>'CountryvisatypeLink UAT Master'!C272</f>
        <v>N</v>
      </c>
      <c r="E272" s="16" t="s">
        <v>1913</v>
      </c>
      <c r="H272" t="str">
        <f>CONCATENATE(A272,B272,C272,D272,E272)</f>
        <v>INSERT INTO t_vsc_visa_insurance_link (t_insurance_link_id, vsc_id, visa_type_id, is_insurance_required, created_by, created_date, modified_by, modified_date) VALUES(nextval('t_vsc_visa_insurance_link_seq'),81363,38162,'N', 'support', current_timestamp, 'support', current_timestamp);</v>
      </c>
    </row>
    <row r="273" spans="1:8">
      <c r="A273" s="16" t="s">
        <v>1912</v>
      </c>
      <c r="B273" t="str">
        <f>B271</f>
        <v>81363,</v>
      </c>
      <c r="C273" t="str">
        <f>'CountryvisatypeLink UAT Master'!B273&amp;",'"</f>
        <v>38163,'</v>
      </c>
      <c r="D273" t="str">
        <f>'CountryvisatypeLink UAT Master'!C273</f>
        <v>N</v>
      </c>
      <c r="E273" s="16" t="s">
        <v>1913</v>
      </c>
      <c r="H273" t="str">
        <f>CONCATENATE(A273,B273,C273,D273,E273)</f>
        <v>INSERT INTO t_vsc_visa_insurance_link (t_insurance_link_id, vsc_id, visa_type_id, is_insurance_required, created_by, created_date, modified_by, modified_date) VALUES(nextval('t_vsc_visa_insurance_link_seq'),81363,38163,'N', 'support', current_timestamp, 'support', current_timestamp);</v>
      </c>
    </row>
    <row r="274" spans="1:8">
      <c r="A274" s="16" t="s">
        <v>1912</v>
      </c>
      <c r="B274" t="str">
        <f>B272</f>
        <v>81363,</v>
      </c>
      <c r="C274" t="str">
        <f>'CountryvisatypeLink UAT Master'!B274&amp;",'"</f>
        <v>38164,'</v>
      </c>
      <c r="D274" t="str">
        <f>'CountryvisatypeLink UAT Master'!C274</f>
        <v>N</v>
      </c>
      <c r="E274" s="16" t="s">
        <v>1913</v>
      </c>
      <c r="H274" t="str">
        <f>CONCATENATE(A274,B274,C274,D274,E274)</f>
        <v>INSERT INTO t_vsc_visa_insurance_link (t_insurance_link_id, vsc_id, visa_type_id, is_insurance_required, created_by, created_date, modified_by, modified_date) VALUES(nextval('t_vsc_visa_insurance_link_seq'),81363,38164,'N', 'support', current_timestamp, 'support', current_timestamp);</v>
      </c>
    </row>
    <row r="275" spans="1:8">
      <c r="A275" s="16" t="s">
        <v>1912</v>
      </c>
      <c r="B275" t="str">
        <f>B273</f>
        <v>81363,</v>
      </c>
      <c r="C275" t="str">
        <f>'CountryvisatypeLink UAT Master'!B275&amp;",'"</f>
        <v>38165,'</v>
      </c>
      <c r="D275" t="str">
        <f>'CountryvisatypeLink UAT Master'!C275</f>
        <v>N</v>
      </c>
      <c r="E275" s="16" t="s">
        <v>1913</v>
      </c>
      <c r="H275" t="str">
        <f>CONCATENATE(A275,B275,C275,D275,E275)</f>
        <v>INSERT INTO t_vsc_visa_insurance_link (t_insurance_link_id, vsc_id, visa_type_id, is_insurance_required, created_by, created_date, modified_by, modified_date) VALUES(nextval('t_vsc_visa_insurance_link_seq'),81363,38165,'N', 'support', current_timestamp, 'support', current_timestamp);</v>
      </c>
    </row>
    <row r="276" spans="1:8">
      <c r="A276" s="16" t="s">
        <v>1912</v>
      </c>
      <c r="B276" t="str">
        <f>B274</f>
        <v>81363,</v>
      </c>
      <c r="C276" t="str">
        <f>'CountryvisatypeLink UAT Master'!B276&amp;",'"</f>
        <v>38166,'</v>
      </c>
      <c r="D276" t="str">
        <f>'CountryvisatypeLink UAT Master'!C276</f>
        <v>N</v>
      </c>
      <c r="E276" s="16" t="s">
        <v>1913</v>
      </c>
      <c r="H276" t="str">
        <f>CONCATENATE(A276,B276,C276,D276,E276)</f>
        <v>INSERT INTO t_vsc_visa_insurance_link (t_insurance_link_id, vsc_id, visa_type_id, is_insurance_required, created_by, created_date, modified_by, modified_date) VALUES(nextval('t_vsc_visa_insurance_link_seq'),81363,38166,'N', 'support', current_timestamp, 'support', current_timestamp);</v>
      </c>
    </row>
    <row r="277" spans="1:8">
      <c r="A277" s="16" t="s">
        <v>1912</v>
      </c>
      <c r="B277" t="str">
        <f>B275</f>
        <v>81363,</v>
      </c>
      <c r="C277" t="str">
        <f>'CountryvisatypeLink UAT Master'!B277&amp;",'"</f>
        <v>38167,'</v>
      </c>
      <c r="D277" t="str">
        <f>'CountryvisatypeLink UAT Master'!C277</f>
        <v>N</v>
      </c>
      <c r="E277" s="16" t="s">
        <v>1913</v>
      </c>
      <c r="H277" t="str">
        <f>CONCATENATE(A277,B277,C277,D277,E277)</f>
        <v>INSERT INTO t_vsc_visa_insurance_link (t_insurance_link_id, vsc_id, visa_type_id, is_insurance_required, created_by, created_date, modified_by, modified_date) VALUES(nextval('t_vsc_visa_insurance_link_seq'),81363,38167,'N', 'support', current_timestamp, 'support', current_timestamp);</v>
      </c>
    </row>
    <row r="278" spans="1:8">
      <c r="A278" s="16" t="s">
        <v>1912</v>
      </c>
      <c r="B278" t="str">
        <f>B276</f>
        <v>81363,</v>
      </c>
      <c r="C278" t="str">
        <f>'CountryvisatypeLink UAT Master'!B278&amp;",'"</f>
        <v>38168,'</v>
      </c>
      <c r="D278" t="str">
        <f>'CountryvisatypeLink UAT Master'!C278</f>
        <v>N</v>
      </c>
      <c r="E278" s="16" t="s">
        <v>1913</v>
      </c>
      <c r="H278" t="str">
        <f>CONCATENATE(A278,B278,C278,D278,E278)</f>
        <v>INSERT INTO t_vsc_visa_insurance_link (t_insurance_link_id, vsc_id, visa_type_id, is_insurance_required, created_by, created_date, modified_by, modified_date) VALUES(nextval('t_vsc_visa_insurance_link_seq'),81363,38168,'N', 'support', current_timestamp, 'support', current_timestamp);</v>
      </c>
    </row>
    <row r="279" spans="1:8">
      <c r="A279" s="16" t="s">
        <v>1912</v>
      </c>
      <c r="B279" t="str">
        <f>B277</f>
        <v>81363,</v>
      </c>
      <c r="C279" t="str">
        <f>'CountryvisatypeLink UAT Master'!B279&amp;",'"</f>
        <v>38169,'</v>
      </c>
      <c r="D279" t="str">
        <f>'CountryvisatypeLink UAT Master'!C279</f>
        <v>N</v>
      </c>
      <c r="E279" s="16" t="s">
        <v>1913</v>
      </c>
      <c r="H279" t="str">
        <f>CONCATENATE(A279,B279,C279,D279,E279)</f>
        <v>INSERT INTO t_vsc_visa_insurance_link (t_insurance_link_id, vsc_id, visa_type_id, is_insurance_required, created_by, created_date, modified_by, modified_date) VALUES(nextval('t_vsc_visa_insurance_link_seq'),81363,38169,'N', 'support', current_timestamp, 'support', current_timestamp);</v>
      </c>
    </row>
    <row r="280" spans="1:8">
      <c r="A280" s="16" t="s">
        <v>1912</v>
      </c>
      <c r="B280" t="str">
        <f>B278</f>
        <v>81363,</v>
      </c>
      <c r="C280" t="str">
        <f>'CountryvisatypeLink UAT Master'!B280&amp;",'"</f>
        <v>38170,'</v>
      </c>
      <c r="D280" t="str">
        <f>'CountryvisatypeLink UAT Master'!C280</f>
        <v>N</v>
      </c>
      <c r="E280" s="16" t="s">
        <v>1913</v>
      </c>
      <c r="H280" t="str">
        <f>CONCATENATE(A280,B280,C280,D280,E280)</f>
        <v>INSERT INTO t_vsc_visa_insurance_link (t_insurance_link_id, vsc_id, visa_type_id, is_insurance_required, created_by, created_date, modified_by, modified_date) VALUES(nextval('t_vsc_visa_insurance_link_seq'),81363,38170,'N', 'support', current_timestamp, 'support', current_timestamp);</v>
      </c>
    </row>
    <row r="281" spans="1:8">
      <c r="A281" s="16" t="s">
        <v>1912</v>
      </c>
      <c r="B281" t="str">
        <f>B279</f>
        <v>81363,</v>
      </c>
      <c r="C281" t="str">
        <f>'CountryvisatypeLink UAT Master'!B281&amp;",'"</f>
        <v>38171,'</v>
      </c>
      <c r="D281" t="str">
        <f>'CountryvisatypeLink UAT Master'!C281</f>
        <v>N</v>
      </c>
      <c r="E281" s="16" t="s">
        <v>1913</v>
      </c>
      <c r="H281" t="str">
        <f>CONCATENATE(A281,B281,C281,D281,E281)</f>
        <v>INSERT INTO t_vsc_visa_insurance_link (t_insurance_link_id, vsc_id, visa_type_id, is_insurance_required, created_by, created_date, modified_by, modified_date) VALUES(nextval('t_vsc_visa_insurance_link_seq'),81363,38171,'N', 'support', current_timestamp, 'support', current_timestamp);</v>
      </c>
    </row>
    <row r="282" spans="1:8">
      <c r="A282" s="16" t="s">
        <v>1912</v>
      </c>
      <c r="B282" t="str">
        <f>B280</f>
        <v>81363,</v>
      </c>
      <c r="C282" t="str">
        <f>'CountryvisatypeLink UAT Master'!B282&amp;",'"</f>
        <v>38172,'</v>
      </c>
      <c r="D282" t="str">
        <f>'CountryvisatypeLink UAT Master'!C282</f>
        <v>N</v>
      </c>
      <c r="E282" s="16" t="s">
        <v>1913</v>
      </c>
      <c r="H282" t="str">
        <f>CONCATENATE(A282,B282,C282,D282,E282)</f>
        <v>INSERT INTO t_vsc_visa_insurance_link (t_insurance_link_id, vsc_id, visa_type_id, is_insurance_required, created_by, created_date, modified_by, modified_date) VALUES(nextval('t_vsc_visa_insurance_link_seq'),81363,38172,'N', 'support', current_timestamp, 'support', current_timestamp);</v>
      </c>
    </row>
    <row r="283" spans="1:8">
      <c r="A283" s="16" t="s">
        <v>1912</v>
      </c>
      <c r="B283" t="str">
        <f>B281</f>
        <v>81363,</v>
      </c>
      <c r="C283" t="str">
        <f>'CountryvisatypeLink UAT Master'!B283&amp;",'"</f>
        <v>38173,'</v>
      </c>
      <c r="D283" t="str">
        <f>'CountryvisatypeLink UAT Master'!C283</f>
        <v>N</v>
      </c>
      <c r="E283" s="16" t="s">
        <v>1913</v>
      </c>
      <c r="H283" t="str">
        <f>CONCATENATE(A283,B283,C283,D283,E283)</f>
        <v>INSERT INTO t_vsc_visa_insurance_link (t_insurance_link_id, vsc_id, visa_type_id, is_insurance_required, created_by, created_date, modified_by, modified_date) VALUES(nextval('t_vsc_visa_insurance_link_seq'),81363,38173,'N', 'support', current_timestamp, 'support', current_timestamp);</v>
      </c>
    </row>
    <row r="284" spans="1:8">
      <c r="A284" s="16" t="s">
        <v>1912</v>
      </c>
      <c r="B284" t="str">
        <f>B282</f>
        <v>81363,</v>
      </c>
      <c r="C284" t="str">
        <f>'CountryvisatypeLink UAT Master'!B284&amp;",'"</f>
        <v>44784,'</v>
      </c>
      <c r="D284" t="str">
        <f>'CountryvisatypeLink UAT Master'!C284</f>
        <v>N</v>
      </c>
      <c r="E284" s="16" t="s">
        <v>1913</v>
      </c>
      <c r="H284" t="str">
        <f>CONCATENATE(A284,B284,C284,D284,E284)</f>
        <v>INSERT INTO t_vsc_visa_insurance_link (t_insurance_link_id, vsc_id, visa_type_id, is_insurance_required, created_by, created_date, modified_by, modified_date) VALUES(nextval('t_vsc_visa_insurance_link_seq'),81363,44784,'N', 'support', current_timestamp, 'support', current_timestamp);</v>
      </c>
    </row>
    <row r="285" spans="1:8">
      <c r="A285" s="16" t="s">
        <v>1912</v>
      </c>
      <c r="B285" t="str">
        <f>B283</f>
        <v>81363,</v>
      </c>
      <c r="C285" t="str">
        <f>'CountryvisatypeLink UAT Master'!B285&amp;",'"</f>
        <v>44785,'</v>
      </c>
      <c r="D285" t="str">
        <f>'CountryvisatypeLink UAT Master'!C285</f>
        <v>N</v>
      </c>
      <c r="E285" s="16" t="s">
        <v>1913</v>
      </c>
      <c r="H285" t="str">
        <f>CONCATENATE(A285,B285,C285,D285,E285)</f>
        <v>INSERT INTO t_vsc_visa_insurance_link (t_insurance_link_id, vsc_id, visa_type_id, is_insurance_required, created_by, created_date, modified_by, modified_date) VALUES(nextval('t_vsc_visa_insurance_link_seq'),81363,44785,'N', 'support', current_timestamp, 'support', current_timestamp);</v>
      </c>
    </row>
    <row r="286" spans="1:8">
      <c r="A286" s="16" t="s">
        <v>1912</v>
      </c>
      <c r="B286" t="str">
        <f>B284</f>
        <v>81363,</v>
      </c>
      <c r="C286" t="str">
        <f>'CountryvisatypeLink UAT Master'!B286&amp;",'"</f>
        <v>44804,'</v>
      </c>
      <c r="D286" t="str">
        <f>'CountryvisatypeLink UAT Master'!C286</f>
        <v>N</v>
      </c>
      <c r="E286" s="16" t="s">
        <v>1913</v>
      </c>
      <c r="H286" t="str">
        <f>CONCATENATE(A286,B286,C286,D286,E286)</f>
        <v>INSERT INTO t_vsc_visa_insurance_link (t_insurance_link_id, vsc_id, visa_type_id, is_insurance_required, created_by, created_date, modified_by, modified_date) VALUES(nextval('t_vsc_visa_insurance_link_seq'),81363,44804,'N', 'support', current_timestamp, 'support', current_timestamp);</v>
      </c>
    </row>
    <row r="287" spans="1:8">
      <c r="A287" s="16" t="s">
        <v>1912</v>
      </c>
      <c r="B287" t="str">
        <f>B285</f>
        <v>81363,</v>
      </c>
      <c r="C287" t="str">
        <f>'CountryvisatypeLink UAT Master'!B287&amp;",'"</f>
        <v>44805,'</v>
      </c>
      <c r="D287" t="str">
        <f>'CountryvisatypeLink UAT Master'!C287</f>
        <v>N</v>
      </c>
      <c r="E287" s="16" t="s">
        <v>1913</v>
      </c>
      <c r="H287" t="str">
        <f>CONCATENATE(A287,B287,C287,D287,E287)</f>
        <v>INSERT INTO t_vsc_visa_insurance_link (t_insurance_link_id, vsc_id, visa_type_id, is_insurance_required, created_by, created_date, modified_by, modified_date) VALUES(nextval('t_vsc_visa_insurance_link_seq'),81363,44805,'N', 'support', current_timestamp, 'support', current_timestamp);</v>
      </c>
    </row>
    <row r="288" spans="1:8">
      <c r="A288" s="16" t="s">
        <v>1912</v>
      </c>
      <c r="B288" t="str">
        <f>B286</f>
        <v>81363,</v>
      </c>
      <c r="C288" t="str">
        <f>'CountryvisatypeLink UAT Master'!B288&amp;",'"</f>
        <v>44806,'</v>
      </c>
      <c r="D288" t="str">
        <f>'CountryvisatypeLink UAT Master'!C288</f>
        <v>N</v>
      </c>
      <c r="E288" s="16" t="s">
        <v>1913</v>
      </c>
      <c r="H288" t="str">
        <f>CONCATENATE(A288,B288,C288,D288,E288)</f>
        <v>INSERT INTO t_vsc_visa_insurance_link (t_insurance_link_id, vsc_id, visa_type_id, is_insurance_required, created_by, created_date, modified_by, modified_date) VALUES(nextval('t_vsc_visa_insurance_link_seq'),81363,44806,'N', 'support', current_timestamp, 'support', current_timestamp);</v>
      </c>
    </row>
    <row r="289" spans="1:8">
      <c r="A289" s="16" t="s">
        <v>1912</v>
      </c>
      <c r="B289" t="str">
        <f>B287</f>
        <v>81363,</v>
      </c>
      <c r="C289" t="str">
        <f>'CountryvisatypeLink UAT Master'!B289&amp;",'"</f>
        <v>41354,'</v>
      </c>
      <c r="D289" t="str">
        <f>'CountryvisatypeLink UAT Master'!C289</f>
        <v>N</v>
      </c>
      <c r="E289" s="16" t="s">
        <v>1913</v>
      </c>
      <c r="H289" t="str">
        <f>CONCATENATE(A289,B289,C289,D289,E289)</f>
        <v>INSERT INTO t_vsc_visa_insurance_link (t_insurance_link_id, vsc_id, visa_type_id, is_insurance_required, created_by, created_date, modified_by, modified_date) VALUES(nextval('t_vsc_visa_insurance_link_seq'),81363,41354,'N', 'support', current_timestamp, 'support', current_timestamp);</v>
      </c>
    </row>
    <row r="290" spans="1:8">
      <c r="A290" s="16" t="s">
        <v>1912</v>
      </c>
      <c r="B290" t="str">
        <f>B288</f>
        <v>81363,</v>
      </c>
      <c r="C290" t="str">
        <f>'CountryvisatypeLink UAT Master'!B290&amp;",'"</f>
        <v>44807,'</v>
      </c>
      <c r="D290" t="str">
        <f>'CountryvisatypeLink UAT Master'!C290</f>
        <v>N</v>
      </c>
      <c r="E290" s="16" t="s">
        <v>1913</v>
      </c>
      <c r="H290" t="str">
        <f>CONCATENATE(A290,B290,C290,D290,E290)</f>
        <v>INSERT INTO t_vsc_visa_insurance_link (t_insurance_link_id, vsc_id, visa_type_id, is_insurance_required, created_by, created_date, modified_by, modified_date) VALUES(nextval('t_vsc_visa_insurance_link_seq'),81363,44807,'N', 'support', current_timestamp, 'support', current_timestamp);</v>
      </c>
    </row>
    <row r="291" spans="1:8">
      <c r="A291" s="16" t="s">
        <v>1912</v>
      </c>
      <c r="B291" t="str">
        <f>B289</f>
        <v>81363,</v>
      </c>
      <c r="C291" t="str">
        <f>'CountryvisatypeLink UAT Master'!B291&amp;",'"</f>
        <v>44808,'</v>
      </c>
      <c r="D291" t="str">
        <f>'CountryvisatypeLink UAT Master'!C291</f>
        <v>N</v>
      </c>
      <c r="E291" s="16" t="s">
        <v>1913</v>
      </c>
      <c r="H291" t="str">
        <f>CONCATENATE(A291,B291,C291,D291,E291)</f>
        <v>INSERT INTO t_vsc_visa_insurance_link (t_insurance_link_id, vsc_id, visa_type_id, is_insurance_required, created_by, created_date, modified_by, modified_date) VALUES(nextval('t_vsc_visa_insurance_link_seq'),81363,44808,'N', 'support', current_timestamp, 'support', current_timestamp);</v>
      </c>
    </row>
    <row r="292" spans="1:8">
      <c r="A292" s="16" t="s">
        <v>1912</v>
      </c>
      <c r="B292" t="str">
        <f>B290</f>
        <v>81363,</v>
      </c>
      <c r="C292" t="str">
        <f>'CountryvisatypeLink UAT Master'!B292&amp;",'"</f>
        <v>44809,'</v>
      </c>
      <c r="D292" t="str">
        <f>'CountryvisatypeLink UAT Master'!C292</f>
        <v>N</v>
      </c>
      <c r="E292" s="16" t="s">
        <v>1913</v>
      </c>
      <c r="H292" t="str">
        <f>CONCATENATE(A292,B292,C292,D292,E292)</f>
        <v>INSERT INTO t_vsc_visa_insurance_link (t_insurance_link_id, vsc_id, visa_type_id, is_insurance_required, created_by, created_date, modified_by, modified_date) VALUES(nextval('t_vsc_visa_insurance_link_seq'),81363,44809,'N', 'support', current_timestamp, 'support', current_timestamp);</v>
      </c>
    </row>
    <row r="293" spans="1:8">
      <c r="A293" s="16" t="s">
        <v>1912</v>
      </c>
      <c r="B293" t="str">
        <f>B291</f>
        <v>81363,</v>
      </c>
      <c r="C293" t="str">
        <f>'CountryvisatypeLink UAT Master'!B293&amp;",'"</f>
        <v>44810,'</v>
      </c>
      <c r="D293" t="str">
        <f>'CountryvisatypeLink UAT Master'!C293</f>
        <v>N</v>
      </c>
      <c r="E293" s="16" t="s">
        <v>1913</v>
      </c>
      <c r="H293" t="str">
        <f>CONCATENATE(A293,B293,C293,D293,E293)</f>
        <v>INSERT INTO t_vsc_visa_insurance_link (t_insurance_link_id, vsc_id, visa_type_id, is_insurance_required, created_by, created_date, modified_by, modified_date) VALUES(nextval('t_vsc_visa_insurance_link_seq'),81363,44810,'N', 'support', current_timestamp, 'support', current_timestamp);</v>
      </c>
    </row>
    <row r="294" spans="1:8">
      <c r="A294" s="16" t="s">
        <v>1912</v>
      </c>
      <c r="B294" t="str">
        <f>B292</f>
        <v>81363,</v>
      </c>
      <c r="C294" t="str">
        <f>'CountryvisatypeLink UAT Master'!B294&amp;",'"</f>
        <v>41463,'</v>
      </c>
      <c r="D294" t="str">
        <f>'CountryvisatypeLink UAT Master'!C294</f>
        <v>N</v>
      </c>
      <c r="E294" s="16" t="s">
        <v>1913</v>
      </c>
      <c r="H294" t="str">
        <f>CONCATENATE(A294,B294,C294,D294,E294)</f>
        <v>INSERT INTO t_vsc_visa_insurance_link (t_insurance_link_id, vsc_id, visa_type_id, is_insurance_required, created_by, created_date, modified_by, modified_date) VALUES(nextval('t_vsc_visa_insurance_link_seq'),81363,41463,'N', 'support', current_timestamp, 'support', current_timestamp);</v>
      </c>
    </row>
    <row r="295" spans="1:8">
      <c r="A295" s="16" t="s">
        <v>1912</v>
      </c>
      <c r="B295" t="str">
        <f>B293</f>
        <v>81363,</v>
      </c>
      <c r="C295" t="str">
        <f>'CountryvisatypeLink UAT Master'!B295&amp;",'"</f>
        <v>41595,'</v>
      </c>
      <c r="D295" t="str">
        <f>'CountryvisatypeLink UAT Master'!C295</f>
        <v>N</v>
      </c>
      <c r="E295" s="16" t="s">
        <v>1913</v>
      </c>
      <c r="H295" t="str">
        <f>CONCATENATE(A295,B295,C295,D295,E295)</f>
        <v>INSERT INTO t_vsc_visa_insurance_link (t_insurance_link_id, vsc_id, visa_type_id, is_insurance_required, created_by, created_date, modified_by, modified_date) VALUES(nextval('t_vsc_visa_insurance_link_seq'),81363,41595,'N', 'support', current_timestamp, 'support', current_timestamp);</v>
      </c>
    </row>
    <row r="296" spans="1:8">
      <c r="A296" s="16" t="s">
        <v>1912</v>
      </c>
      <c r="B296" t="str">
        <f>B294</f>
        <v>81363,</v>
      </c>
      <c r="C296" t="str">
        <f>'CountryvisatypeLink UAT Master'!B296&amp;",'"</f>
        <v>41516,'</v>
      </c>
      <c r="D296" t="str">
        <f>'CountryvisatypeLink UAT Master'!C296</f>
        <v>N</v>
      </c>
      <c r="E296" s="16" t="s">
        <v>1913</v>
      </c>
      <c r="H296" t="str">
        <f>CONCATENATE(A296,B296,C296,D296,E296)</f>
        <v>INSERT INTO t_vsc_visa_insurance_link (t_insurance_link_id, vsc_id, visa_type_id, is_insurance_required, created_by, created_date, modified_by, modified_date) VALUES(nextval('t_vsc_visa_insurance_link_seq'),81363,41516,'N', 'support', current_timestamp, 'support', current_timestamp);</v>
      </c>
    </row>
    <row r="297" spans="1:8">
      <c r="A297" s="16" t="s">
        <v>1912</v>
      </c>
      <c r="B297" t="str">
        <f>B295</f>
        <v>81363,</v>
      </c>
      <c r="C297" t="str">
        <f>'CountryvisatypeLink UAT Master'!B297&amp;",'"</f>
        <v>41615,'</v>
      </c>
      <c r="D297" t="str">
        <f>'CountryvisatypeLink UAT Master'!C297</f>
        <v>N</v>
      </c>
      <c r="E297" s="16" t="s">
        <v>1913</v>
      </c>
      <c r="H297" t="str">
        <f>CONCATENATE(A297,B297,C297,D297,E297)</f>
        <v>INSERT INTO t_vsc_visa_insurance_link (t_insurance_link_id, vsc_id, visa_type_id, is_insurance_required, created_by, created_date, modified_by, modified_date) VALUES(nextval('t_vsc_visa_insurance_link_seq'),81363,41615,'N', 'support', current_timestamp, 'support', current_timestamp);</v>
      </c>
    </row>
    <row r="298" spans="1:8">
      <c r="A298" s="16" t="s">
        <v>1912</v>
      </c>
      <c r="B298" t="str">
        <f>B296</f>
        <v>81363,</v>
      </c>
      <c r="C298" t="str">
        <f>'CountryvisatypeLink UAT Master'!B298&amp;",'"</f>
        <v>41616,'</v>
      </c>
      <c r="D298" t="str">
        <f>'CountryvisatypeLink UAT Master'!C298</f>
        <v>N</v>
      </c>
      <c r="E298" s="16" t="s">
        <v>1913</v>
      </c>
      <c r="H298" t="str">
        <f>CONCATENATE(A298,B298,C298,D298,E298)</f>
        <v>INSERT INTO t_vsc_visa_insurance_link (t_insurance_link_id, vsc_id, visa_type_id, is_insurance_required, created_by, created_date, modified_by, modified_date) VALUES(nextval('t_vsc_visa_insurance_link_seq'),81363,41616,'N', 'support', current_timestamp, 'support', current_timestamp);</v>
      </c>
    </row>
    <row r="299" spans="1:8">
      <c r="A299" s="16" t="s">
        <v>1912</v>
      </c>
      <c r="B299" t="str">
        <f>B297</f>
        <v>81363,</v>
      </c>
      <c r="C299" t="str">
        <f>'CountryvisatypeLink UAT Master'!B299&amp;",'"</f>
        <v>41517,'</v>
      </c>
      <c r="D299" t="str">
        <f>'CountryvisatypeLink UAT Master'!C299</f>
        <v>N</v>
      </c>
      <c r="E299" s="16" t="s">
        <v>1913</v>
      </c>
      <c r="H299" t="str">
        <f>CONCATENATE(A299,B299,C299,D299,E299)</f>
        <v>INSERT INTO t_vsc_visa_insurance_link (t_insurance_link_id, vsc_id, visa_type_id, is_insurance_required, created_by, created_date, modified_by, modified_date) VALUES(nextval('t_vsc_visa_insurance_link_seq'),81363,41517,'N', 'support', current_timestamp, 'support', current_timestamp);</v>
      </c>
    </row>
    <row r="300" spans="1:8">
      <c r="A300" s="16" t="s">
        <v>1912</v>
      </c>
      <c r="B300" t="str">
        <f>B298</f>
        <v>81363,</v>
      </c>
      <c r="C300" t="str">
        <f>'CountryvisatypeLink UAT Master'!B300&amp;",'"</f>
        <v>41396,'</v>
      </c>
      <c r="D300" t="str">
        <f>'CountryvisatypeLink UAT Master'!C300</f>
        <v>N</v>
      </c>
      <c r="E300" s="16" t="s">
        <v>1913</v>
      </c>
      <c r="H300" t="str">
        <f>CONCATENATE(A300,B300,C300,D300,E300)</f>
        <v>INSERT INTO t_vsc_visa_insurance_link (t_insurance_link_id, vsc_id, visa_type_id, is_insurance_required, created_by, created_date, modified_by, modified_date) VALUES(nextval('t_vsc_visa_insurance_link_seq'),81363,41396,'N', 'support', current_timestamp, 'support', current_timestamp);</v>
      </c>
    </row>
    <row r="301" spans="1:8">
      <c r="A301" s="16" t="s">
        <v>1912</v>
      </c>
      <c r="B301" t="str">
        <f>B299</f>
        <v>81363,</v>
      </c>
      <c r="C301" t="str">
        <f>'CountryvisatypeLink UAT Master'!B301&amp;",'"</f>
        <v>42076,'</v>
      </c>
      <c r="D301" t="str">
        <f>'CountryvisatypeLink UAT Master'!C301</f>
        <v>N</v>
      </c>
      <c r="E301" s="16" t="s">
        <v>1913</v>
      </c>
      <c r="H301" t="str">
        <f>CONCATENATE(A301,B301,C301,D301,E301)</f>
        <v>INSERT INTO t_vsc_visa_insurance_link (t_insurance_link_id, vsc_id, visa_type_id, is_insurance_required, created_by, created_date, modified_by, modified_date) VALUES(nextval('t_vsc_visa_insurance_link_seq'),81363,42076,'N', 'support', current_timestamp, 'support', current_timestamp);</v>
      </c>
    </row>
    <row r="302" spans="1:8">
      <c r="A302" s="16" t="s">
        <v>1912</v>
      </c>
      <c r="B302" t="str">
        <f>B300</f>
        <v>81363,</v>
      </c>
      <c r="C302" t="str">
        <f>'CountryvisatypeLink UAT Master'!B302&amp;",'"</f>
        <v>44824,'</v>
      </c>
      <c r="D302" t="str">
        <f>'CountryvisatypeLink UAT Master'!C302</f>
        <v>N</v>
      </c>
      <c r="E302" s="16" t="s">
        <v>1913</v>
      </c>
      <c r="H302" t="str">
        <f>CONCATENATE(A302,B302,C302,D302,E302)</f>
        <v>INSERT INTO t_vsc_visa_insurance_link (t_insurance_link_id, vsc_id, visa_type_id, is_insurance_required, created_by, created_date, modified_by, modified_date) VALUES(nextval('t_vsc_visa_insurance_link_seq'),81363,44824,'N', 'support', current_timestamp, 'support', current_timestamp);</v>
      </c>
    </row>
    <row r="303" spans="1:8">
      <c r="A303" s="16" t="s">
        <v>1912</v>
      </c>
      <c r="B303" t="str">
        <f>B301</f>
        <v>81363,</v>
      </c>
      <c r="C303" t="str">
        <f>'CountryvisatypeLink UAT Master'!B303&amp;",'"</f>
        <v>44825,'</v>
      </c>
      <c r="D303" t="str">
        <f>'CountryvisatypeLink UAT Master'!C303</f>
        <v>N</v>
      </c>
      <c r="E303" s="16" t="s">
        <v>1913</v>
      </c>
      <c r="H303" t="str">
        <f>CONCATENATE(A303,B303,C303,D303,E303)</f>
        <v>INSERT INTO t_vsc_visa_insurance_link (t_insurance_link_id, vsc_id, visa_type_id, is_insurance_required, created_by, created_date, modified_by, modified_date) VALUES(nextval('t_vsc_visa_insurance_link_seq'),81363,44825,'N', 'support', current_timestamp, 'support', current_timestamp);</v>
      </c>
    </row>
    <row r="304" spans="1:8">
      <c r="A304" s="16" t="s">
        <v>1912</v>
      </c>
      <c r="B304" t="str">
        <f>B302</f>
        <v>81363,</v>
      </c>
      <c r="C304" t="str">
        <f>'CountryvisatypeLink UAT Master'!B304&amp;",'"</f>
        <v>44826,'</v>
      </c>
      <c r="D304" t="str">
        <f>'CountryvisatypeLink UAT Master'!C304</f>
        <v>N</v>
      </c>
      <c r="E304" s="16" t="s">
        <v>1913</v>
      </c>
      <c r="H304" t="str">
        <f>CONCATENATE(A304,B304,C304,D304,E304)</f>
        <v>INSERT INTO t_vsc_visa_insurance_link (t_insurance_link_id, vsc_id, visa_type_id, is_insurance_required, created_by, created_date, modified_by, modified_date) VALUES(nextval('t_vsc_visa_insurance_link_seq'),81363,44826,'N', 'support', current_timestamp, 'support', current_timestamp);</v>
      </c>
    </row>
    <row r="305" spans="1:8">
      <c r="A305" s="16" t="s">
        <v>1912</v>
      </c>
      <c r="B305" t="str">
        <f>B303</f>
        <v>81363,</v>
      </c>
      <c r="C305" t="str">
        <f>'CountryvisatypeLink UAT Master'!B305&amp;",'"</f>
        <v>44827,'</v>
      </c>
      <c r="D305" t="str">
        <f>'CountryvisatypeLink UAT Master'!C305</f>
        <v>N</v>
      </c>
      <c r="E305" s="16" t="s">
        <v>1913</v>
      </c>
      <c r="H305" t="str">
        <f>CONCATENATE(A305,B305,C305,D305,E305)</f>
        <v>INSERT INTO t_vsc_visa_insurance_link (t_insurance_link_id, vsc_id, visa_type_id, is_insurance_required, created_by, created_date, modified_by, modified_date) VALUES(nextval('t_vsc_visa_insurance_link_seq'),81363,44827,'N', 'support', current_timestamp, 'support', current_timestamp);</v>
      </c>
    </row>
    <row r="306" spans="1:8">
      <c r="A306" s="16" t="s">
        <v>1912</v>
      </c>
      <c r="B306" t="str">
        <f>B304</f>
        <v>81363,</v>
      </c>
      <c r="C306" t="str">
        <f>'CountryvisatypeLink UAT Master'!B306&amp;",'"</f>
        <v>44828,'</v>
      </c>
      <c r="D306" t="str">
        <f>'CountryvisatypeLink UAT Master'!C306</f>
        <v>N</v>
      </c>
      <c r="E306" s="16" t="s">
        <v>1913</v>
      </c>
      <c r="H306" t="str">
        <f>CONCATENATE(A306,B306,C306,D306,E306)</f>
        <v>INSERT INTO t_vsc_visa_insurance_link (t_insurance_link_id, vsc_id, visa_type_id, is_insurance_required, created_by, created_date, modified_by, modified_date) VALUES(nextval('t_vsc_visa_insurance_link_seq'),81363,44828,'N', 'support', current_timestamp, 'support', current_timestamp);</v>
      </c>
    </row>
    <row r="307" spans="1:8">
      <c r="A307" s="16" t="s">
        <v>1912</v>
      </c>
      <c r="B307" t="str">
        <f>B305</f>
        <v>81363,</v>
      </c>
      <c r="C307" t="str">
        <f>'CountryvisatypeLink UAT Master'!B307&amp;",'"</f>
        <v>44829,'</v>
      </c>
      <c r="D307" t="str">
        <f>'CountryvisatypeLink UAT Master'!C307</f>
        <v>N</v>
      </c>
      <c r="E307" s="16" t="s">
        <v>1913</v>
      </c>
      <c r="H307" t="str">
        <f>CONCATENATE(A307,B307,C307,D307,E307)</f>
        <v>INSERT INTO t_vsc_visa_insurance_link (t_insurance_link_id, vsc_id, visa_type_id, is_insurance_required, created_by, created_date, modified_by, modified_date) VALUES(nextval('t_vsc_visa_insurance_link_seq'),81363,44829,'N', 'support', current_timestamp, 'support', current_timestamp);</v>
      </c>
    </row>
    <row r="308" spans="1:8">
      <c r="A308" s="16" t="s">
        <v>1912</v>
      </c>
      <c r="B308" t="str">
        <f>B306</f>
        <v>81363,</v>
      </c>
      <c r="C308" t="str">
        <f>'CountryvisatypeLink UAT Master'!B308&amp;",'"</f>
        <v>44844,'</v>
      </c>
      <c r="D308" t="str">
        <f>'CountryvisatypeLink UAT Master'!C308</f>
        <v>N</v>
      </c>
      <c r="E308" s="16" t="s">
        <v>1913</v>
      </c>
      <c r="H308" t="str">
        <f>CONCATENATE(A308,B308,C308,D308,E308)</f>
        <v>INSERT INTO t_vsc_visa_insurance_link (t_insurance_link_id, vsc_id, visa_type_id, is_insurance_required, created_by, created_date, modified_by, modified_date) VALUES(nextval('t_vsc_visa_insurance_link_seq'),81363,44844,'N', 'support', current_timestamp, 'support', current_timestamp);</v>
      </c>
    </row>
    <row r="309" spans="1:8">
      <c r="A309" s="16" t="s">
        <v>1912</v>
      </c>
      <c r="B309" t="str">
        <f>B307</f>
        <v>81363,</v>
      </c>
      <c r="C309" t="str">
        <f>'CountryvisatypeLink UAT Master'!B309&amp;",'"</f>
        <v>44845,'</v>
      </c>
      <c r="D309" t="str">
        <f>'CountryvisatypeLink UAT Master'!C309</f>
        <v>N</v>
      </c>
      <c r="E309" s="16" t="s">
        <v>1913</v>
      </c>
      <c r="H309" t="str">
        <f>CONCATENATE(A309,B309,C309,D309,E309)</f>
        <v>INSERT INTO t_vsc_visa_insurance_link (t_insurance_link_id, vsc_id, visa_type_id, is_insurance_required, created_by, created_date, modified_by, modified_date) VALUES(nextval('t_vsc_visa_insurance_link_seq'),81363,44845,'N', 'support', current_timestamp, 'support', current_timestamp);</v>
      </c>
    </row>
    <row r="310" spans="1:8">
      <c r="A310" s="16" t="s">
        <v>1912</v>
      </c>
      <c r="B310" t="str">
        <f>B308</f>
        <v>81363,</v>
      </c>
      <c r="C310" t="str">
        <f>'CountryvisatypeLink UAT Master'!B310&amp;",'"</f>
        <v>44846,'</v>
      </c>
      <c r="D310" t="str">
        <f>'CountryvisatypeLink UAT Master'!C310</f>
        <v>N</v>
      </c>
      <c r="E310" s="16" t="s">
        <v>1913</v>
      </c>
      <c r="H310" t="str">
        <f>CONCATENATE(A310,B310,C310,D310,E310)</f>
        <v>INSERT INTO t_vsc_visa_insurance_link (t_insurance_link_id, vsc_id, visa_type_id, is_insurance_required, created_by, created_date, modified_by, modified_date) VALUES(nextval('t_vsc_visa_insurance_link_seq'),81363,44846,'N', 'support', current_timestamp, 'support', current_timestamp);</v>
      </c>
    </row>
    <row r="311" spans="1:8">
      <c r="A311" s="16" t="s">
        <v>1912</v>
      </c>
      <c r="B311" t="str">
        <f>B309</f>
        <v>81363,</v>
      </c>
      <c r="C311" t="str">
        <f>'CountryvisatypeLink UAT Master'!B311&amp;",'"</f>
        <v>44864,'</v>
      </c>
      <c r="D311" t="str">
        <f>'CountryvisatypeLink UAT Master'!C311</f>
        <v>N</v>
      </c>
      <c r="E311" s="16" t="s">
        <v>1913</v>
      </c>
      <c r="H311" t="str">
        <f>CONCATENATE(A311,B311,C311,D311,E311)</f>
        <v>INSERT INTO t_vsc_visa_insurance_link (t_insurance_link_id, vsc_id, visa_type_id, is_insurance_required, created_by, created_date, modified_by, modified_date) VALUES(nextval('t_vsc_visa_insurance_link_seq'),81363,44864,'N', 'support', current_timestamp, 'support', current_timestamp);</v>
      </c>
    </row>
    <row r="312" spans="1:8">
      <c r="A312" s="16" t="s">
        <v>1912</v>
      </c>
      <c r="B312" t="str">
        <f>B310</f>
        <v>81363,</v>
      </c>
      <c r="C312" t="str">
        <f>'CountryvisatypeLink UAT Master'!B312&amp;",'"</f>
        <v>44865,'</v>
      </c>
      <c r="D312" t="str">
        <f>'CountryvisatypeLink UAT Master'!C312</f>
        <v>N</v>
      </c>
      <c r="E312" s="16" t="s">
        <v>1913</v>
      </c>
      <c r="H312" t="str">
        <f>CONCATENATE(A312,B312,C312,D312,E312)</f>
        <v>INSERT INTO t_vsc_visa_insurance_link (t_insurance_link_id, vsc_id, visa_type_id, is_insurance_required, created_by, created_date, modified_by, modified_date) VALUES(nextval('t_vsc_visa_insurance_link_seq'),81363,44865,'N', 'support', current_timestamp, 'support', current_timestamp);</v>
      </c>
    </row>
    <row r="313" spans="1:8">
      <c r="A313" s="16" t="s">
        <v>1912</v>
      </c>
      <c r="B313" t="str">
        <f>B311</f>
        <v>81363,</v>
      </c>
      <c r="C313" t="str">
        <f>'CountryvisatypeLink UAT Master'!B313&amp;",'"</f>
        <v>44866,'</v>
      </c>
      <c r="D313" t="str">
        <f>'CountryvisatypeLink UAT Master'!C313</f>
        <v>N</v>
      </c>
      <c r="E313" s="16" t="s">
        <v>1913</v>
      </c>
      <c r="H313" t="str">
        <f>CONCATENATE(A313,B313,C313,D313,E313)</f>
        <v>INSERT INTO t_vsc_visa_insurance_link (t_insurance_link_id, vsc_id, visa_type_id, is_insurance_required, created_by, created_date, modified_by, modified_date) VALUES(nextval('t_vsc_visa_insurance_link_seq'),81363,44866,'N', 'support', current_timestamp, 'support', current_timestamp);</v>
      </c>
    </row>
    <row r="314" spans="1:8">
      <c r="A314" s="16" t="s">
        <v>1912</v>
      </c>
      <c r="B314" t="str">
        <f>B312</f>
        <v>81363,</v>
      </c>
      <c r="C314" t="str">
        <f>'CountryvisatypeLink UAT Master'!B314&amp;",'"</f>
        <v>44867,'</v>
      </c>
      <c r="D314" t="str">
        <f>'CountryvisatypeLink UAT Master'!C314</f>
        <v>N</v>
      </c>
      <c r="E314" s="16" t="s">
        <v>1913</v>
      </c>
      <c r="H314" t="str">
        <f>CONCATENATE(A314,B314,C314,D314,E314)</f>
        <v>INSERT INTO t_vsc_visa_insurance_link (t_insurance_link_id, vsc_id, visa_type_id, is_insurance_required, created_by, created_date, modified_by, modified_date) VALUES(nextval('t_vsc_visa_insurance_link_seq'),81363,44867,'N', 'support', current_timestamp, 'support', current_timestamp);</v>
      </c>
    </row>
    <row r="315" spans="1:8">
      <c r="A315" s="16" t="s">
        <v>1912</v>
      </c>
      <c r="B315" t="str">
        <f>B313</f>
        <v>81363,</v>
      </c>
      <c r="C315" t="str">
        <f>'CountryvisatypeLink UAT Master'!B315&amp;",'"</f>
        <v>36173,'</v>
      </c>
      <c r="D315" t="str">
        <f>'CountryvisatypeLink UAT Master'!C315</f>
        <v>N</v>
      </c>
      <c r="E315" s="16" t="s">
        <v>1913</v>
      </c>
      <c r="H315" t="str">
        <f>CONCATENATE(A315,B315,C315,D315,E315)</f>
        <v>INSERT INTO t_vsc_visa_insurance_link (t_insurance_link_id, vsc_id, visa_type_id, is_insurance_required, created_by, created_date, modified_by, modified_date) VALUES(nextval('t_vsc_visa_insurance_link_seq'),81363,36173,'N', 'support', current_timestamp, 'support', current_timestamp);</v>
      </c>
    </row>
    <row r="316" spans="1:8">
      <c r="A316" s="16" t="s">
        <v>1912</v>
      </c>
      <c r="B316" t="str">
        <f>B314</f>
        <v>81363,</v>
      </c>
      <c r="C316" t="str">
        <f>'CountryvisatypeLink UAT Master'!B316&amp;",'"</f>
        <v>36176,'</v>
      </c>
      <c r="D316" t="str">
        <f>'CountryvisatypeLink UAT Master'!C316</f>
        <v>N</v>
      </c>
      <c r="E316" s="16" t="s">
        <v>1913</v>
      </c>
      <c r="H316" t="str">
        <f>CONCATENATE(A316,B316,C316,D316,E316)</f>
        <v>INSERT INTO t_vsc_visa_insurance_link (t_insurance_link_id, vsc_id, visa_type_id, is_insurance_required, created_by, created_date, modified_by, modified_date) VALUES(nextval('t_vsc_visa_insurance_link_seq'),81363,36176,'N', 'support', current_timestamp, 'support', current_timestamp);</v>
      </c>
    </row>
    <row r="317" spans="1:8">
      <c r="A317" s="16" t="s">
        <v>1912</v>
      </c>
      <c r="B317" t="str">
        <f>B315</f>
        <v>81363,</v>
      </c>
      <c r="C317" t="str">
        <f>'CountryvisatypeLink UAT Master'!B317&amp;",'"</f>
        <v>36170,'</v>
      </c>
      <c r="D317" t="str">
        <f>'CountryvisatypeLink UAT Master'!C317</f>
        <v>N</v>
      </c>
      <c r="E317" s="16" t="s">
        <v>1913</v>
      </c>
      <c r="H317" t="str">
        <f>CONCATENATE(A317,B317,C317,D317,E317)</f>
        <v>INSERT INTO t_vsc_visa_insurance_link (t_insurance_link_id, vsc_id, visa_type_id, is_insurance_required, created_by, created_date, modified_by, modified_date) VALUES(nextval('t_vsc_visa_insurance_link_seq'),81363,36170,'N', 'support', current_timestamp, 'support', current_timestamp);</v>
      </c>
    </row>
    <row r="318" spans="1:8">
      <c r="A318" s="16" t="s">
        <v>1912</v>
      </c>
      <c r="B318" t="str">
        <f>B316</f>
        <v>81363,</v>
      </c>
      <c r="C318" t="str">
        <f>'CountryvisatypeLink UAT Master'!B318&amp;",'"</f>
        <v>36169,'</v>
      </c>
      <c r="D318" t="str">
        <f>'CountryvisatypeLink UAT Master'!C318</f>
        <v>N</v>
      </c>
      <c r="E318" s="16" t="s">
        <v>1913</v>
      </c>
      <c r="H318" t="str">
        <f>CONCATENATE(A318,B318,C318,D318,E318)</f>
        <v>INSERT INTO t_vsc_visa_insurance_link (t_insurance_link_id, vsc_id, visa_type_id, is_insurance_required, created_by, created_date, modified_by, modified_date) VALUES(nextval('t_vsc_visa_insurance_link_seq'),81363,36169,'N', 'support', current_timestamp, 'support', current_timestamp);</v>
      </c>
    </row>
    <row r="319" spans="1:8">
      <c r="A319" s="16" t="s">
        <v>1912</v>
      </c>
      <c r="B319" t="str">
        <f>B317</f>
        <v>81363,</v>
      </c>
      <c r="C319" t="str">
        <f>'CountryvisatypeLink UAT Master'!B319&amp;",'"</f>
        <v>36174,'</v>
      </c>
      <c r="D319" t="str">
        <f>'CountryvisatypeLink UAT Master'!C319</f>
        <v>N</v>
      </c>
      <c r="E319" s="16" t="s">
        <v>1913</v>
      </c>
      <c r="H319" t="str">
        <f>CONCATENATE(A319,B319,C319,D319,E319)</f>
        <v>INSERT INTO t_vsc_visa_insurance_link (t_insurance_link_id, vsc_id, visa_type_id, is_insurance_required, created_by, created_date, modified_by, modified_date) VALUES(nextval('t_vsc_visa_insurance_link_seq'),81363,36174,'N', 'support', current_timestamp, 'support', current_timestamp);</v>
      </c>
    </row>
    <row r="320" spans="1:8">
      <c r="A320" s="16" t="s">
        <v>1912</v>
      </c>
      <c r="B320" t="str">
        <f>B318</f>
        <v>81363,</v>
      </c>
      <c r="C320" t="str">
        <f>'CountryvisatypeLink UAT Master'!B320&amp;",'"</f>
        <v>36179,'</v>
      </c>
      <c r="D320" t="str">
        <f>'CountryvisatypeLink UAT Master'!C320</f>
        <v>N</v>
      </c>
      <c r="E320" s="16" t="s">
        <v>1913</v>
      </c>
      <c r="H320" t="str">
        <f>CONCATENATE(A320,B320,C320,D320,E320)</f>
        <v>INSERT INTO t_vsc_visa_insurance_link (t_insurance_link_id, vsc_id, visa_type_id, is_insurance_required, created_by, created_date, modified_by, modified_date) VALUES(nextval('t_vsc_visa_insurance_link_seq'),81363,36179,'N', 'support', current_timestamp, 'support', current_timestamp);</v>
      </c>
    </row>
    <row r="321" spans="1:8">
      <c r="A321" s="16" t="s">
        <v>1912</v>
      </c>
      <c r="B321" t="str">
        <f>B319</f>
        <v>81363,</v>
      </c>
      <c r="C321" t="str">
        <f>'CountryvisatypeLink UAT Master'!B321&amp;",'"</f>
        <v>36172,'</v>
      </c>
      <c r="D321" t="str">
        <f>'CountryvisatypeLink UAT Master'!C321</f>
        <v>N</v>
      </c>
      <c r="E321" s="16" t="s">
        <v>1913</v>
      </c>
      <c r="H321" t="str">
        <f>CONCATENATE(A321,B321,C321,D321,E321)</f>
        <v>INSERT INTO t_vsc_visa_insurance_link (t_insurance_link_id, vsc_id, visa_type_id, is_insurance_required, created_by, created_date, modified_by, modified_date) VALUES(nextval('t_vsc_visa_insurance_link_seq'),81363,36172,'N', 'support', current_timestamp, 'support', current_timestamp);</v>
      </c>
    </row>
    <row r="322" spans="1:8">
      <c r="A322" s="16" t="s">
        <v>1912</v>
      </c>
      <c r="B322" t="str">
        <f>B320</f>
        <v>81363,</v>
      </c>
      <c r="C322" t="str">
        <f>'CountryvisatypeLink UAT Master'!B322&amp;",'"</f>
        <v>36171,'</v>
      </c>
      <c r="D322" t="str">
        <f>'CountryvisatypeLink UAT Master'!C322</f>
        <v>N</v>
      </c>
      <c r="E322" s="16" t="s">
        <v>1913</v>
      </c>
      <c r="H322" t="str">
        <f>CONCATENATE(A322,B322,C322,D322,E322)</f>
        <v>INSERT INTO t_vsc_visa_insurance_link (t_insurance_link_id, vsc_id, visa_type_id, is_insurance_required, created_by, created_date, modified_by, modified_date) VALUES(nextval('t_vsc_visa_insurance_link_seq'),81363,36171,'N', 'support', current_timestamp, 'support', current_timestamp);</v>
      </c>
    </row>
    <row r="323" spans="1:8">
      <c r="A323" s="16" t="s">
        <v>1912</v>
      </c>
      <c r="B323" t="str">
        <f>B321</f>
        <v>81363,</v>
      </c>
      <c r="C323" t="str">
        <f>'CountryvisatypeLink UAT Master'!B323&amp;",'"</f>
        <v>36175,'</v>
      </c>
      <c r="D323" t="str">
        <f>'CountryvisatypeLink UAT Master'!C323</f>
        <v>N</v>
      </c>
      <c r="E323" s="16" t="s">
        <v>1913</v>
      </c>
      <c r="H323" t="str">
        <f>CONCATENATE(A323,B323,C323,D323,E323)</f>
        <v>INSERT INTO t_vsc_visa_insurance_link (t_insurance_link_id, vsc_id, visa_type_id, is_insurance_required, created_by, created_date, modified_by, modified_date) VALUES(nextval('t_vsc_visa_insurance_link_seq'),81363,36175,'N', 'support', current_timestamp, 'support', current_timestamp);</v>
      </c>
    </row>
    <row r="324" spans="1:8">
      <c r="A324" s="16" t="s">
        <v>1912</v>
      </c>
      <c r="B324" t="str">
        <f>B322</f>
        <v>81363,</v>
      </c>
      <c r="C324" t="str">
        <f>'CountryvisatypeLink UAT Master'!B324&amp;",'"</f>
        <v>36168,'</v>
      </c>
      <c r="D324" t="str">
        <f>'CountryvisatypeLink UAT Master'!C324</f>
        <v>N</v>
      </c>
      <c r="E324" s="16" t="s">
        <v>1913</v>
      </c>
      <c r="H324" t="str">
        <f>CONCATENATE(A324,B324,C324,D324,E324)</f>
        <v>INSERT INTO t_vsc_visa_insurance_link (t_insurance_link_id, vsc_id, visa_type_id, is_insurance_required, created_by, created_date, modified_by, modified_date) VALUES(nextval('t_vsc_visa_insurance_link_seq'),81363,36168,'N', 'support', current_timestamp, 'support', current_timestamp);</v>
      </c>
    </row>
    <row r="325" spans="1:8">
      <c r="A325" s="16" t="s">
        <v>1912</v>
      </c>
      <c r="B325" t="str">
        <f>B323</f>
        <v>81363,</v>
      </c>
      <c r="C325" t="str">
        <f>'CountryvisatypeLink UAT Master'!B325&amp;",'"</f>
        <v>36177,'</v>
      </c>
      <c r="D325" t="str">
        <f>'CountryvisatypeLink UAT Master'!C325</f>
        <v>N</v>
      </c>
      <c r="E325" s="16" t="s">
        <v>1913</v>
      </c>
      <c r="H325" t="str">
        <f>CONCATENATE(A325,B325,C325,D325,E325)</f>
        <v>INSERT INTO t_vsc_visa_insurance_link (t_insurance_link_id, vsc_id, visa_type_id, is_insurance_required, created_by, created_date, modified_by, modified_date) VALUES(nextval('t_vsc_visa_insurance_link_seq'),81363,36177,'N', 'support', current_timestamp, 'support', current_timestamp);</v>
      </c>
    </row>
    <row r="326" spans="1:8">
      <c r="A326" s="16" t="s">
        <v>1912</v>
      </c>
      <c r="B326" t="str">
        <f>B324</f>
        <v>81363,</v>
      </c>
      <c r="C326" t="str">
        <f>'CountryvisatypeLink UAT Master'!B326&amp;",'"</f>
        <v>36167,'</v>
      </c>
      <c r="D326" t="str">
        <f>'CountryvisatypeLink UAT Master'!C326</f>
        <v>N</v>
      </c>
      <c r="E326" s="16" t="s">
        <v>1913</v>
      </c>
      <c r="H326" t="str">
        <f>CONCATENATE(A326,B326,C326,D326,E326)</f>
        <v>INSERT INTO t_vsc_visa_insurance_link (t_insurance_link_id, vsc_id, visa_type_id, is_insurance_required, created_by, created_date, modified_by, modified_date) VALUES(nextval('t_vsc_visa_insurance_link_seq'),81363,36167,'N', 'support', current_timestamp, 'support', current_timestamp);</v>
      </c>
    </row>
    <row r="327" spans="1:8">
      <c r="A327" s="16" t="s">
        <v>1912</v>
      </c>
      <c r="B327" t="str">
        <f>B325</f>
        <v>81363,</v>
      </c>
      <c r="C327" t="str">
        <f>'CountryvisatypeLink UAT Master'!B327&amp;",'"</f>
        <v>36162,'</v>
      </c>
      <c r="D327" t="str">
        <f>'CountryvisatypeLink UAT Master'!C327</f>
        <v>N</v>
      </c>
      <c r="E327" s="16" t="s">
        <v>1913</v>
      </c>
      <c r="H327" t="str">
        <f>CONCATENATE(A327,B327,C327,D327,E327)</f>
        <v>INSERT INTO t_vsc_visa_insurance_link (t_insurance_link_id, vsc_id, visa_type_id, is_insurance_required, created_by, created_date, modified_by, modified_date) VALUES(nextval('t_vsc_visa_insurance_link_seq'),81363,36162,'N', 'support', current_timestamp, 'support', current_timestamp);</v>
      </c>
    </row>
    <row r="328" spans="1:8">
      <c r="A328" s="16" t="s">
        <v>1912</v>
      </c>
      <c r="B328" t="str">
        <f>B326</f>
        <v>81363,</v>
      </c>
      <c r="C328" t="str">
        <f>'CountryvisatypeLink UAT Master'!B328&amp;",'"</f>
        <v>36178,'</v>
      </c>
      <c r="D328" t="str">
        <f>'CountryvisatypeLink UAT Master'!C328</f>
        <v>N</v>
      </c>
      <c r="E328" s="16" t="s">
        <v>1913</v>
      </c>
      <c r="H328" t="str">
        <f>CONCATENATE(A328,B328,C328,D328,E328)</f>
        <v>INSERT INTO t_vsc_visa_insurance_link (t_insurance_link_id, vsc_id, visa_type_id, is_insurance_required, created_by, created_date, modified_by, modified_date) VALUES(nextval('t_vsc_visa_insurance_link_seq'),81363,36178,'N', 'support', current_timestamp, 'support', current_timestamp);</v>
      </c>
    </row>
    <row r="329" spans="1:8">
      <c r="A329" s="16" t="s">
        <v>1912</v>
      </c>
      <c r="B329" t="str">
        <f>B327</f>
        <v>81363,</v>
      </c>
      <c r="C329" t="str">
        <f>'CountryvisatypeLink UAT Master'!B329&amp;",'"</f>
        <v>36160,'</v>
      </c>
      <c r="D329" t="str">
        <f>'CountryvisatypeLink UAT Master'!C329</f>
        <v>N</v>
      </c>
      <c r="E329" s="16" t="s">
        <v>1913</v>
      </c>
      <c r="H329" t="str">
        <f>CONCATENATE(A329,B329,C329,D329,E329)</f>
        <v>INSERT INTO t_vsc_visa_insurance_link (t_insurance_link_id, vsc_id, visa_type_id, is_insurance_required, created_by, created_date, modified_by, modified_date) VALUES(nextval('t_vsc_visa_insurance_link_seq'),81363,36160,'N', 'support', current_timestamp, 'support', current_timestamp);</v>
      </c>
    </row>
    <row r="330" spans="1:8">
      <c r="A330" s="16" t="s">
        <v>1912</v>
      </c>
      <c r="B330" t="str">
        <f>B328</f>
        <v>81363,</v>
      </c>
      <c r="C330" t="str">
        <f>'CountryvisatypeLink UAT Master'!B330&amp;",'"</f>
        <v>43863,'</v>
      </c>
      <c r="D330" t="e">
        <f>'CountryvisatypeLink UAT Master'!C330</f>
        <v>#N/A</v>
      </c>
      <c r="E330" s="16" t="s">
        <v>1913</v>
      </c>
      <c r="H330" t="e">
        <f>CONCATENATE(A330,B330,C330,D330,E330)</f>
        <v>#N/A</v>
      </c>
    </row>
    <row r="331" spans="1:8">
      <c r="A331" s="16" t="s">
        <v>1912</v>
      </c>
      <c r="B331" t="str">
        <f>B329</f>
        <v>81363,</v>
      </c>
      <c r="C331" t="str">
        <f>'CountryvisatypeLink UAT Master'!B331&amp;",'"</f>
        <v>43852,'</v>
      </c>
      <c r="D331" t="e">
        <f>'CountryvisatypeLink UAT Master'!C331</f>
        <v>#N/A</v>
      </c>
      <c r="E331" s="16" t="s">
        <v>1913</v>
      </c>
      <c r="H331" t="e">
        <f>CONCATENATE(A331,B331,C331,D331,E331)</f>
        <v>#N/A</v>
      </c>
    </row>
    <row r="332" spans="1:8">
      <c r="A332" s="16" t="s">
        <v>1912</v>
      </c>
      <c r="B332" t="str">
        <f>B330</f>
        <v>81363,</v>
      </c>
      <c r="C332" t="str">
        <f>'CountryvisatypeLink UAT Master'!B332&amp;",'"</f>
        <v>43904,'</v>
      </c>
      <c r="D332" t="e">
        <f>'CountryvisatypeLink UAT Master'!C332</f>
        <v>#N/A</v>
      </c>
      <c r="E332" s="16" t="s">
        <v>1913</v>
      </c>
      <c r="H332" t="e">
        <f>CONCATENATE(A332,B332,C332,D332,E332)</f>
        <v>#N/A</v>
      </c>
    </row>
    <row r="333" spans="1:8">
      <c r="A333" s="16" t="s">
        <v>1912</v>
      </c>
      <c r="B333" t="str">
        <f>B331</f>
        <v>81363,</v>
      </c>
      <c r="C333" t="str">
        <f>'CountryvisatypeLink UAT Master'!B333&amp;",'"</f>
        <v>43104,'</v>
      </c>
      <c r="D333" t="e">
        <f>'CountryvisatypeLink UAT Master'!C333</f>
        <v>#N/A</v>
      </c>
      <c r="E333" s="16" t="s">
        <v>1913</v>
      </c>
      <c r="H333" t="e">
        <f>CONCATENATE(A333,B333,C333,D333,E333)</f>
        <v>#N/A</v>
      </c>
    </row>
    <row r="334" spans="1:8">
      <c r="A334" s="16" t="s">
        <v>1912</v>
      </c>
      <c r="B334" t="str">
        <f>B332</f>
        <v>81363,</v>
      </c>
      <c r="C334" t="str">
        <f>'CountryvisatypeLink UAT Master'!B334&amp;",'"</f>
        <v>43105,'</v>
      </c>
      <c r="D334" t="e">
        <f>'CountryvisatypeLink UAT Master'!C334</f>
        <v>#N/A</v>
      </c>
      <c r="E334" s="16" t="s">
        <v>1913</v>
      </c>
      <c r="H334" t="e">
        <f>CONCATENATE(A334,B334,C334,D334,E334)</f>
        <v>#N/A</v>
      </c>
    </row>
    <row r="335" spans="1:8">
      <c r="A335" s="16" t="s">
        <v>1912</v>
      </c>
      <c r="B335" t="str">
        <f>B333</f>
        <v>81363,</v>
      </c>
      <c r="C335" t="str">
        <f>'CountryvisatypeLink UAT Master'!B335&amp;",'"</f>
        <v>43228,'</v>
      </c>
      <c r="D335" t="e">
        <f>'CountryvisatypeLink UAT Master'!C335</f>
        <v>#N/A</v>
      </c>
      <c r="E335" s="16" t="s">
        <v>1913</v>
      </c>
      <c r="H335" t="e">
        <f>CONCATENATE(A335,B335,C335,D335,E335)</f>
        <v>#N/A</v>
      </c>
    </row>
    <row r="336" spans="1:8">
      <c r="A336" s="16" t="s">
        <v>1912</v>
      </c>
      <c r="B336" t="str">
        <f>B334</f>
        <v>81363,</v>
      </c>
      <c r="C336" t="str">
        <f>'CountryvisatypeLink UAT Master'!B336&amp;",'"</f>
        <v>43229,'</v>
      </c>
      <c r="D336" t="e">
        <f>'CountryvisatypeLink UAT Master'!C336</f>
        <v>#N/A</v>
      </c>
      <c r="E336" s="16" t="s">
        <v>1913</v>
      </c>
      <c r="H336" t="e">
        <f>CONCATENATE(A336,B336,C336,D336,E336)</f>
        <v>#N/A</v>
      </c>
    </row>
    <row r="337" spans="1:8">
      <c r="A337" s="16" t="s">
        <v>1912</v>
      </c>
      <c r="B337" t="str">
        <f>B335</f>
        <v>81363,</v>
      </c>
      <c r="C337" t="str">
        <f>'CountryvisatypeLink UAT Master'!B337&amp;",'"</f>
        <v>43230,'</v>
      </c>
      <c r="D337" t="e">
        <f>'CountryvisatypeLink UAT Master'!C337</f>
        <v>#N/A</v>
      </c>
      <c r="E337" s="16" t="s">
        <v>1913</v>
      </c>
      <c r="H337" t="e">
        <f>CONCATENATE(A337,B337,C337,D337,E337)</f>
        <v>#N/A</v>
      </c>
    </row>
    <row r="338" spans="1:8">
      <c r="A338" s="16" t="s">
        <v>1912</v>
      </c>
      <c r="B338" t="str">
        <f>B336</f>
        <v>81363,</v>
      </c>
      <c r="C338" t="str">
        <f>'CountryvisatypeLink UAT Master'!B338&amp;",'"</f>
        <v>43284,'</v>
      </c>
      <c r="D338" t="e">
        <f>'CountryvisatypeLink UAT Master'!C338</f>
        <v>#N/A</v>
      </c>
      <c r="E338" s="16" t="s">
        <v>1913</v>
      </c>
      <c r="H338" t="e">
        <f>CONCATENATE(A338,B338,C338,D338,E338)</f>
        <v>#N/A</v>
      </c>
    </row>
    <row r="339" spans="1:8">
      <c r="A339" s="16" t="s">
        <v>1912</v>
      </c>
      <c r="B339" t="str">
        <f>B337</f>
        <v>81363,</v>
      </c>
      <c r="C339" t="str">
        <f>'CountryvisatypeLink UAT Master'!B339&amp;",'"</f>
        <v>43106,'</v>
      </c>
      <c r="D339" t="e">
        <f>'CountryvisatypeLink UAT Master'!C339</f>
        <v>#N/A</v>
      </c>
      <c r="E339" s="16" t="s">
        <v>1913</v>
      </c>
      <c r="H339" t="e">
        <f>CONCATENATE(A339,B339,C339,D339,E339)</f>
        <v>#N/A</v>
      </c>
    </row>
    <row r="340" spans="1:8">
      <c r="A340" s="16" t="s">
        <v>1912</v>
      </c>
      <c r="B340" t="str">
        <f>B338</f>
        <v>81363,</v>
      </c>
      <c r="C340" t="str">
        <f>'CountryvisatypeLink UAT Master'!B340&amp;",'"</f>
        <v>43285,'</v>
      </c>
      <c r="D340" t="e">
        <f>'CountryvisatypeLink UAT Master'!C340</f>
        <v>#N/A</v>
      </c>
      <c r="E340" s="16" t="s">
        <v>1913</v>
      </c>
      <c r="H340" t="e">
        <f>CONCATENATE(A340,B340,C340,D340,E340)</f>
        <v>#N/A</v>
      </c>
    </row>
    <row r="341" spans="1:8">
      <c r="A341" s="16" t="s">
        <v>1912</v>
      </c>
      <c r="B341" t="str">
        <f>B339</f>
        <v>81363,</v>
      </c>
      <c r="C341" t="str">
        <f>'CountryvisatypeLink UAT Master'!B341&amp;",'"</f>
        <v>43286,'</v>
      </c>
      <c r="D341" t="e">
        <f>'CountryvisatypeLink UAT Master'!C341</f>
        <v>#N/A</v>
      </c>
      <c r="E341" s="16" t="s">
        <v>1913</v>
      </c>
      <c r="H341" t="e">
        <f>CONCATENATE(A341,B341,C341,D341,E341)</f>
        <v>#N/A</v>
      </c>
    </row>
    <row r="342" spans="1:8">
      <c r="A342" s="16" t="s">
        <v>1912</v>
      </c>
      <c r="B342" t="str">
        <f>B340</f>
        <v>81363,</v>
      </c>
      <c r="C342" t="str">
        <f>'CountryvisatypeLink UAT Master'!B342&amp;",'"</f>
        <v>43287,'</v>
      </c>
      <c r="D342" t="e">
        <f>'CountryvisatypeLink UAT Master'!C342</f>
        <v>#N/A</v>
      </c>
      <c r="E342" s="16" t="s">
        <v>1913</v>
      </c>
      <c r="H342" t="e">
        <f>CONCATENATE(A342,B342,C342,D342,E342)</f>
        <v>#N/A</v>
      </c>
    </row>
    <row r="343" spans="1:8">
      <c r="A343" s="16" t="s">
        <v>1912</v>
      </c>
      <c r="B343" t="str">
        <f>B341</f>
        <v>81363,</v>
      </c>
      <c r="C343" t="str">
        <f>'CountryvisatypeLink UAT Master'!B343&amp;",'"</f>
        <v>43124,'</v>
      </c>
      <c r="D343" t="e">
        <f>'CountryvisatypeLink UAT Master'!C343</f>
        <v>#N/A</v>
      </c>
      <c r="E343" s="16" t="s">
        <v>1913</v>
      </c>
      <c r="H343" t="e">
        <f>CONCATENATE(A343,B343,C343,D343,E343)</f>
        <v>#N/A</v>
      </c>
    </row>
    <row r="344" spans="1:8">
      <c r="A344" s="16" t="s">
        <v>1912</v>
      </c>
      <c r="B344" t="str">
        <f>B342</f>
        <v>81363,</v>
      </c>
      <c r="C344" t="str">
        <f>'CountryvisatypeLink UAT Master'!B344&amp;",'"</f>
        <v>43304,'</v>
      </c>
      <c r="D344" t="e">
        <f>'CountryvisatypeLink UAT Master'!C344</f>
        <v>#N/A</v>
      </c>
      <c r="E344" s="16" t="s">
        <v>1913</v>
      </c>
      <c r="H344" t="e">
        <f>CONCATENATE(A344,B344,C344,D344,E344)</f>
        <v>#N/A</v>
      </c>
    </row>
    <row r="345" spans="1:8">
      <c r="A345" s="16" t="s">
        <v>1912</v>
      </c>
      <c r="B345" t="str">
        <f>B343</f>
        <v>81363,</v>
      </c>
      <c r="C345" t="str">
        <f>'CountryvisatypeLink UAT Master'!B345&amp;",'"</f>
        <v>43144,'</v>
      </c>
      <c r="D345" t="e">
        <f>'CountryvisatypeLink UAT Master'!C345</f>
        <v>#N/A</v>
      </c>
      <c r="E345" s="16" t="s">
        <v>1913</v>
      </c>
      <c r="H345" t="e">
        <f>CONCATENATE(A345,B345,C345,D345,E345)</f>
        <v>#N/A</v>
      </c>
    </row>
    <row r="346" spans="1:8">
      <c r="A346" s="16" t="s">
        <v>1912</v>
      </c>
      <c r="B346" t="str">
        <f>B344</f>
        <v>81363,</v>
      </c>
      <c r="C346" t="str">
        <f>'CountryvisatypeLink UAT Master'!B346&amp;",'"</f>
        <v>43125,'</v>
      </c>
      <c r="D346" t="e">
        <f>'CountryvisatypeLink UAT Master'!C346</f>
        <v>#N/A</v>
      </c>
      <c r="E346" s="16" t="s">
        <v>1913</v>
      </c>
      <c r="H346" t="e">
        <f>CONCATENATE(A346,B346,C346,D346,E346)</f>
        <v>#N/A</v>
      </c>
    </row>
    <row r="347" spans="1:8">
      <c r="A347" s="16" t="s">
        <v>1912</v>
      </c>
      <c r="B347" t="str">
        <f>B345</f>
        <v>81363,</v>
      </c>
      <c r="C347" t="str">
        <f>'CountryvisatypeLink UAT Master'!B347&amp;",'"</f>
        <v>43107,'</v>
      </c>
      <c r="D347" t="e">
        <f>'CountryvisatypeLink UAT Master'!C347</f>
        <v>#N/A</v>
      </c>
      <c r="E347" s="16" t="s">
        <v>1913</v>
      </c>
      <c r="H347" t="e">
        <f>CONCATENATE(A347,B347,C347,D347,E347)</f>
        <v>#N/A</v>
      </c>
    </row>
    <row r="348" spans="1:8">
      <c r="A348" s="16" t="s">
        <v>1912</v>
      </c>
      <c r="B348" t="str">
        <f>B346</f>
        <v>81363,</v>
      </c>
      <c r="C348" t="str">
        <f>'CountryvisatypeLink UAT Master'!B348&amp;",'"</f>
        <v>43860,'</v>
      </c>
      <c r="D348" t="e">
        <f>'CountryvisatypeLink UAT Master'!C348</f>
        <v>#N/A</v>
      </c>
      <c r="E348" s="16" t="s">
        <v>1913</v>
      </c>
      <c r="H348" t="e">
        <f>CONCATENATE(A348,B348,C348,D348,E348)</f>
        <v>#N/A</v>
      </c>
    </row>
    <row r="349" spans="1:8">
      <c r="A349" s="16" t="s">
        <v>1912</v>
      </c>
      <c r="B349" t="str">
        <f>B347</f>
        <v>81363,</v>
      </c>
      <c r="C349" t="str">
        <f>'CountryvisatypeLink UAT Master'!B349&amp;",'"</f>
        <v>43126,'</v>
      </c>
      <c r="D349" t="e">
        <f>'CountryvisatypeLink UAT Master'!C349</f>
        <v>#N/A</v>
      </c>
      <c r="E349" s="16" t="s">
        <v>1913</v>
      </c>
      <c r="H349" t="e">
        <f>CONCATENATE(A349,B349,C349,D349,E349)</f>
        <v>#N/A</v>
      </c>
    </row>
    <row r="350" spans="1:8">
      <c r="A350" s="16" t="s">
        <v>1912</v>
      </c>
      <c r="B350" t="str">
        <f>B348</f>
        <v>81363,</v>
      </c>
      <c r="C350" t="str">
        <f>'CountryvisatypeLink UAT Master'!B350&amp;",'"</f>
        <v>43108,'</v>
      </c>
      <c r="D350" t="e">
        <f>'CountryvisatypeLink UAT Master'!C350</f>
        <v>#N/A</v>
      </c>
      <c r="E350" s="16" t="s">
        <v>1913</v>
      </c>
      <c r="H350" t="e">
        <f>CONCATENATE(A350,B350,C350,D350,E350)</f>
        <v>#N/A</v>
      </c>
    </row>
    <row r="351" spans="1:8">
      <c r="A351" s="16" t="s">
        <v>1912</v>
      </c>
      <c r="B351" t="str">
        <f>B349</f>
        <v>81363,</v>
      </c>
      <c r="C351" t="str">
        <f>'CountryvisatypeLink UAT Master'!B351&amp;",'"</f>
        <v>43109,'</v>
      </c>
      <c r="D351" t="e">
        <f>'CountryvisatypeLink UAT Master'!C351</f>
        <v>#N/A</v>
      </c>
      <c r="E351" s="16" t="s">
        <v>1913</v>
      </c>
      <c r="H351" t="e">
        <f>CONCATENATE(A351,B351,C351,D351,E351)</f>
        <v>#N/A</v>
      </c>
    </row>
    <row r="352" spans="1:8">
      <c r="A352" s="16" t="s">
        <v>1912</v>
      </c>
      <c r="B352" t="str">
        <f>B350</f>
        <v>81363,</v>
      </c>
      <c r="C352" t="str">
        <f>'CountryvisatypeLink UAT Master'!B352&amp;",'"</f>
        <v>43110,'</v>
      </c>
      <c r="D352" t="e">
        <f>'CountryvisatypeLink UAT Master'!C352</f>
        <v>#N/A</v>
      </c>
      <c r="E352" s="16" t="s">
        <v>1913</v>
      </c>
      <c r="H352" t="e">
        <f>CONCATENATE(A352,B352,C352,D352,E352)</f>
        <v>#N/A</v>
      </c>
    </row>
    <row r="353" spans="1:8">
      <c r="A353" s="16" t="s">
        <v>1912</v>
      </c>
      <c r="B353" t="str">
        <f>B351</f>
        <v>81363,</v>
      </c>
      <c r="C353" t="str">
        <f>'CountryvisatypeLink UAT Master'!B353&amp;",'"</f>
        <v>43111,'</v>
      </c>
      <c r="D353" t="e">
        <f>'CountryvisatypeLink UAT Master'!C353</f>
        <v>#N/A</v>
      </c>
      <c r="E353" s="16" t="s">
        <v>1913</v>
      </c>
      <c r="H353" t="e">
        <f>CONCATENATE(A353,B353,C353,D353,E353)</f>
        <v>#N/A</v>
      </c>
    </row>
    <row r="354" spans="1:8">
      <c r="A354" s="16" t="s">
        <v>1912</v>
      </c>
      <c r="B354" t="str">
        <f>B352</f>
        <v>81363,</v>
      </c>
      <c r="C354" t="str">
        <f>'CountryvisatypeLink UAT Master'!B354&amp;",'"</f>
        <v>43145,'</v>
      </c>
      <c r="D354" t="e">
        <f>'CountryvisatypeLink UAT Master'!C354</f>
        <v>#N/A</v>
      </c>
      <c r="E354" s="16" t="s">
        <v>1913</v>
      </c>
      <c r="H354" t="e">
        <f>CONCATENATE(A354,B354,C354,D354,E354)</f>
        <v>#N/A</v>
      </c>
    </row>
    <row r="355" spans="1:8">
      <c r="A355" s="16" t="s">
        <v>1912</v>
      </c>
      <c r="B355" t="str">
        <f>B353</f>
        <v>81363,</v>
      </c>
      <c r="C355" t="str">
        <f>'CountryvisatypeLink UAT Master'!B355&amp;",'"</f>
        <v>43112,'</v>
      </c>
      <c r="D355" t="e">
        <f>'CountryvisatypeLink UAT Master'!C355</f>
        <v>#N/A</v>
      </c>
      <c r="E355" s="16" t="s">
        <v>1913</v>
      </c>
      <c r="H355" t="e">
        <f>CONCATENATE(A355,B355,C355,D355,E355)</f>
        <v>#N/A</v>
      </c>
    </row>
    <row r="356" spans="1:8">
      <c r="A356" s="16" t="s">
        <v>1912</v>
      </c>
      <c r="B356" t="str">
        <f>B354</f>
        <v>81363,</v>
      </c>
      <c r="C356" t="str">
        <f>'CountryvisatypeLink UAT Master'!B356&amp;",'"</f>
        <v>43146,'</v>
      </c>
      <c r="D356" t="e">
        <f>'CountryvisatypeLink UAT Master'!C356</f>
        <v>#N/A</v>
      </c>
      <c r="E356" s="16" t="s">
        <v>1913</v>
      </c>
      <c r="H356" t="e">
        <f>CONCATENATE(A356,B356,C356,D356,E356)</f>
        <v>#N/A</v>
      </c>
    </row>
    <row r="357" spans="1:8">
      <c r="A357" s="16" t="s">
        <v>1912</v>
      </c>
      <c r="B357" t="str">
        <f>B355</f>
        <v>81363,</v>
      </c>
      <c r="C357" t="str">
        <f>'CountryvisatypeLink UAT Master'!B357&amp;",'"</f>
        <v>43147,'</v>
      </c>
      <c r="D357" t="e">
        <f>'CountryvisatypeLink UAT Master'!C357</f>
        <v>#N/A</v>
      </c>
      <c r="E357" s="16" t="s">
        <v>1913</v>
      </c>
      <c r="H357" t="e">
        <f>CONCATENATE(A357,B357,C357,D357,E357)</f>
        <v>#N/A</v>
      </c>
    </row>
    <row r="358" spans="1:8">
      <c r="A358" s="16" t="s">
        <v>1912</v>
      </c>
      <c r="B358" t="str">
        <f>B356</f>
        <v>81363,</v>
      </c>
      <c r="C358" t="str">
        <f>'CountryvisatypeLink UAT Master'!B358&amp;",'"</f>
        <v>43164,'</v>
      </c>
      <c r="D358" t="e">
        <f>'CountryvisatypeLink UAT Master'!C358</f>
        <v>#N/A</v>
      </c>
      <c r="E358" s="16" t="s">
        <v>1913</v>
      </c>
      <c r="H358" t="e">
        <f>CONCATENATE(A358,B358,C358,D358,E358)</f>
        <v>#N/A</v>
      </c>
    </row>
    <row r="359" spans="1:8">
      <c r="A359" s="16" t="s">
        <v>1912</v>
      </c>
      <c r="B359" t="str">
        <f>B357</f>
        <v>81363,</v>
      </c>
      <c r="C359" t="str">
        <f>'CountryvisatypeLink UAT Master'!B359&amp;",'"</f>
        <v>43924,'</v>
      </c>
      <c r="D359" t="e">
        <f>'CountryvisatypeLink UAT Master'!C359</f>
        <v>#N/A</v>
      </c>
      <c r="E359" s="16" t="s">
        <v>1913</v>
      </c>
      <c r="H359" t="e">
        <f>CONCATENATE(A359,B359,C359,D359,E359)</f>
        <v>#N/A</v>
      </c>
    </row>
    <row r="360" spans="1:8">
      <c r="A360" s="16" t="s">
        <v>1912</v>
      </c>
      <c r="B360" t="str">
        <f>B358</f>
        <v>81363,</v>
      </c>
      <c r="C360" t="str">
        <f>'CountryvisatypeLink UAT Master'!B360&amp;",'"</f>
        <v>42684,'</v>
      </c>
      <c r="D360" t="e">
        <f>'CountryvisatypeLink UAT Master'!C360</f>
        <v>#N/A</v>
      </c>
      <c r="E360" s="16" t="s">
        <v>1913</v>
      </c>
      <c r="H360" t="e">
        <f>CONCATENATE(A360,B360,C360,D360,E360)</f>
        <v>#N/A</v>
      </c>
    </row>
    <row r="361" spans="1:8">
      <c r="A361" s="16" t="s">
        <v>1912</v>
      </c>
      <c r="B361" t="str">
        <f>B359</f>
        <v>81363,</v>
      </c>
      <c r="C361" t="str">
        <f>'CountryvisatypeLink UAT Master'!B361&amp;",'"</f>
        <v>43148,'</v>
      </c>
      <c r="D361" t="e">
        <f>'CountryvisatypeLink UAT Master'!C361</f>
        <v>#N/A</v>
      </c>
      <c r="E361" s="16" t="s">
        <v>1913</v>
      </c>
      <c r="H361" t="e">
        <f>CONCATENATE(A361,B361,C361,D361,E361)</f>
        <v>#N/A</v>
      </c>
    </row>
    <row r="362" spans="1:8">
      <c r="A362" s="16" t="s">
        <v>1912</v>
      </c>
      <c r="B362" t="str">
        <f>B360</f>
        <v>81363,</v>
      </c>
      <c r="C362" t="str">
        <f>'CountryvisatypeLink UAT Master'!B362&amp;",'"</f>
        <v>43127,'</v>
      </c>
      <c r="D362" t="e">
        <f>'CountryvisatypeLink UAT Master'!C362</f>
        <v>#N/A</v>
      </c>
      <c r="E362" s="16" t="s">
        <v>1913</v>
      </c>
      <c r="H362" t="e">
        <f>CONCATENATE(A362,B362,C362,D362,E362)</f>
        <v>#N/A</v>
      </c>
    </row>
    <row r="363" spans="1:8">
      <c r="A363" s="16" t="s">
        <v>1912</v>
      </c>
      <c r="B363" t="str">
        <f>B361</f>
        <v>81363,</v>
      </c>
      <c r="C363" t="str">
        <f>'CountryvisatypeLink UAT Master'!B363&amp;",'"</f>
        <v>43184,'</v>
      </c>
      <c r="D363" t="e">
        <f>'CountryvisatypeLink UAT Master'!C363</f>
        <v>#N/A</v>
      </c>
      <c r="E363" s="16" t="s">
        <v>1913</v>
      </c>
      <c r="H363" t="e">
        <f>CONCATENATE(A363,B363,C363,D363,E363)</f>
        <v>#N/A</v>
      </c>
    </row>
    <row r="364" spans="1:8">
      <c r="A364" s="16" t="s">
        <v>1912</v>
      </c>
      <c r="B364" t="str">
        <f>B362</f>
        <v>81363,</v>
      </c>
      <c r="C364" t="str">
        <f>'CountryvisatypeLink UAT Master'!B364&amp;",'"</f>
        <v>43149,'</v>
      </c>
      <c r="D364" t="e">
        <f>'CountryvisatypeLink UAT Master'!C364</f>
        <v>#N/A</v>
      </c>
      <c r="E364" s="16" t="s">
        <v>1913</v>
      </c>
      <c r="H364" t="e">
        <f>CONCATENATE(A364,B364,C364,D364,E364)</f>
        <v>#N/A</v>
      </c>
    </row>
    <row r="365" spans="1:8">
      <c r="A365" s="16" t="s">
        <v>1912</v>
      </c>
      <c r="B365" t="str">
        <f>B363</f>
        <v>81363,</v>
      </c>
      <c r="C365" t="str">
        <f>'CountryvisatypeLink UAT Master'!B365&amp;",'"</f>
        <v>43114,'</v>
      </c>
      <c r="D365" t="e">
        <f>'CountryvisatypeLink UAT Master'!C365</f>
        <v>#N/A</v>
      </c>
      <c r="E365" s="16" t="s">
        <v>1913</v>
      </c>
      <c r="H365" t="e">
        <f>CONCATENATE(A365,B365,C365,D365,E365)</f>
        <v>#N/A</v>
      </c>
    </row>
    <row r="366" spans="1:8">
      <c r="A366" s="16" t="s">
        <v>1912</v>
      </c>
      <c r="B366" t="str">
        <f>B364</f>
        <v>81363,</v>
      </c>
      <c r="C366" t="str">
        <f>'CountryvisatypeLink UAT Master'!B366&amp;",'"</f>
        <v>43185,'</v>
      </c>
      <c r="D366" t="e">
        <f>'CountryvisatypeLink UAT Master'!C366</f>
        <v>#N/A</v>
      </c>
      <c r="E366" s="16" t="s">
        <v>1913</v>
      </c>
      <c r="H366" t="e">
        <f>CONCATENATE(A366,B366,C366,D366,E366)</f>
        <v>#N/A</v>
      </c>
    </row>
    <row r="367" spans="1:8">
      <c r="A367" s="16" t="s">
        <v>1912</v>
      </c>
      <c r="B367" t="str">
        <f>B365</f>
        <v>81363,</v>
      </c>
      <c r="C367" t="str">
        <f>'CountryvisatypeLink UAT Master'!B367&amp;",'"</f>
        <v>43115,'</v>
      </c>
      <c r="D367" t="e">
        <f>'CountryvisatypeLink UAT Master'!C367</f>
        <v>#N/A</v>
      </c>
      <c r="E367" s="16" t="s">
        <v>1913</v>
      </c>
      <c r="H367" t="e">
        <f>CONCATENATE(A367,B367,C367,D367,E367)</f>
        <v>#N/A</v>
      </c>
    </row>
    <row r="368" spans="1:8">
      <c r="A368" s="16" t="s">
        <v>1912</v>
      </c>
      <c r="B368" t="str">
        <f>B366</f>
        <v>81363,</v>
      </c>
      <c r="C368" t="str">
        <f>'CountryvisatypeLink UAT Master'!B368&amp;",'"</f>
        <v>43150,'</v>
      </c>
      <c r="D368" t="e">
        <f>'CountryvisatypeLink UAT Master'!C368</f>
        <v>#N/A</v>
      </c>
      <c r="E368" s="16" t="s">
        <v>1913</v>
      </c>
      <c r="H368" t="e">
        <f>CONCATENATE(A368,B368,C368,D368,E368)</f>
        <v>#N/A</v>
      </c>
    </row>
    <row r="369" spans="1:8">
      <c r="A369" s="16" t="s">
        <v>1912</v>
      </c>
      <c r="B369" t="str">
        <f>B367</f>
        <v>81363,</v>
      </c>
      <c r="C369" t="str">
        <f>'CountryvisatypeLink UAT Master'!B369&amp;",'"</f>
        <v>43165,'</v>
      </c>
      <c r="D369" t="e">
        <f>'CountryvisatypeLink UAT Master'!C369</f>
        <v>#N/A</v>
      </c>
      <c r="E369" s="16" t="s">
        <v>1913</v>
      </c>
      <c r="H369" t="e">
        <f>CONCATENATE(A369,B369,C369,D369,E369)</f>
        <v>#N/A</v>
      </c>
    </row>
    <row r="370" spans="1:8">
      <c r="A370" s="16" t="s">
        <v>1912</v>
      </c>
      <c r="B370" t="str">
        <f>B368</f>
        <v>81363,</v>
      </c>
      <c r="C370" t="str">
        <f>'CountryvisatypeLink UAT Master'!B370&amp;",'"</f>
        <v>43884,'</v>
      </c>
      <c r="D370" t="e">
        <f>'CountryvisatypeLink UAT Master'!C370</f>
        <v>#N/A</v>
      </c>
      <c r="E370" s="16" t="s">
        <v>1913</v>
      </c>
      <c r="H370" t="e">
        <f>CONCATENATE(A370,B370,C370,D370,E370)</f>
        <v>#N/A</v>
      </c>
    </row>
    <row r="371" spans="1:8">
      <c r="A371" s="16" t="s">
        <v>1912</v>
      </c>
      <c r="B371" t="str">
        <f>B369</f>
        <v>81363,</v>
      </c>
      <c r="C371" t="str">
        <f>'CountryvisatypeLink UAT Master'!B371&amp;",'"</f>
        <v>43186,'</v>
      </c>
      <c r="D371" t="e">
        <f>'CountryvisatypeLink UAT Master'!C371</f>
        <v>#N/A</v>
      </c>
      <c r="E371" s="16" t="s">
        <v>1913</v>
      </c>
      <c r="H371" t="e">
        <f>CONCATENATE(A371,B371,C371,D371,E371)</f>
        <v>#N/A</v>
      </c>
    </row>
    <row r="372" spans="1:8">
      <c r="A372" s="16" t="s">
        <v>1912</v>
      </c>
      <c r="B372" t="str">
        <f>B370</f>
        <v>81363,</v>
      </c>
      <c r="C372" t="str">
        <f>'CountryvisatypeLink UAT Master'!B372&amp;",'"</f>
        <v>43204,'</v>
      </c>
      <c r="D372" t="e">
        <f>'CountryvisatypeLink UAT Master'!C372</f>
        <v>#N/A</v>
      </c>
      <c r="E372" s="16" t="s">
        <v>1913</v>
      </c>
      <c r="H372" t="e">
        <f>CONCATENATE(A372,B372,C372,D372,E372)</f>
        <v>#N/A</v>
      </c>
    </row>
    <row r="373" spans="1:8">
      <c r="A373" s="16" t="s">
        <v>1912</v>
      </c>
      <c r="B373" t="str">
        <f>B371</f>
        <v>81363,</v>
      </c>
      <c r="C373" t="str">
        <f>'CountryvisatypeLink UAT Master'!B373&amp;",'"</f>
        <v>43225,'</v>
      </c>
      <c r="D373" t="e">
        <f>'CountryvisatypeLink UAT Master'!C373</f>
        <v>#N/A</v>
      </c>
      <c r="E373" s="16" t="s">
        <v>1913</v>
      </c>
      <c r="H373" t="e">
        <f>CONCATENATE(A373,B373,C373,D373,E373)</f>
        <v>#N/A</v>
      </c>
    </row>
    <row r="374" spans="1:8">
      <c r="A374" s="16" t="s">
        <v>1912</v>
      </c>
      <c r="B374" t="str">
        <f>B372</f>
        <v>81363,</v>
      </c>
      <c r="C374" t="str">
        <f>'CountryvisatypeLink UAT Master'!B374&amp;",'"</f>
        <v>43226,'</v>
      </c>
      <c r="D374" t="e">
        <f>'CountryvisatypeLink UAT Master'!C374</f>
        <v>#N/A</v>
      </c>
      <c r="E374" s="16" t="s">
        <v>1913</v>
      </c>
      <c r="H374" t="e">
        <f>CONCATENATE(A374,B374,C374,D374,E374)</f>
        <v>#N/A</v>
      </c>
    </row>
    <row r="375" spans="1:8">
      <c r="A375" s="16" t="s">
        <v>1912</v>
      </c>
      <c r="B375" t="str">
        <f>B373</f>
        <v>81363,</v>
      </c>
      <c r="C375" t="str">
        <f>'CountryvisatypeLink UAT Master'!B375&amp;",'"</f>
        <v>43244,'</v>
      </c>
      <c r="D375" t="e">
        <f>'CountryvisatypeLink UAT Master'!C375</f>
        <v>#N/A</v>
      </c>
      <c r="E375" s="16" t="s">
        <v>1913</v>
      </c>
      <c r="H375" t="e">
        <f>CONCATENATE(A375,B375,C375,D375,E375)</f>
        <v>#N/A</v>
      </c>
    </row>
    <row r="376" spans="1:8">
      <c r="A376" s="16" t="s">
        <v>1912</v>
      </c>
      <c r="B376" t="str">
        <f>B374</f>
        <v>81363,</v>
      </c>
      <c r="C376" t="str">
        <f>'CountryvisatypeLink UAT Master'!B376&amp;",'"</f>
        <v>43245,'</v>
      </c>
      <c r="D376" t="e">
        <f>'CountryvisatypeLink UAT Master'!C376</f>
        <v>#N/A</v>
      </c>
      <c r="E376" s="16" t="s">
        <v>1913</v>
      </c>
      <c r="H376" t="e">
        <f>CONCATENATE(A376,B376,C376,D376,E376)</f>
        <v>#N/A</v>
      </c>
    </row>
    <row r="377" spans="1:8">
      <c r="A377" s="16" t="s">
        <v>1912</v>
      </c>
      <c r="B377" t="str">
        <f>B375</f>
        <v>81363,</v>
      </c>
      <c r="C377" t="str">
        <f>'CountryvisatypeLink UAT Master'!B377&amp;",'"</f>
        <v>43246,'</v>
      </c>
      <c r="D377" t="e">
        <f>'CountryvisatypeLink UAT Master'!C377</f>
        <v>#N/A</v>
      </c>
      <c r="E377" s="16" t="s">
        <v>1913</v>
      </c>
      <c r="H377" t="e">
        <f>CONCATENATE(A377,B377,C377,D377,E377)</f>
        <v>#N/A</v>
      </c>
    </row>
    <row r="378" spans="1:8">
      <c r="A378" s="16" t="s">
        <v>1912</v>
      </c>
      <c r="B378" t="str">
        <f>B376</f>
        <v>81363,</v>
      </c>
      <c r="C378" t="str">
        <f>'CountryvisatypeLink UAT Master'!B378&amp;",'"</f>
        <v>43247,'</v>
      </c>
      <c r="D378" t="e">
        <f>'CountryvisatypeLink UAT Master'!C378</f>
        <v>#N/A</v>
      </c>
      <c r="E378" s="16" t="s">
        <v>1913</v>
      </c>
      <c r="H378" t="e">
        <f>CONCATENATE(A378,B378,C378,D378,E378)</f>
        <v>#N/A</v>
      </c>
    </row>
    <row r="379" spans="1:8">
      <c r="A379" s="16" t="s">
        <v>1912</v>
      </c>
      <c r="B379" t="str">
        <f>B377</f>
        <v>81363,</v>
      </c>
      <c r="C379" t="str">
        <f>'CountryvisatypeLink UAT Master'!B379&amp;",'"</f>
        <v>43264,'</v>
      </c>
      <c r="D379" t="e">
        <f>'CountryvisatypeLink UAT Master'!C379</f>
        <v>#N/A</v>
      </c>
      <c r="E379" s="16" t="s">
        <v>1913</v>
      </c>
      <c r="H379" t="e">
        <f>CONCATENATE(A379,B379,C379,D379,E379)</f>
        <v>#N/A</v>
      </c>
    </row>
    <row r="380" spans="1:8">
      <c r="A380" s="16" t="s">
        <v>1912</v>
      </c>
      <c r="B380" t="str">
        <f>B378</f>
        <v>81363,</v>
      </c>
      <c r="C380" t="str">
        <f>'CountryvisatypeLink UAT Master'!B380&amp;",'"</f>
        <v>43227,'</v>
      </c>
      <c r="D380" t="e">
        <f>'CountryvisatypeLink UAT Master'!C380</f>
        <v>#N/A</v>
      </c>
      <c r="E380" s="16" t="s">
        <v>1913</v>
      </c>
      <c r="H380" t="e">
        <f>CONCATENATE(A380,B380,C380,D380,E380)</f>
        <v>#N/A</v>
      </c>
    </row>
    <row r="381" spans="1:8">
      <c r="A381" s="16" t="s">
        <v>1912</v>
      </c>
      <c r="B381" t="str">
        <f>B379</f>
        <v>81363,</v>
      </c>
      <c r="C381" t="str">
        <f>'CountryvisatypeLink UAT Master'!B381&amp;",'"</f>
        <v>43305,'</v>
      </c>
      <c r="D381" t="e">
        <f>'CountryvisatypeLink UAT Master'!C381</f>
        <v>#N/A</v>
      </c>
      <c r="E381" s="16" t="s">
        <v>1913</v>
      </c>
      <c r="H381" t="e">
        <f>CONCATENATE(A381,B381,C381,D381,E381)</f>
        <v>#N/A</v>
      </c>
    </row>
    <row r="382" spans="1:8">
      <c r="A382" s="16" t="s">
        <v>1912</v>
      </c>
      <c r="B382" t="str">
        <f>B380</f>
        <v>81363,</v>
      </c>
      <c r="C382" t="str">
        <f>'CountryvisatypeLink UAT Master'!B382&amp;",'"</f>
        <v>43306,'</v>
      </c>
      <c r="D382" t="e">
        <f>'CountryvisatypeLink UAT Master'!C382</f>
        <v>#N/A</v>
      </c>
      <c r="E382" s="16" t="s">
        <v>1913</v>
      </c>
      <c r="H382" t="e">
        <f>CONCATENATE(A382,B382,C382,D382,E382)</f>
        <v>#N/A</v>
      </c>
    </row>
    <row r="383" spans="1:8">
      <c r="A383" s="16" t="s">
        <v>1912</v>
      </c>
      <c r="B383" t="str">
        <f>B381</f>
        <v>81363,</v>
      </c>
      <c r="C383" t="str">
        <f>'CountryvisatypeLink UAT Master'!B383&amp;",'"</f>
        <v>43855,'</v>
      </c>
      <c r="D383" t="e">
        <f>'CountryvisatypeLink UAT Master'!C383</f>
        <v>#N/A</v>
      </c>
      <c r="E383" s="16" t="s">
        <v>1913</v>
      </c>
      <c r="H383" t="e">
        <f>CONCATENATE(A383,B383,C383,D383,E383)</f>
        <v>#N/A</v>
      </c>
    </row>
    <row r="384" spans="1:8">
      <c r="A384" s="16" t="s">
        <v>1912</v>
      </c>
      <c r="B384" t="str">
        <f>B382</f>
        <v>81363,</v>
      </c>
      <c r="C384" t="str">
        <f>'CountryvisatypeLink UAT Master'!B384&amp;",'"</f>
        <v>43307,'</v>
      </c>
      <c r="D384" t="e">
        <f>'CountryvisatypeLink UAT Master'!C384</f>
        <v>#N/A</v>
      </c>
      <c r="E384" s="16" t="s">
        <v>1913</v>
      </c>
      <c r="H384" t="e">
        <f>CONCATENATE(A384,B384,C384,D384,E384)</f>
        <v>#N/A</v>
      </c>
    </row>
    <row r="385" spans="1:8">
      <c r="A385" s="16" t="s">
        <v>1912</v>
      </c>
      <c r="B385" t="str">
        <f>B383</f>
        <v>81363,</v>
      </c>
      <c r="C385" t="str">
        <f>'CountryvisatypeLink UAT Master'!B385&amp;",'"</f>
        <v>43324,'</v>
      </c>
      <c r="D385" t="e">
        <f>'CountryvisatypeLink UAT Master'!C385</f>
        <v>#N/A</v>
      </c>
      <c r="E385" s="16" t="s">
        <v>1913</v>
      </c>
      <c r="H385" t="e">
        <f>CONCATENATE(A385,B385,C385,D385,E385)</f>
        <v>#N/A</v>
      </c>
    </row>
    <row r="386" spans="1:8">
      <c r="A386" s="16" t="s">
        <v>1912</v>
      </c>
      <c r="B386" t="str">
        <f>B384</f>
        <v>81363,</v>
      </c>
      <c r="C386" t="str">
        <f>'CountryvisatypeLink UAT Master'!B386&amp;",'"</f>
        <v>43825,'</v>
      </c>
      <c r="D386" t="e">
        <f>'CountryvisatypeLink UAT Master'!C386</f>
        <v>#N/A</v>
      </c>
      <c r="E386" s="16" t="s">
        <v>1913</v>
      </c>
      <c r="H386" t="e">
        <f>CONCATENATE(A386,B386,C386,D386,E386)</f>
        <v>#N/A</v>
      </c>
    </row>
    <row r="387" spans="1:8">
      <c r="A387" s="16" t="s">
        <v>1912</v>
      </c>
      <c r="B387" t="str">
        <f>B385</f>
        <v>81363,</v>
      </c>
      <c r="C387" t="str">
        <f>'CountryvisatypeLink UAT Master'!B387&amp;",'"</f>
        <v>43844,'</v>
      </c>
      <c r="D387" t="e">
        <f>'CountryvisatypeLink UAT Master'!C387</f>
        <v>#N/A</v>
      </c>
      <c r="E387" s="16" t="s">
        <v>1913</v>
      </c>
      <c r="H387" t="e">
        <f>CONCATENATE(A387,B387,C387,D387,E387)</f>
        <v>#N/A</v>
      </c>
    </row>
    <row r="388" spans="1:8">
      <c r="A388" s="16" t="s">
        <v>1912</v>
      </c>
      <c r="B388" t="str">
        <f>B386</f>
        <v>81363,</v>
      </c>
      <c r="C388" t="str">
        <f>'CountryvisatypeLink UAT Master'!B388&amp;",'"</f>
        <v>43765,'</v>
      </c>
      <c r="D388" t="e">
        <f>'CountryvisatypeLink UAT Master'!C388</f>
        <v>#N/A</v>
      </c>
      <c r="E388" s="16" t="s">
        <v>1913</v>
      </c>
      <c r="H388" t="e">
        <f>CONCATENATE(A388,B388,C388,D388,E388)</f>
        <v>#N/A</v>
      </c>
    </row>
    <row r="389" spans="1:8">
      <c r="A389" s="16" t="s">
        <v>1912</v>
      </c>
      <c r="B389" t="str">
        <f>B387</f>
        <v>81363,</v>
      </c>
      <c r="C389" t="str">
        <f>'CountryvisatypeLink UAT Master'!B389&amp;",'"</f>
        <v>43845,'</v>
      </c>
      <c r="D389" t="e">
        <f>'CountryvisatypeLink UAT Master'!C389</f>
        <v>#N/A</v>
      </c>
      <c r="E389" s="16" t="s">
        <v>1913</v>
      </c>
      <c r="H389" t="e">
        <f>CONCATENATE(A389,B389,C389,D389,E389)</f>
        <v>#N/A</v>
      </c>
    </row>
    <row r="390" spans="1:8">
      <c r="A390" s="16" t="s">
        <v>1912</v>
      </c>
      <c r="B390" t="str">
        <f>B388</f>
        <v>81363,</v>
      </c>
      <c r="C390" t="str">
        <f>'CountryvisatypeLink UAT Master'!B390&amp;",'"</f>
        <v>43384,'</v>
      </c>
      <c r="D390" t="e">
        <f>'CountryvisatypeLink UAT Master'!C390</f>
        <v>#N/A</v>
      </c>
      <c r="E390" s="16" t="s">
        <v>1913</v>
      </c>
      <c r="H390" t="e">
        <f>CONCATENATE(A390,B390,C390,D390,E390)</f>
        <v>#N/A</v>
      </c>
    </row>
    <row r="391" spans="1:8">
      <c r="A391" s="16" t="s">
        <v>1912</v>
      </c>
      <c r="B391" t="str">
        <f>B389</f>
        <v>81363,</v>
      </c>
      <c r="C391" t="str">
        <f>'CountryvisatypeLink UAT Master'!B391&amp;",'"</f>
        <v>43365,'</v>
      </c>
      <c r="D391" t="e">
        <f>'CountryvisatypeLink UAT Master'!C391</f>
        <v>#N/A</v>
      </c>
      <c r="E391" s="16" t="s">
        <v>1913</v>
      </c>
      <c r="H391" t="e">
        <f>CONCATENATE(A391,B391,C391,D391,E391)</f>
        <v>#N/A</v>
      </c>
    </row>
    <row r="392" spans="1:8">
      <c r="A392" s="16" t="s">
        <v>1912</v>
      </c>
      <c r="B392" t="str">
        <f>B390</f>
        <v>81363,</v>
      </c>
      <c r="C392" t="str">
        <f>'CountryvisatypeLink UAT Master'!B392&amp;",'"</f>
        <v>43847,'</v>
      </c>
      <c r="D392" t="e">
        <f>'CountryvisatypeLink UAT Master'!C392</f>
        <v>#N/A</v>
      </c>
      <c r="E392" s="16" t="s">
        <v>1913</v>
      </c>
      <c r="H392" t="e">
        <f>CONCATENATE(A392,B392,C392,D392,E392)</f>
        <v>#N/A</v>
      </c>
    </row>
    <row r="393" spans="1:8">
      <c r="A393" s="16" t="s">
        <v>1912</v>
      </c>
      <c r="B393" t="str">
        <f>B391</f>
        <v>81363,</v>
      </c>
      <c r="C393" t="str">
        <f>'CountryvisatypeLink UAT Master'!B393&amp;",'"</f>
        <v>43848,'</v>
      </c>
      <c r="D393" t="e">
        <f>'CountryvisatypeLink UAT Master'!C393</f>
        <v>#N/A</v>
      </c>
      <c r="E393" s="16" t="s">
        <v>1913</v>
      </c>
      <c r="H393" t="e">
        <f>CONCATENATE(A393,B393,C393,D393,E393)</f>
        <v>#N/A</v>
      </c>
    </row>
    <row r="394" spans="1:8">
      <c r="A394" s="16" t="s">
        <v>1912</v>
      </c>
      <c r="B394" t="str">
        <f>B392</f>
        <v>81363,</v>
      </c>
      <c r="C394" t="str">
        <f>'CountryvisatypeLink UAT Master'!B394&amp;",'"</f>
        <v>43849,'</v>
      </c>
      <c r="D394" t="e">
        <f>'CountryvisatypeLink UAT Master'!C394</f>
        <v>#N/A</v>
      </c>
      <c r="E394" s="16" t="s">
        <v>1913</v>
      </c>
      <c r="H394" t="e">
        <f>CONCATENATE(A394,B394,C394,D394,E394)</f>
        <v>#N/A</v>
      </c>
    </row>
    <row r="395" spans="1:8">
      <c r="A395" s="16" t="s">
        <v>1912</v>
      </c>
      <c r="B395" t="str">
        <f>B393</f>
        <v>81363,</v>
      </c>
      <c r="C395" t="str">
        <f>'CountryvisatypeLink UAT Master'!B395&amp;",'"</f>
        <v>43861,'</v>
      </c>
      <c r="D395" t="e">
        <f>'CountryvisatypeLink UAT Master'!C395</f>
        <v>#N/A</v>
      </c>
      <c r="E395" s="16" t="s">
        <v>1913</v>
      </c>
      <c r="H395" t="e">
        <f>CONCATENATE(A395,B395,C395,D395,E395)</f>
        <v>#N/A</v>
      </c>
    </row>
    <row r="396" spans="1:8">
      <c r="A396" s="16" t="s">
        <v>1912</v>
      </c>
      <c r="B396" t="str">
        <f>B394</f>
        <v>81363,</v>
      </c>
      <c r="C396" t="str">
        <f>'CountryvisatypeLink UAT Master'!B396&amp;",'"</f>
        <v>43851,'</v>
      </c>
      <c r="D396" t="e">
        <f>'CountryvisatypeLink UAT Master'!C396</f>
        <v>#N/A</v>
      </c>
      <c r="E396" s="16" t="s">
        <v>1913</v>
      </c>
      <c r="H396" t="e">
        <f>CONCATENATE(A396,B396,C396,D396,E396)</f>
        <v>#N/A</v>
      </c>
    </row>
    <row r="397" spans="1:8">
      <c r="A397" s="16" t="s">
        <v>1912</v>
      </c>
      <c r="B397" t="str">
        <f>B395</f>
        <v>81363,</v>
      </c>
      <c r="C397" t="str">
        <f>'CountryvisatypeLink UAT Master'!B397&amp;",'"</f>
        <v>42704,'</v>
      </c>
      <c r="D397" t="e">
        <f>'CountryvisatypeLink UAT Master'!C397</f>
        <v>#N/A</v>
      </c>
      <c r="E397" s="16" t="s">
        <v>1913</v>
      </c>
      <c r="H397" t="e">
        <f>CONCATENATE(A397,B397,C397,D397,E397)</f>
        <v>#N/A</v>
      </c>
    </row>
    <row r="398" spans="1:8">
      <c r="A398" s="16" t="s">
        <v>1912</v>
      </c>
      <c r="B398" t="str">
        <f>B396</f>
        <v>81363,</v>
      </c>
      <c r="C398" t="str">
        <f>'CountryvisatypeLink UAT Master'!B398&amp;",'"</f>
        <v>43858,'</v>
      </c>
      <c r="D398" t="e">
        <f>'CountryvisatypeLink UAT Master'!C398</f>
        <v>#N/A</v>
      </c>
      <c r="E398" s="16" t="s">
        <v>1913</v>
      </c>
      <c r="H398" t="e">
        <f>CONCATENATE(A398,B398,C398,D398,E398)</f>
        <v>#N/A</v>
      </c>
    </row>
    <row r="399" spans="1:8">
      <c r="A399" s="16" t="s">
        <v>1912</v>
      </c>
      <c r="B399" t="str">
        <f>B397</f>
        <v>81363,</v>
      </c>
      <c r="C399" t="str">
        <f>'CountryvisatypeLink UAT Master'!B399&amp;",'"</f>
        <v>36159,'</v>
      </c>
      <c r="D399" t="str">
        <f>'CountryvisatypeLink UAT Master'!C399</f>
        <v>N</v>
      </c>
      <c r="E399" s="16" t="s">
        <v>1913</v>
      </c>
      <c r="H399" t="str">
        <f>CONCATENATE(A399,B399,C399,D399,E399)</f>
        <v>INSERT INTO t_vsc_visa_insurance_link (t_insurance_link_id, vsc_id, visa_type_id, is_insurance_required, created_by, created_date, modified_by, modified_date) VALUES(nextval('t_vsc_visa_insurance_link_seq'),81363,36159,'N', 'support', current_timestamp, 'support', current_timestamp);</v>
      </c>
    </row>
    <row r="400" spans="1:8">
      <c r="A400" s="16" t="s">
        <v>1912</v>
      </c>
      <c r="B400" t="str">
        <f>B398</f>
        <v>81363,</v>
      </c>
      <c r="C400" t="str">
        <f>'CountryvisatypeLink UAT Master'!B400&amp;",'"</f>
        <v>36163,'</v>
      </c>
      <c r="D400" t="str">
        <f>'CountryvisatypeLink UAT Master'!C400</f>
        <v>N</v>
      </c>
      <c r="E400" s="16" t="s">
        <v>1913</v>
      </c>
      <c r="H400" t="str">
        <f>CONCATENATE(A400,B400,C400,D400,E400)</f>
        <v>INSERT INTO t_vsc_visa_insurance_link (t_insurance_link_id, vsc_id, visa_type_id, is_insurance_required, created_by, created_date, modified_by, modified_date) VALUES(nextval('t_vsc_visa_insurance_link_seq'),81363,36163,'N', 'support', current_timestamp, 'support', current_timestamp);</v>
      </c>
    </row>
    <row r="401" spans="1:8">
      <c r="A401" s="16" t="s">
        <v>1912</v>
      </c>
      <c r="B401" t="str">
        <f>B399</f>
        <v>81363,</v>
      </c>
      <c r="C401" t="str">
        <f>'CountryvisatypeLink UAT Master'!B401&amp;",'"</f>
        <v>36156,'</v>
      </c>
      <c r="D401" t="str">
        <f>'CountryvisatypeLink UAT Master'!C401</f>
        <v>N</v>
      </c>
      <c r="E401" s="16" t="s">
        <v>1913</v>
      </c>
      <c r="H401" t="str">
        <f>CONCATENATE(A401,B401,C401,D401,E401)</f>
        <v>INSERT INTO t_vsc_visa_insurance_link (t_insurance_link_id, vsc_id, visa_type_id, is_insurance_required, created_by, created_date, modified_by, modified_date) VALUES(nextval('t_vsc_visa_insurance_link_seq'),81363,36156,'N', 'support', current_timestamp, 'support', current_timestamp);</v>
      </c>
    </row>
    <row r="402" spans="1:8">
      <c r="A402" s="16" t="s">
        <v>1912</v>
      </c>
      <c r="B402" t="str">
        <f>B400</f>
        <v>81363,</v>
      </c>
      <c r="C402" t="str">
        <f>'CountryvisatypeLink UAT Master'!B402&amp;",'"</f>
        <v>36165,'</v>
      </c>
      <c r="D402" t="str">
        <f>'CountryvisatypeLink UAT Master'!C402</f>
        <v>N</v>
      </c>
      <c r="E402" s="16" t="s">
        <v>1913</v>
      </c>
      <c r="H402" t="str">
        <f>CONCATENATE(A402,B402,C402,D402,E402)</f>
        <v>INSERT INTO t_vsc_visa_insurance_link (t_insurance_link_id, vsc_id, visa_type_id, is_insurance_required, created_by, created_date, modified_by, modified_date) VALUES(nextval('t_vsc_visa_insurance_link_seq'),81363,36165,'N', 'support', current_timestamp, 'support', current_timestamp);</v>
      </c>
    </row>
    <row r="403" spans="1:8">
      <c r="A403" s="16" t="s">
        <v>1912</v>
      </c>
      <c r="B403" t="str">
        <f>B401</f>
        <v>81363,</v>
      </c>
      <c r="C403" t="str">
        <f>'CountryvisatypeLink UAT Master'!B403&amp;",'"</f>
        <v>36155,'</v>
      </c>
      <c r="D403" t="str">
        <f>'CountryvisatypeLink UAT Master'!C403</f>
        <v>N</v>
      </c>
      <c r="E403" s="16" t="s">
        <v>1913</v>
      </c>
      <c r="H403" t="str">
        <f>CONCATENATE(A403,B403,C403,D403,E403)</f>
        <v>INSERT INTO t_vsc_visa_insurance_link (t_insurance_link_id, vsc_id, visa_type_id, is_insurance_required, created_by, created_date, modified_by, modified_date) VALUES(nextval('t_vsc_visa_insurance_link_seq'),81363,36155,'N', 'support', current_timestamp, 'support', current_timestamp);</v>
      </c>
    </row>
    <row r="404" spans="1:8">
      <c r="A404" s="16" t="s">
        <v>1912</v>
      </c>
      <c r="B404" t="str">
        <f>B402</f>
        <v>81363,</v>
      </c>
      <c r="C404" t="str">
        <f>'CountryvisatypeLink UAT Master'!B404&amp;",'"</f>
        <v>22058,'</v>
      </c>
      <c r="D404" t="str">
        <f>'CountryvisatypeLink UAT Master'!C404</f>
        <v>Y</v>
      </c>
      <c r="E404" s="16" t="s">
        <v>1913</v>
      </c>
      <c r="H404" t="str">
        <f>CONCATENATE(A404,B404,C404,D404,E404)</f>
        <v>INSERT INTO t_vsc_visa_insurance_link (t_insurance_link_id, vsc_id, visa_type_id, is_insurance_required, created_by, created_date, modified_by, modified_date) VALUES(nextval('t_vsc_visa_insurance_link_seq'),81363,22058,'Y', 'support', current_timestamp, 'support', current_timestamp);</v>
      </c>
    </row>
    <row r="405" spans="1:8">
      <c r="A405" s="16" t="s">
        <v>1912</v>
      </c>
      <c r="B405" t="str">
        <f>B403</f>
        <v>81363,</v>
      </c>
      <c r="C405" t="str">
        <f>'CountryvisatypeLink UAT Master'!B405&amp;",'"</f>
        <v>42940,'</v>
      </c>
      <c r="D405" t="e">
        <f>'CountryvisatypeLink UAT Master'!C405</f>
        <v>#N/A</v>
      </c>
      <c r="E405" s="16" t="s">
        <v>1913</v>
      </c>
      <c r="H405" t="e">
        <f>CONCATENATE(A405,B405,C405,D405,E405)</f>
        <v>#N/A</v>
      </c>
    </row>
    <row r="406" spans="1:8">
      <c r="A406" s="16" t="s">
        <v>1912</v>
      </c>
      <c r="B406" t="str">
        <f>B404</f>
        <v>81363,</v>
      </c>
      <c r="C406" t="str">
        <f>'CountryvisatypeLink UAT Master'!B406&amp;",'"</f>
        <v>42900,'</v>
      </c>
      <c r="D406" t="e">
        <f>'CountryvisatypeLink UAT Master'!C406</f>
        <v>#N/A</v>
      </c>
      <c r="E406" s="16" t="s">
        <v>1913</v>
      </c>
      <c r="H406" t="e">
        <f>CONCATENATE(A406,B406,C406,D406,E406)</f>
        <v>#N/A</v>
      </c>
    </row>
    <row r="407" spans="1:8">
      <c r="A407" s="16" t="s">
        <v>1912</v>
      </c>
      <c r="B407" t="str">
        <f>B405</f>
        <v>81363,</v>
      </c>
      <c r="C407" t="str">
        <f>'CountryvisatypeLink UAT Master'!B407&amp;",'"</f>
        <v>43404,'</v>
      </c>
      <c r="D407" t="e">
        <f>'CountryvisatypeLink UAT Master'!C407</f>
        <v>#N/A</v>
      </c>
      <c r="E407" s="16" t="s">
        <v>1913</v>
      </c>
      <c r="H407" t="e">
        <f>CONCATENATE(A407,B407,C407,D407,E407)</f>
        <v>#N/A</v>
      </c>
    </row>
    <row r="408" spans="1:8">
      <c r="A408" s="16" t="s">
        <v>1912</v>
      </c>
      <c r="B408" t="str">
        <f>B406</f>
        <v>81363,</v>
      </c>
      <c r="C408" t="str">
        <f>'CountryvisatypeLink UAT Master'!B408&amp;",'"</f>
        <v>24054,'</v>
      </c>
      <c r="D408" t="str">
        <f>'CountryvisatypeLink UAT Master'!C408</f>
        <v>Y</v>
      </c>
      <c r="E408" s="16" t="s">
        <v>1913</v>
      </c>
      <c r="H408" t="str">
        <f>CONCATENATE(A408,B408,C408,D408,E408)</f>
        <v>INSERT INTO t_vsc_visa_insurance_link (t_insurance_link_id, vsc_id, visa_type_id, is_insurance_required, created_by, created_date, modified_by, modified_date) VALUES(nextval('t_vsc_visa_insurance_link_seq'),81363,24054,'Y', 'support', current_timestamp, 'support', current_timestamp);</v>
      </c>
    </row>
    <row r="409" spans="1:8">
      <c r="A409" s="16" t="s">
        <v>1912</v>
      </c>
      <c r="B409" t="str">
        <f>B407</f>
        <v>81363,</v>
      </c>
      <c r="C409" t="str">
        <f>'CountryvisatypeLink UAT Master'!B409&amp;",'"</f>
        <v>39151,'</v>
      </c>
      <c r="D409" t="str">
        <f>'CountryvisatypeLink UAT Master'!C409</f>
        <v>N</v>
      </c>
      <c r="E409" s="16" t="s">
        <v>1913</v>
      </c>
      <c r="H409" t="str">
        <f>CONCATENATE(A409,B409,C409,D409,E409)</f>
        <v>INSERT INTO t_vsc_visa_insurance_link (t_insurance_link_id, vsc_id, visa_type_id, is_insurance_required, created_by, created_date, modified_by, modified_date) VALUES(nextval('t_vsc_visa_insurance_link_seq'),81363,39151,'N', 'support', current_timestamp, 'support', current_timestamp);</v>
      </c>
    </row>
    <row r="410" spans="1:8">
      <c r="A410" s="16" t="s">
        <v>1912</v>
      </c>
      <c r="B410" t="str">
        <f>B408</f>
        <v>81363,</v>
      </c>
      <c r="C410" t="str">
        <f>'CountryvisatypeLink UAT Master'!B410&amp;",'"</f>
        <v>37153,'</v>
      </c>
      <c r="D410" t="str">
        <f>'CountryvisatypeLink UAT Master'!C410</f>
        <v>Y</v>
      </c>
      <c r="E410" s="16" t="s">
        <v>1913</v>
      </c>
      <c r="H410" t="str">
        <f>CONCATENATE(A410,B410,C410,D410,E410)</f>
        <v>INSERT INTO t_vsc_visa_insurance_link (t_insurance_link_id, vsc_id, visa_type_id, is_insurance_required, created_by, created_date, modified_by, modified_date) VALUES(nextval('t_vsc_visa_insurance_link_seq'),81363,37153,'Y', 'support', current_timestamp, 'support', current_timestamp);</v>
      </c>
    </row>
    <row r="411" spans="1:8">
      <c r="A411" s="16" t="s">
        <v>1912</v>
      </c>
      <c r="B411" t="str">
        <f>B409</f>
        <v>81363,</v>
      </c>
      <c r="C411" t="str">
        <f>'CountryvisatypeLink UAT Master'!B411&amp;",'"</f>
        <v>33153,'</v>
      </c>
      <c r="D411" t="str">
        <f>'CountryvisatypeLink UAT Master'!C411</f>
        <v>Y</v>
      </c>
      <c r="E411" s="16" t="s">
        <v>1913</v>
      </c>
      <c r="H411" t="str">
        <f>CONCATENATE(A411,B411,C411,D411,E411)</f>
        <v>INSERT INTO t_vsc_visa_insurance_link (t_insurance_link_id, vsc_id, visa_type_id, is_insurance_required, created_by, created_date, modified_by, modified_date) VALUES(nextval('t_vsc_visa_insurance_link_seq'),81363,33153,'Y', 'support', current_timestamp, 'support', current_timestamp);</v>
      </c>
    </row>
    <row r="412" spans="1:8">
      <c r="A412" s="16" t="s">
        <v>1912</v>
      </c>
      <c r="B412" t="str">
        <f>B410</f>
        <v>81363,</v>
      </c>
      <c r="C412" t="str">
        <f>'CountryvisatypeLink UAT Master'!B412&amp;",'"</f>
        <v>616,'</v>
      </c>
      <c r="D412" t="str">
        <f>'CountryvisatypeLink UAT Master'!C412</f>
        <v>Y</v>
      </c>
      <c r="E412" s="16" t="s">
        <v>1913</v>
      </c>
      <c r="H412" t="str">
        <f>CONCATENATE(A412,B412,C412,D412,E412)</f>
        <v>INSERT INTO t_vsc_visa_insurance_link (t_insurance_link_id, vsc_id, visa_type_id, is_insurance_required, created_by, created_date, modified_by, modified_date) VALUES(nextval('t_vsc_visa_insurance_link_seq'),81363,616,'Y', 'support', current_timestamp, 'support', current_timestamp);</v>
      </c>
    </row>
    <row r="413" spans="1:8">
      <c r="A413" s="16" t="s">
        <v>1912</v>
      </c>
      <c r="B413" t="str">
        <f>B411</f>
        <v>81363,</v>
      </c>
      <c r="C413" t="str">
        <f>'CountryvisatypeLink UAT Master'!B413&amp;",'"</f>
        <v>615,'</v>
      </c>
      <c r="D413" t="str">
        <f>'CountryvisatypeLink UAT Master'!C413</f>
        <v>Y</v>
      </c>
      <c r="E413" s="16" t="s">
        <v>1913</v>
      </c>
      <c r="H413" t="str">
        <f>CONCATENATE(A413,B413,C413,D413,E413)</f>
        <v>INSERT INTO t_vsc_visa_insurance_link (t_insurance_link_id, vsc_id, visa_type_id, is_insurance_required, created_by, created_date, modified_by, modified_date) VALUES(nextval('t_vsc_visa_insurance_link_seq'),81363,615,'Y', 'support', current_timestamp, 'support', current_timestamp);</v>
      </c>
    </row>
    <row r="414" spans="1:8">
      <c r="A414" s="16" t="s">
        <v>1912</v>
      </c>
      <c r="B414" t="str">
        <f>B412</f>
        <v>81363,</v>
      </c>
      <c r="C414" t="str">
        <f>'CountryvisatypeLink UAT Master'!B414&amp;",'"</f>
        <v>44868,'</v>
      </c>
      <c r="D414" t="e">
        <f>'CountryvisatypeLink UAT Master'!C414</f>
        <v>#N/A</v>
      </c>
      <c r="E414" s="16" t="s">
        <v>1913</v>
      </c>
      <c r="H414" t="e">
        <f>CONCATENATE(A414,B414,C414,D414,E414)</f>
        <v>#N/A</v>
      </c>
    </row>
    <row r="415" spans="1:8">
      <c r="A415" s="16" t="s">
        <v>1912</v>
      </c>
      <c r="B415" t="str">
        <f>B413</f>
        <v>81363,</v>
      </c>
      <c r="C415" t="str">
        <f>'CountryvisatypeLink UAT Master'!B415&amp;",'"</f>
        <v>34156,'</v>
      </c>
      <c r="D415" t="str">
        <f>'CountryvisatypeLink UAT Master'!C415</f>
        <v>Y</v>
      </c>
      <c r="E415" s="16" t="s">
        <v>1913</v>
      </c>
      <c r="H415" t="str">
        <f>CONCATENATE(A415,B415,C415,D415,E415)</f>
        <v>INSERT INTO t_vsc_visa_insurance_link (t_insurance_link_id, vsc_id, visa_type_id, is_insurance_required, created_by, created_date, modified_by, modified_date) VALUES(nextval('t_vsc_visa_insurance_link_seq'),81363,34156,'Y', 'support', current_timestamp, 'support', current_timestamp);</v>
      </c>
    </row>
    <row r="416" spans="1:8">
      <c r="A416" s="16" t="s">
        <v>1912</v>
      </c>
      <c r="B416" t="str">
        <f>B414</f>
        <v>81363,</v>
      </c>
      <c r="C416" t="str">
        <f>'CountryvisatypeLink UAT Master'!B416&amp;",'"</f>
        <v>617,'</v>
      </c>
      <c r="D416" t="str">
        <f>'CountryvisatypeLink UAT Master'!C416</f>
        <v>Y</v>
      </c>
      <c r="E416" s="16" t="s">
        <v>1913</v>
      </c>
      <c r="H416" t="str">
        <f>CONCATENATE(A416,B416,C416,D416,E416)</f>
        <v>INSERT INTO t_vsc_visa_insurance_link (t_insurance_link_id, vsc_id, visa_type_id, is_insurance_required, created_by, created_date, modified_by, modified_date) VALUES(nextval('t_vsc_visa_insurance_link_seq'),81363,617,'Y', 'support', current_timestamp, 'support', current_timestamp);</v>
      </c>
    </row>
    <row r="417" spans="1:8">
      <c r="A417" s="16" t="s">
        <v>1912</v>
      </c>
      <c r="B417" t="str">
        <f>B415</f>
        <v>81363,</v>
      </c>
      <c r="C417" t="str">
        <f>'CountryvisatypeLink UAT Master'!B417&amp;",'"</f>
        <v>42920,'</v>
      </c>
      <c r="D417" t="e">
        <f>'CountryvisatypeLink UAT Master'!C417</f>
        <v>#N/A</v>
      </c>
      <c r="E417" s="16" t="s">
        <v>1913</v>
      </c>
      <c r="H417" t="e">
        <f>CONCATENATE(A417,B417,C417,D417,E417)</f>
        <v>#N/A</v>
      </c>
    </row>
    <row r="418" spans="1:8">
      <c r="A418" s="16" t="s">
        <v>1912</v>
      </c>
      <c r="B418" t="str">
        <f>B416</f>
        <v>81363,</v>
      </c>
      <c r="C418" t="str">
        <f>'CountryvisatypeLink UAT Master'!B418&amp;",'"</f>
        <v>43603,'</v>
      </c>
      <c r="D418" t="str">
        <f>'CountryvisatypeLink UAT Master'!C418</f>
        <v>Y</v>
      </c>
      <c r="E418" s="16" t="s">
        <v>1913</v>
      </c>
      <c r="H418" t="str">
        <f>CONCATENATE(A418,B418,C418,D418,E418)</f>
        <v>INSERT INTO t_vsc_visa_insurance_link (t_insurance_link_id, vsc_id, visa_type_id, is_insurance_required, created_by, created_date, modified_by, modified_date) VALUES(nextval('t_vsc_visa_insurance_link_seq'),81363,43603,'Y', 'support', current_timestamp, 'support', current_timestamp);</v>
      </c>
    </row>
    <row r="419" spans="1:8">
      <c r="A419" s="16" t="s">
        <v>1912</v>
      </c>
      <c r="B419" t="str">
        <f>B417</f>
        <v>81363,</v>
      </c>
      <c r="C419" t="str">
        <f>'CountryvisatypeLink UAT Master'!B419&amp;",'"</f>
        <v>44956,'</v>
      </c>
      <c r="D419" t="e">
        <f>'CountryvisatypeLink UAT Master'!C419</f>
        <v>#N/A</v>
      </c>
      <c r="E419" s="16" t="s">
        <v>1913</v>
      </c>
      <c r="H419" t="e">
        <f>CONCATENATE(A419,B419,C419,D419,E419)</f>
        <v>#N/A</v>
      </c>
    </row>
    <row r="420" spans="1:8">
      <c r="A420" s="16" t="s">
        <v>1912</v>
      </c>
      <c r="B420" t="str">
        <f>B418</f>
        <v>81363,</v>
      </c>
      <c r="C420" t="str">
        <f>'CountryvisatypeLink UAT Master'!B420&amp;",'"</f>
        <v>43325,'</v>
      </c>
      <c r="D420" t="e">
        <f>'CountryvisatypeLink UAT Master'!C420</f>
        <v>#N/A</v>
      </c>
      <c r="E420" s="16" t="s">
        <v>1913</v>
      </c>
      <c r="H420" t="e">
        <f>CONCATENATE(A420,B420,C420,D420,E420)</f>
        <v>#N/A</v>
      </c>
    </row>
    <row r="421" spans="1:8">
      <c r="A421" s="16" t="s">
        <v>1912</v>
      </c>
      <c r="B421" t="str">
        <f>B419</f>
        <v>81363,</v>
      </c>
      <c r="C421" t="str">
        <f>'CountryvisatypeLink UAT Master'!B421&amp;",'"</f>
        <v>41757,'</v>
      </c>
      <c r="D421" t="str">
        <f>'CountryvisatypeLink UAT Master'!C421</f>
        <v>N</v>
      </c>
      <c r="E421" s="16" t="s">
        <v>1913</v>
      </c>
      <c r="H421" t="str">
        <f>CONCATENATE(A421,B421,C421,D421,E421)</f>
        <v>INSERT INTO t_vsc_visa_insurance_link (t_insurance_link_id, vsc_id, visa_type_id, is_insurance_required, created_by, created_date, modified_by, modified_date) VALUES(nextval('t_vsc_visa_insurance_link_seq'),81363,41757,'N', 'support', current_timestamp, 'support', current_timestamp);</v>
      </c>
    </row>
    <row r="422" spans="1:8">
      <c r="A422" s="16" t="s">
        <v>1912</v>
      </c>
      <c r="B422" t="str">
        <f>B420</f>
        <v>81363,</v>
      </c>
      <c r="C422" t="str">
        <f>'CountryvisatypeLink UAT Master'!B422&amp;",'"</f>
        <v>41632,'</v>
      </c>
      <c r="D422" t="e">
        <f>'CountryvisatypeLink UAT Master'!C422</f>
        <v>#N/A</v>
      </c>
      <c r="E422" s="16" t="s">
        <v>1913</v>
      </c>
      <c r="H422" t="e">
        <f>CONCATENATE(A422,B422,C422,D422,E422)</f>
        <v>#N/A</v>
      </c>
    </row>
    <row r="423" spans="1:8">
      <c r="A423" s="16" t="s">
        <v>1912</v>
      </c>
      <c r="B423" t="str">
        <f>B421</f>
        <v>81363,</v>
      </c>
      <c r="C423" t="str">
        <f>'CountryvisatypeLink UAT Master'!B423&amp;",'"</f>
        <v>41684,'</v>
      </c>
      <c r="D423" t="str">
        <f>'CountryvisatypeLink UAT Master'!C423</f>
        <v>N</v>
      </c>
      <c r="E423" s="16" t="s">
        <v>1913</v>
      </c>
      <c r="H423" t="str">
        <f>CONCATENATE(A423,B423,C423,D423,E423)</f>
        <v>INSERT INTO t_vsc_visa_insurance_link (t_insurance_link_id, vsc_id, visa_type_id, is_insurance_required, created_by, created_date, modified_by, modified_date) VALUES(nextval('t_vsc_visa_insurance_link_seq'),81363,41684,'N', 'support', current_timestamp, 'support', current_timestamp);</v>
      </c>
    </row>
    <row r="424" spans="1:8">
      <c r="A424" s="16" t="s">
        <v>1912</v>
      </c>
      <c r="B424" t="str">
        <f>B422</f>
        <v>81363,</v>
      </c>
      <c r="C424" t="str">
        <f>'CountryvisatypeLink UAT Master'!B424&amp;",'"</f>
        <v>22059,'</v>
      </c>
      <c r="D424" t="str">
        <f>'CountryvisatypeLink UAT Master'!C424</f>
        <v>N</v>
      </c>
      <c r="E424" s="16" t="s">
        <v>1913</v>
      </c>
      <c r="H424" t="str">
        <f>CONCATENATE(A424,B424,C424,D424,E424)</f>
        <v>INSERT INTO t_vsc_visa_insurance_link (t_insurance_link_id, vsc_id, visa_type_id, is_insurance_required, created_by, created_date, modified_by, modified_date) VALUES(nextval('t_vsc_visa_insurance_link_seq'),81363,22059,'N', 'support', current_timestamp, 'support', current_timestamp);</v>
      </c>
    </row>
    <row r="425" spans="1:8">
      <c r="A425" s="16" t="s">
        <v>1912</v>
      </c>
      <c r="B425" t="str">
        <f>B423</f>
        <v>81363,</v>
      </c>
      <c r="C425" t="str">
        <f>'CountryvisatypeLink UAT Master'!B425&amp;",'"</f>
        <v>43386,'</v>
      </c>
      <c r="D425" t="e">
        <f>'CountryvisatypeLink UAT Master'!C425</f>
        <v>#N/A</v>
      </c>
      <c r="E425" s="16" t="s">
        <v>1913</v>
      </c>
      <c r="H425" t="e">
        <f>CONCATENATE(A425,B425,C425,D425,E425)</f>
        <v>#N/A</v>
      </c>
    </row>
    <row r="426" spans="1:8">
      <c r="A426" s="16" t="s">
        <v>1912</v>
      </c>
      <c r="B426" t="str">
        <f>B424</f>
        <v>81363,</v>
      </c>
      <c r="C426" t="str">
        <f>'CountryvisatypeLink UAT Master'!B426&amp;",'"</f>
        <v>43424,'</v>
      </c>
      <c r="D426" t="e">
        <f>'CountryvisatypeLink UAT Master'!C426</f>
        <v>#N/A</v>
      </c>
      <c r="E426" s="16" t="s">
        <v>1913</v>
      </c>
      <c r="H426" t="e">
        <f>CONCATENATE(A426,B426,C426,D426,E426)</f>
        <v>#N/A</v>
      </c>
    </row>
    <row r="427" spans="1:8">
      <c r="A427" s="16" t="s">
        <v>1912</v>
      </c>
      <c r="B427" t="str">
        <f>B425</f>
        <v>81363,</v>
      </c>
      <c r="C427" t="str">
        <f>'CountryvisatypeLink UAT Master'!B427&amp;",'"</f>
        <v>43406,'</v>
      </c>
      <c r="D427" t="e">
        <f>'CountryvisatypeLink UAT Master'!C427</f>
        <v>#N/A</v>
      </c>
      <c r="E427" s="16" t="s">
        <v>1913</v>
      </c>
      <c r="H427" t="e">
        <f>CONCATENATE(A427,B427,C427,D427,E427)</f>
        <v>#N/A</v>
      </c>
    </row>
    <row r="428" spans="1:8">
      <c r="A428" s="16" t="s">
        <v>1912</v>
      </c>
      <c r="B428" t="str">
        <f>B426</f>
        <v>81363,</v>
      </c>
      <c r="C428" t="str">
        <f>'CountryvisatypeLink UAT Master'!B428&amp;",'"</f>
        <v>43425,'</v>
      </c>
      <c r="D428" t="e">
        <f>'CountryvisatypeLink UAT Master'!C428</f>
        <v>#N/A</v>
      </c>
      <c r="E428" s="16" t="s">
        <v>1913</v>
      </c>
      <c r="H428" t="e">
        <f>CONCATENATE(A428,B428,C428,D428,E428)</f>
        <v>#N/A</v>
      </c>
    </row>
    <row r="429" spans="1:8">
      <c r="A429" s="16" t="s">
        <v>1912</v>
      </c>
      <c r="B429" t="str">
        <f>B427</f>
        <v>81363,</v>
      </c>
      <c r="C429" t="str">
        <f>'CountryvisatypeLink UAT Master'!B429&amp;",'"</f>
        <v>940,'</v>
      </c>
      <c r="D429" t="str">
        <f>'CountryvisatypeLink UAT Master'!C429</f>
        <v>N</v>
      </c>
      <c r="E429" s="16" t="s">
        <v>1913</v>
      </c>
      <c r="H429" t="str">
        <f>CONCATENATE(A429,B429,C429,D429,E429)</f>
        <v>INSERT INTO t_vsc_visa_insurance_link (t_insurance_link_id, vsc_id, visa_type_id, is_insurance_required, created_by, created_date, modified_by, modified_date) VALUES(nextval('t_vsc_visa_insurance_link_seq'),81363,940,'N', 'support', current_timestamp, 'support', current_timestamp);</v>
      </c>
    </row>
    <row r="430" spans="1:8">
      <c r="A430" s="16" t="s">
        <v>1912</v>
      </c>
      <c r="B430" t="str">
        <f>B428</f>
        <v>81363,</v>
      </c>
      <c r="C430" t="str">
        <f>'CountryvisatypeLink UAT Master'!B430&amp;",'"</f>
        <v>939,'</v>
      </c>
      <c r="D430" t="str">
        <f>'CountryvisatypeLink UAT Master'!C430</f>
        <v>N</v>
      </c>
      <c r="E430" s="16" t="s">
        <v>1913</v>
      </c>
      <c r="H430" t="str">
        <f>CONCATENATE(A430,B430,C430,D430,E430)</f>
        <v>INSERT INTO t_vsc_visa_insurance_link (t_insurance_link_id, vsc_id, visa_type_id, is_insurance_required, created_by, created_date, modified_by, modified_date) VALUES(nextval('t_vsc_visa_insurance_link_seq'),81363,939,'N', 'support', current_timestamp, 'support', current_timestamp);</v>
      </c>
    </row>
    <row r="431" spans="1:8">
      <c r="A431" s="16" t="s">
        <v>1912</v>
      </c>
      <c r="B431" t="str">
        <f>B429</f>
        <v>81363,</v>
      </c>
      <c r="C431" t="str">
        <f>'CountryvisatypeLink UAT Master'!B431&amp;",'"</f>
        <v>44869,'</v>
      </c>
      <c r="D431" t="e">
        <f>'CountryvisatypeLink UAT Master'!C431</f>
        <v>#N/A</v>
      </c>
      <c r="E431" s="16" t="s">
        <v>1913</v>
      </c>
      <c r="H431" t="e">
        <f>CONCATENATE(A431,B431,C431,D431,E431)</f>
        <v>#N/A</v>
      </c>
    </row>
    <row r="432" spans="1:8">
      <c r="A432" s="16" t="s">
        <v>1912</v>
      </c>
      <c r="B432" t="str">
        <f>B430</f>
        <v>81363,</v>
      </c>
      <c r="C432" t="str">
        <f>'CountryvisatypeLink UAT Master'!B432&amp;",'"</f>
        <v>941,'</v>
      </c>
      <c r="D432" t="str">
        <f>'CountryvisatypeLink UAT Master'!C432</f>
        <v>N</v>
      </c>
      <c r="E432" s="16" t="s">
        <v>1913</v>
      </c>
      <c r="H432" t="str">
        <f>CONCATENATE(A432,B432,C432,D432,E432)</f>
        <v>INSERT INTO t_vsc_visa_insurance_link (t_insurance_link_id, vsc_id, visa_type_id, is_insurance_required, created_by, created_date, modified_by, modified_date) VALUES(nextval('t_vsc_visa_insurance_link_seq'),81363,941,'N', 'support', current_timestamp, 'support', current_timestamp);</v>
      </c>
    </row>
    <row r="433" spans="1:8">
      <c r="A433" s="16" t="s">
        <v>1912</v>
      </c>
      <c r="B433" t="str">
        <f>B431</f>
        <v>81363,</v>
      </c>
      <c r="C433" t="str">
        <f>'CountryvisatypeLink UAT Master'!B433&amp;",'"</f>
        <v>43405,'</v>
      </c>
      <c r="D433" t="e">
        <f>'CountryvisatypeLink UAT Master'!C433</f>
        <v>#N/A</v>
      </c>
      <c r="E433" s="16" t="s">
        <v>1913</v>
      </c>
      <c r="H433" t="e">
        <f>CONCATENATE(A433,B433,C433,D433,E433)</f>
        <v>#N/A</v>
      </c>
    </row>
    <row r="434" spans="1:8">
      <c r="A434" s="16" t="s">
        <v>1912</v>
      </c>
      <c r="B434" t="str">
        <f>B432</f>
        <v>81363,</v>
      </c>
      <c r="C434" t="str">
        <f>'CountryvisatypeLink UAT Master'!B434&amp;",'"</f>
        <v>28150,'</v>
      </c>
      <c r="D434" t="str">
        <f>'CountryvisatypeLink UAT Master'!C434</f>
        <v>N</v>
      </c>
      <c r="E434" s="16" t="s">
        <v>1913</v>
      </c>
      <c r="H434" t="str">
        <f>CONCATENATE(A434,B434,C434,D434,E434)</f>
        <v>INSERT INTO t_vsc_visa_insurance_link (t_insurance_link_id, vsc_id, visa_type_id, is_insurance_required, created_by, created_date, modified_by, modified_date) VALUES(nextval('t_vsc_visa_insurance_link_seq'),81363,28150,'N', 'support', current_timestamp, 'support', current_timestamp);</v>
      </c>
    </row>
    <row r="435" spans="1:8">
      <c r="A435" s="16" t="s">
        <v>1912</v>
      </c>
      <c r="B435" t="str">
        <f>B433</f>
        <v>81363,</v>
      </c>
      <c r="C435" t="str">
        <f>'CountryvisatypeLink UAT Master'!B435&amp;",'"</f>
        <v>607,'</v>
      </c>
      <c r="D435" t="str">
        <f>'CountryvisatypeLink UAT Master'!C435</f>
        <v>N</v>
      </c>
      <c r="E435" s="16" t="s">
        <v>1913</v>
      </c>
      <c r="H435" t="str">
        <f>CONCATENATE(A435,B435,C435,D435,E435)</f>
        <v>INSERT INTO t_vsc_visa_insurance_link (t_insurance_link_id, vsc_id, visa_type_id, is_insurance_required, created_by, created_date, modified_by, modified_date) VALUES(nextval('t_vsc_visa_insurance_link_seq'),81363,607,'N', 'support', current_timestamp, 'support', current_timestamp);</v>
      </c>
    </row>
    <row r="436" spans="1:8">
      <c r="A436" s="16" t="s">
        <v>1912</v>
      </c>
      <c r="B436" t="str">
        <f>B434</f>
        <v>81363,</v>
      </c>
      <c r="C436" t="str">
        <f>'CountryvisatypeLink UAT Master'!B436&amp;",'"</f>
        <v>606,'</v>
      </c>
      <c r="D436" t="str">
        <f>'CountryvisatypeLink UAT Master'!C436</f>
        <v>N</v>
      </c>
      <c r="E436" s="16" t="s">
        <v>1913</v>
      </c>
      <c r="H436" t="str">
        <f>CONCATENATE(A436,B436,C436,D436,E436)</f>
        <v>INSERT INTO t_vsc_visa_insurance_link (t_insurance_link_id, vsc_id, visa_type_id, is_insurance_required, created_by, created_date, modified_by, modified_date) VALUES(nextval('t_vsc_visa_insurance_link_seq'),81363,606,'N', 'support', current_timestamp, 'support', current_timestamp);</v>
      </c>
    </row>
    <row r="437" spans="1:8">
      <c r="A437" s="16" t="s">
        <v>1912</v>
      </c>
      <c r="B437" t="str">
        <f>B435</f>
        <v>81363,</v>
      </c>
      <c r="C437" t="str">
        <f>'CountryvisatypeLink UAT Master'!B437&amp;",'"</f>
        <v>608,'</v>
      </c>
      <c r="D437" t="str">
        <f>'CountryvisatypeLink UAT Master'!C437</f>
        <v>N</v>
      </c>
      <c r="E437" s="16" t="s">
        <v>1913</v>
      </c>
      <c r="H437" t="str">
        <f>CONCATENATE(A437,B437,C437,D437,E437)</f>
        <v>INSERT INTO t_vsc_visa_insurance_link (t_insurance_link_id, vsc_id, visa_type_id, is_insurance_required, created_by, created_date, modified_by, modified_date) VALUES(nextval('t_vsc_visa_insurance_link_seq'),81363,608,'N', 'support', current_timestamp, 'support', current_timestamp);</v>
      </c>
    </row>
    <row r="438" spans="1:8">
      <c r="A438" s="16" t="s">
        <v>1912</v>
      </c>
      <c r="B438" t="str">
        <f>B436</f>
        <v>81363,</v>
      </c>
      <c r="C438" t="str">
        <f>'CountryvisatypeLink UAT Master'!B438&amp;",'"</f>
        <v>42285,'</v>
      </c>
      <c r="D438" t="e">
        <f>'CountryvisatypeLink UAT Master'!C438</f>
        <v>#N/A</v>
      </c>
      <c r="E438" s="16" t="s">
        <v>1913</v>
      </c>
      <c r="H438" t="e">
        <f>CONCATENATE(A438,B438,C438,D438,E438)</f>
        <v>#N/A</v>
      </c>
    </row>
    <row r="439" spans="1:8">
      <c r="A439" s="16" t="s">
        <v>1912</v>
      </c>
      <c r="B439" t="str">
        <f>B437</f>
        <v>81363,</v>
      </c>
      <c r="C439" t="str">
        <f>'CountryvisatypeLink UAT Master'!B439&amp;",'"</f>
        <v>41776,'</v>
      </c>
      <c r="D439" t="str">
        <f>'CountryvisatypeLink UAT Master'!C439</f>
        <v>N</v>
      </c>
      <c r="E439" s="16" t="s">
        <v>1913</v>
      </c>
      <c r="H439" t="str">
        <f>CONCATENATE(A439,B439,C439,D439,E439)</f>
        <v>INSERT INTO t_vsc_visa_insurance_link (t_insurance_link_id, vsc_id, visa_type_id, is_insurance_required, created_by, created_date, modified_by, modified_date) VALUES(nextval('t_vsc_visa_insurance_link_seq'),81363,41776,'N', 'support', current_timestamp, 'support', current_timestamp);</v>
      </c>
    </row>
    <row r="440" spans="1:8">
      <c r="A440" s="16" t="s">
        <v>1912</v>
      </c>
      <c r="B440" t="str">
        <f>B438</f>
        <v>81363,</v>
      </c>
      <c r="C440" t="str">
        <f>'CountryvisatypeLink UAT Master'!B440&amp;",'"</f>
        <v>22053,'</v>
      </c>
      <c r="D440" t="str">
        <f>'CountryvisatypeLink UAT Master'!C440</f>
        <v>Y</v>
      </c>
      <c r="E440" s="16" t="s">
        <v>1913</v>
      </c>
      <c r="H440" t="str">
        <f>CONCATENATE(A440,B440,C440,D440,E440)</f>
        <v>INSERT INTO t_vsc_visa_insurance_link (t_insurance_link_id, vsc_id, visa_type_id, is_insurance_required, created_by, created_date, modified_by, modified_date) VALUES(nextval('t_vsc_visa_insurance_link_seq'),81363,22053,'Y', 'support', current_timestamp, 'support', current_timestamp);</v>
      </c>
    </row>
    <row r="441" spans="1:8">
      <c r="A441" s="16" t="s">
        <v>1912</v>
      </c>
      <c r="B441" t="str">
        <f>B439</f>
        <v>81363,</v>
      </c>
      <c r="C441" t="str">
        <f>'CountryvisatypeLink UAT Master'!B441&amp;",'"</f>
        <v>32403,'</v>
      </c>
      <c r="D441" t="str">
        <f>'CountryvisatypeLink UAT Master'!C441</f>
        <v>N</v>
      </c>
      <c r="E441" s="16" t="s">
        <v>1913</v>
      </c>
      <c r="H441" t="str">
        <f>CONCATENATE(A441,B441,C441,D441,E441)</f>
        <v>INSERT INTO t_vsc_visa_insurance_link (t_insurance_link_id, vsc_id, visa_type_id, is_insurance_required, created_by, created_date, modified_by, modified_date) VALUES(nextval('t_vsc_visa_insurance_link_seq'),81363,32403,'N', 'support', current_timestamp, 'support', current_timestamp);</v>
      </c>
    </row>
    <row r="442" spans="1:8">
      <c r="A442" s="16" t="s">
        <v>1912</v>
      </c>
      <c r="B442" t="str">
        <f>B440</f>
        <v>81363,</v>
      </c>
      <c r="C442" t="str">
        <f>'CountryvisatypeLink UAT Master'!B442&amp;",'"</f>
        <v>41704,'</v>
      </c>
      <c r="D442" t="str">
        <f>'CountryvisatypeLink UAT Master'!C442</f>
        <v>N</v>
      </c>
      <c r="E442" s="16" t="s">
        <v>1913</v>
      </c>
      <c r="H442" t="str">
        <f>CONCATENATE(A442,B442,C442,D442,E442)</f>
        <v>INSERT INTO t_vsc_visa_insurance_link (t_insurance_link_id, vsc_id, visa_type_id, is_insurance_required, created_by, created_date, modified_by, modified_date) VALUES(nextval('t_vsc_visa_insurance_link_seq'),81363,41704,'N', 'support', current_timestamp, 'support', current_timestamp);</v>
      </c>
    </row>
    <row r="443" spans="1:8">
      <c r="A443" s="16" t="s">
        <v>1912</v>
      </c>
      <c r="B443" t="str">
        <f>B441</f>
        <v>81363,</v>
      </c>
      <c r="C443" t="str">
        <f>'CountryvisatypeLink UAT Master'!B443&amp;",'"</f>
        <v>41613,'</v>
      </c>
      <c r="D443" t="e">
        <f>'CountryvisatypeLink UAT Master'!C443</f>
        <v>#N/A</v>
      </c>
      <c r="E443" s="16" t="s">
        <v>1913</v>
      </c>
      <c r="H443" t="e">
        <f>CONCATENATE(A443,B443,C443,D443,E443)</f>
        <v>#N/A</v>
      </c>
    </row>
    <row r="444" spans="1:8">
      <c r="A444" s="16" t="s">
        <v>1912</v>
      </c>
      <c r="B444" t="str">
        <f>B442</f>
        <v>81363,</v>
      </c>
      <c r="C444" t="str">
        <f>'CountryvisatypeLink UAT Master'!B444&amp;",'"</f>
        <v>43409,'</v>
      </c>
      <c r="D444" t="e">
        <f>'CountryvisatypeLink UAT Master'!C444</f>
        <v>#N/A</v>
      </c>
      <c r="E444" s="16" t="s">
        <v>1913</v>
      </c>
      <c r="H444" t="e">
        <f>CONCATENATE(A444,B444,C444,D444,E444)</f>
        <v>#N/A</v>
      </c>
    </row>
    <row r="445" spans="1:8">
      <c r="A445" s="16" t="s">
        <v>1912</v>
      </c>
      <c r="B445" t="str">
        <f>B443</f>
        <v>81363,</v>
      </c>
      <c r="C445" t="str">
        <f>'CountryvisatypeLink UAT Master'!B445&amp;",'"</f>
        <v>43426,'</v>
      </c>
      <c r="D445" t="e">
        <f>'CountryvisatypeLink UAT Master'!C445</f>
        <v>#N/A</v>
      </c>
      <c r="E445" s="16" t="s">
        <v>1913</v>
      </c>
      <c r="H445" t="e">
        <f>CONCATENATE(A445,B445,C445,D445,E445)</f>
        <v>#N/A</v>
      </c>
    </row>
    <row r="446" spans="1:8">
      <c r="A446" s="16" t="s">
        <v>1912</v>
      </c>
      <c r="B446" t="str">
        <f>B444</f>
        <v>81363,</v>
      </c>
      <c r="C446" t="str">
        <f>'CountryvisatypeLink UAT Master'!B446&amp;",'"</f>
        <v>43466,'</v>
      </c>
      <c r="D446" t="e">
        <f>'CountryvisatypeLink UAT Master'!C446</f>
        <v>#N/A</v>
      </c>
      <c r="E446" s="16" t="s">
        <v>1913</v>
      </c>
      <c r="H446" t="e">
        <f>CONCATENATE(A446,B446,C446,D446,E446)</f>
        <v>#N/A</v>
      </c>
    </row>
    <row r="447" spans="1:8">
      <c r="A447" s="16" t="s">
        <v>1912</v>
      </c>
      <c r="B447" t="str">
        <f>B445</f>
        <v>81363,</v>
      </c>
      <c r="C447" t="str">
        <f>'CountryvisatypeLink UAT Master'!B447&amp;",'"</f>
        <v>33157,'</v>
      </c>
      <c r="D447" t="str">
        <f>'CountryvisatypeLink UAT Master'!C447</f>
        <v>N</v>
      </c>
      <c r="E447" s="16" t="s">
        <v>1913</v>
      </c>
      <c r="H447" t="str">
        <f>CONCATENATE(A447,B447,C447,D447,E447)</f>
        <v>INSERT INTO t_vsc_visa_insurance_link (t_insurance_link_id, vsc_id, visa_type_id, is_insurance_required, created_by, created_date, modified_by, modified_date) VALUES(nextval('t_vsc_visa_insurance_link_seq'),81363,33157,'N', 'support', current_timestamp, 'support', current_timestamp);</v>
      </c>
    </row>
    <row r="448" spans="1:8">
      <c r="A448" s="16" t="s">
        <v>1912</v>
      </c>
      <c r="B448" t="str">
        <f>B446</f>
        <v>81363,</v>
      </c>
      <c r="C448" t="str">
        <f>'CountryvisatypeLink UAT Master'!B448&amp;",'"</f>
        <v>32408,'</v>
      </c>
      <c r="D448" t="str">
        <f>'CountryvisatypeLink UAT Master'!C448</f>
        <v>N</v>
      </c>
      <c r="E448" s="16" t="s">
        <v>1913</v>
      </c>
      <c r="H448" t="str">
        <f>CONCATENATE(A448,B448,C448,D448,E448)</f>
        <v>INSERT INTO t_vsc_visa_insurance_link (t_insurance_link_id, vsc_id, visa_type_id, is_insurance_required, created_by, created_date, modified_by, modified_date) VALUES(nextval('t_vsc_visa_insurance_link_seq'),81363,32408,'N', 'support', current_timestamp, 'support', current_timestamp);</v>
      </c>
    </row>
    <row r="449" spans="1:8">
      <c r="A449" s="16" t="s">
        <v>1912</v>
      </c>
      <c r="B449" t="str">
        <f>B447</f>
        <v>81363,</v>
      </c>
      <c r="C449" t="str">
        <f>'CountryvisatypeLink UAT Master'!B449&amp;",'"</f>
        <v>32407,'</v>
      </c>
      <c r="D449" t="str">
        <f>'CountryvisatypeLink UAT Master'!C449</f>
        <v>N</v>
      </c>
      <c r="E449" s="16" t="s">
        <v>1913</v>
      </c>
      <c r="H449" t="str">
        <f>CONCATENATE(A449,B449,C449,D449,E449)</f>
        <v>INSERT INTO t_vsc_visa_insurance_link (t_insurance_link_id, vsc_id, visa_type_id, is_insurance_required, created_by, created_date, modified_by, modified_date) VALUES(nextval('t_vsc_visa_insurance_link_seq'),81363,32407,'N', 'support', current_timestamp, 'support', current_timestamp);</v>
      </c>
    </row>
    <row r="450" spans="1:8">
      <c r="A450" s="16" t="s">
        <v>1912</v>
      </c>
      <c r="B450" t="str">
        <f>B448</f>
        <v>81363,</v>
      </c>
      <c r="C450" t="str">
        <f>'CountryvisatypeLink UAT Master'!B450&amp;",'"</f>
        <v>44870,'</v>
      </c>
      <c r="D450" t="e">
        <f>'CountryvisatypeLink UAT Master'!C450</f>
        <v>#N/A</v>
      </c>
      <c r="E450" s="16" t="s">
        <v>1913</v>
      </c>
      <c r="H450" t="e">
        <f>CONCATENATE(A450,B450,C450,D450,E450)</f>
        <v>#N/A</v>
      </c>
    </row>
    <row r="451" spans="1:8">
      <c r="A451" s="16" t="s">
        <v>1912</v>
      </c>
      <c r="B451" t="str">
        <f>B449</f>
        <v>81363,</v>
      </c>
      <c r="C451" t="str">
        <f>'CountryvisatypeLink UAT Master'!B451&amp;",'"</f>
        <v>34155,'</v>
      </c>
      <c r="D451" t="str">
        <f>'CountryvisatypeLink UAT Master'!C451</f>
        <v>N</v>
      </c>
      <c r="E451" s="16" t="s">
        <v>1913</v>
      </c>
      <c r="H451" t="str">
        <f>CONCATENATE(A451,B451,C451,D451,E451)</f>
        <v>INSERT INTO t_vsc_visa_insurance_link (t_insurance_link_id, vsc_id, visa_type_id, is_insurance_required, created_by, created_date, modified_by, modified_date) VALUES(nextval('t_vsc_visa_insurance_link_seq'),81363,34155,'N', 'support', current_timestamp, 'support', current_timestamp);</v>
      </c>
    </row>
    <row r="452" spans="1:8">
      <c r="A452" s="16" t="s">
        <v>1912</v>
      </c>
      <c r="B452" t="str">
        <f>B450</f>
        <v>81363,</v>
      </c>
      <c r="C452" t="str">
        <f>'CountryvisatypeLink UAT Master'!B452&amp;",'"</f>
        <v>32409,'</v>
      </c>
      <c r="D452" t="str">
        <f>'CountryvisatypeLink UAT Master'!C452</f>
        <v>N</v>
      </c>
      <c r="E452" s="16" t="s">
        <v>1913</v>
      </c>
      <c r="H452" t="str">
        <f>CONCATENATE(A452,B452,C452,D452,E452)</f>
        <v>INSERT INTO t_vsc_visa_insurance_link (t_insurance_link_id, vsc_id, visa_type_id, is_insurance_required, created_by, created_date, modified_by, modified_date) VALUES(nextval('t_vsc_visa_insurance_link_seq'),81363,32409,'N', 'support', current_timestamp, 'support', current_timestamp);</v>
      </c>
    </row>
    <row r="453" spans="1:8">
      <c r="A453" s="16" t="s">
        <v>1912</v>
      </c>
      <c r="B453" t="str">
        <f>B451</f>
        <v>81363,</v>
      </c>
      <c r="C453" t="str">
        <f>'CountryvisatypeLink UAT Master'!B453&amp;",'"</f>
        <v>43408,'</v>
      </c>
      <c r="D453" t="e">
        <f>'CountryvisatypeLink UAT Master'!C453</f>
        <v>#N/A</v>
      </c>
      <c r="E453" s="16" t="s">
        <v>1913</v>
      </c>
      <c r="H453" t="e">
        <f>CONCATENATE(A453,B453,C453,D453,E453)</f>
        <v>#N/A</v>
      </c>
    </row>
    <row r="454" spans="1:8">
      <c r="A454" s="16" t="s">
        <v>1912</v>
      </c>
      <c r="B454" t="str">
        <f>B452</f>
        <v>81363,</v>
      </c>
      <c r="C454" t="str">
        <f>'CountryvisatypeLink UAT Master'!B454&amp;",'"</f>
        <v>43444,'</v>
      </c>
      <c r="D454" t="e">
        <f>'CountryvisatypeLink UAT Master'!C454</f>
        <v>#N/A</v>
      </c>
      <c r="E454" s="16" t="s">
        <v>1913</v>
      </c>
      <c r="H454" t="e">
        <f>CONCATENATE(A454,B454,C454,D454,E454)</f>
        <v>#N/A</v>
      </c>
    </row>
    <row r="455" spans="1:8">
      <c r="A455" s="16" t="s">
        <v>1912</v>
      </c>
      <c r="B455" t="str">
        <f>B453</f>
        <v>81363,</v>
      </c>
      <c r="C455" t="str">
        <f>'CountryvisatypeLink UAT Master'!B455&amp;",'"</f>
        <v>24100,'</v>
      </c>
      <c r="D455" t="str">
        <f>'CountryvisatypeLink UAT Master'!C455</f>
        <v>Y</v>
      </c>
      <c r="E455" s="16" t="s">
        <v>1913</v>
      </c>
      <c r="H455" t="str">
        <f>CONCATENATE(A455,B455,C455,D455,E455)</f>
        <v>INSERT INTO t_vsc_visa_insurance_link (t_insurance_link_id, vsc_id, visa_type_id, is_insurance_required, created_by, created_date, modified_by, modified_date) VALUES(nextval('t_vsc_visa_insurance_link_seq'),81363,24100,'Y', 'support', current_timestamp, 'support', current_timestamp);</v>
      </c>
    </row>
    <row r="456" spans="1:8">
      <c r="A456" s="16" t="s">
        <v>1912</v>
      </c>
      <c r="B456" t="str">
        <f>B454</f>
        <v>81363,</v>
      </c>
      <c r="C456" t="str">
        <f>'CountryvisatypeLink UAT Master'!B456&amp;",'"</f>
        <v>625,'</v>
      </c>
      <c r="D456" t="str">
        <f>'CountryvisatypeLink UAT Master'!C456</f>
        <v>Y</v>
      </c>
      <c r="E456" s="16" t="s">
        <v>1913</v>
      </c>
      <c r="H456" t="str">
        <f>CONCATENATE(A456,B456,C456,D456,E456)</f>
        <v>INSERT INTO t_vsc_visa_insurance_link (t_insurance_link_id, vsc_id, visa_type_id, is_insurance_required, created_by, created_date, modified_by, modified_date) VALUES(nextval('t_vsc_visa_insurance_link_seq'),81363,625,'Y', 'support', current_timestamp, 'support', current_timestamp);</v>
      </c>
    </row>
    <row r="457" spans="1:8">
      <c r="A457" s="16" t="s">
        <v>1912</v>
      </c>
      <c r="B457" t="str">
        <f>B455</f>
        <v>81363,</v>
      </c>
      <c r="C457" t="str">
        <f>'CountryvisatypeLink UAT Master'!B457&amp;",'"</f>
        <v>624,'</v>
      </c>
      <c r="D457" t="str">
        <f>'CountryvisatypeLink UAT Master'!C457</f>
        <v>Y</v>
      </c>
      <c r="E457" s="16" t="s">
        <v>1913</v>
      </c>
      <c r="H457" t="str">
        <f>CONCATENATE(A457,B457,C457,D457,E457)</f>
        <v>INSERT INTO t_vsc_visa_insurance_link (t_insurance_link_id, vsc_id, visa_type_id, is_insurance_required, created_by, created_date, modified_by, modified_date) VALUES(nextval('t_vsc_visa_insurance_link_seq'),81363,624,'Y', 'support', current_timestamp, 'support', current_timestamp);</v>
      </c>
    </row>
    <row r="458" spans="1:8">
      <c r="A458" s="16" t="s">
        <v>1912</v>
      </c>
      <c r="B458" t="str">
        <f>B456</f>
        <v>81363,</v>
      </c>
      <c r="C458" t="str">
        <f>'CountryvisatypeLink UAT Master'!B458&amp;",'"</f>
        <v>626,'</v>
      </c>
      <c r="D458" t="str">
        <f>'CountryvisatypeLink UAT Master'!C458</f>
        <v>Y</v>
      </c>
      <c r="E458" s="16" t="s">
        <v>1913</v>
      </c>
      <c r="H458" t="str">
        <f>CONCATENATE(A458,B458,C458,D458,E458)</f>
        <v>INSERT INTO t_vsc_visa_insurance_link (t_insurance_link_id, vsc_id, visa_type_id, is_insurance_required, created_by, created_date, modified_by, modified_date) VALUES(nextval('t_vsc_visa_insurance_link_seq'),81363,626,'Y', 'support', current_timestamp, 'support', current_timestamp);</v>
      </c>
    </row>
    <row r="459" spans="1:8">
      <c r="A459" s="16" t="s">
        <v>1912</v>
      </c>
      <c r="B459" t="str">
        <f>B457</f>
        <v>81363,</v>
      </c>
      <c r="C459" t="str">
        <f>'CountryvisatypeLink UAT Master'!B459&amp;",'"</f>
        <v>32402,'</v>
      </c>
      <c r="D459" t="str">
        <f>'CountryvisatypeLink UAT Master'!C459</f>
        <v>N</v>
      </c>
      <c r="E459" s="16" t="s">
        <v>1913</v>
      </c>
      <c r="H459" t="str">
        <f>CONCATENATE(A459,B459,C459,D459,E459)</f>
        <v>INSERT INTO t_vsc_visa_insurance_link (t_insurance_link_id, vsc_id, visa_type_id, is_insurance_required, created_by, created_date, modified_by, modified_date) VALUES(nextval('t_vsc_visa_insurance_link_seq'),81363,32402,'N', 'support', current_timestamp, 'support', current_timestamp);</v>
      </c>
    </row>
    <row r="460" spans="1:8">
      <c r="A460" s="16" t="s">
        <v>1912</v>
      </c>
      <c r="B460" t="str">
        <f>B458</f>
        <v>81363,</v>
      </c>
      <c r="C460" t="str">
        <f>'CountryvisatypeLink UAT Master'!B460&amp;",'"</f>
        <v>43427,'</v>
      </c>
      <c r="D460" t="e">
        <f>'CountryvisatypeLink UAT Master'!C460</f>
        <v>#N/A</v>
      </c>
      <c r="E460" s="16" t="s">
        <v>1913</v>
      </c>
      <c r="H460" t="e">
        <f>CONCATENATE(A460,B460,C460,D460,E460)</f>
        <v>#N/A</v>
      </c>
    </row>
    <row r="461" spans="1:8">
      <c r="A461" s="16" t="s">
        <v>1912</v>
      </c>
      <c r="B461" t="str">
        <f>B459</f>
        <v>81363,</v>
      </c>
      <c r="C461" t="str">
        <f>'CountryvisatypeLink UAT Master'!B461&amp;",'"</f>
        <v>43504,'</v>
      </c>
      <c r="D461" t="e">
        <f>'CountryvisatypeLink UAT Master'!C461</f>
        <v>#N/A</v>
      </c>
      <c r="E461" s="16" t="s">
        <v>1913</v>
      </c>
      <c r="H461" t="e">
        <f>CONCATENATE(A461,B461,C461,D461,E461)</f>
        <v>#N/A</v>
      </c>
    </row>
    <row r="462" spans="1:8">
      <c r="A462" s="16" t="s">
        <v>1912</v>
      </c>
      <c r="B462" t="str">
        <f>B460</f>
        <v>81363,</v>
      </c>
      <c r="C462" t="str">
        <f>'CountryvisatypeLink UAT Master'!B462&amp;",'"</f>
        <v>43470,'</v>
      </c>
      <c r="D462" t="e">
        <f>'CountryvisatypeLink UAT Master'!C462</f>
        <v>#N/A</v>
      </c>
      <c r="E462" s="16" t="s">
        <v>1913</v>
      </c>
      <c r="H462" t="e">
        <f>CONCATENATE(A462,B462,C462,D462,E462)</f>
        <v>#N/A</v>
      </c>
    </row>
    <row r="463" spans="1:8">
      <c r="A463" s="16" t="s">
        <v>1912</v>
      </c>
      <c r="B463" t="str">
        <f>B461</f>
        <v>81363,</v>
      </c>
      <c r="C463" t="str">
        <f>'CountryvisatypeLink UAT Master'!B463&amp;",'"</f>
        <v>41614,'</v>
      </c>
      <c r="D463" t="str">
        <f>'CountryvisatypeLink UAT Master'!C463</f>
        <v>N</v>
      </c>
      <c r="E463" s="16" t="s">
        <v>1913</v>
      </c>
      <c r="H463" t="str">
        <f>CONCATENATE(A463,B463,C463,D463,E463)</f>
        <v>INSERT INTO t_vsc_visa_insurance_link (t_insurance_link_id, vsc_id, visa_type_id, is_insurance_required, created_by, created_date, modified_by, modified_date) VALUES(nextval('t_vsc_visa_insurance_link_seq'),81363,41614,'N', 'support', current_timestamp, 'support', current_timestamp);</v>
      </c>
    </row>
    <row r="464" spans="1:8">
      <c r="A464" s="16" t="s">
        <v>1912</v>
      </c>
      <c r="B464" t="str">
        <f>B462</f>
        <v>81363,</v>
      </c>
      <c r="C464" t="str">
        <f>'CountryvisatypeLink UAT Master'!B464&amp;",'"</f>
        <v>33156,'</v>
      </c>
      <c r="D464" t="str">
        <f>'CountryvisatypeLink UAT Master'!C464</f>
        <v>N</v>
      </c>
      <c r="E464" s="16" t="s">
        <v>1913</v>
      </c>
      <c r="H464" t="str">
        <f>CONCATENATE(A464,B464,C464,D464,E464)</f>
        <v>INSERT INTO t_vsc_visa_insurance_link (t_insurance_link_id, vsc_id, visa_type_id, is_insurance_required, created_by, created_date, modified_by, modified_date) VALUES(nextval('t_vsc_visa_insurance_link_seq'),81363,33156,'N', 'support', current_timestamp, 'support', current_timestamp);</v>
      </c>
    </row>
    <row r="465" spans="1:8">
      <c r="A465" s="16" t="s">
        <v>1912</v>
      </c>
      <c r="B465" t="str">
        <f>B463</f>
        <v>81363,</v>
      </c>
      <c r="C465" t="str">
        <f>'CountryvisatypeLink UAT Master'!B465&amp;",'"</f>
        <v>32405,'</v>
      </c>
      <c r="D465" t="str">
        <f>'CountryvisatypeLink UAT Master'!C465</f>
        <v>N</v>
      </c>
      <c r="E465" s="16" t="s">
        <v>1913</v>
      </c>
      <c r="H465" t="str">
        <f>CONCATENATE(A465,B465,C465,D465,E465)</f>
        <v>INSERT INTO t_vsc_visa_insurance_link (t_insurance_link_id, vsc_id, visa_type_id, is_insurance_required, created_by, created_date, modified_by, modified_date) VALUES(nextval('t_vsc_visa_insurance_link_seq'),81363,32405,'N', 'support', current_timestamp, 'support', current_timestamp);</v>
      </c>
    </row>
    <row r="466" spans="1:8">
      <c r="A466" s="16" t="s">
        <v>1912</v>
      </c>
      <c r="B466" t="str">
        <f>B464</f>
        <v>81363,</v>
      </c>
      <c r="C466" t="str">
        <f>'CountryvisatypeLink UAT Master'!B466&amp;",'"</f>
        <v>32404,'</v>
      </c>
      <c r="D466" t="str">
        <f>'CountryvisatypeLink UAT Master'!C466</f>
        <v>N</v>
      </c>
      <c r="E466" s="16" t="s">
        <v>1913</v>
      </c>
      <c r="H466" t="str">
        <f>CONCATENATE(A466,B466,C466,D466,E466)</f>
        <v>INSERT INTO t_vsc_visa_insurance_link (t_insurance_link_id, vsc_id, visa_type_id, is_insurance_required, created_by, created_date, modified_by, modified_date) VALUES(nextval('t_vsc_visa_insurance_link_seq'),81363,32404,'N', 'support', current_timestamp, 'support', current_timestamp);</v>
      </c>
    </row>
    <row r="467" spans="1:8">
      <c r="A467" s="16" t="s">
        <v>1912</v>
      </c>
      <c r="B467" t="str">
        <f>B465</f>
        <v>81363,</v>
      </c>
      <c r="C467" t="str">
        <f>'CountryvisatypeLink UAT Master'!B467&amp;",'"</f>
        <v>44871,'</v>
      </c>
      <c r="D467" t="e">
        <f>'CountryvisatypeLink UAT Master'!C467</f>
        <v>#N/A</v>
      </c>
      <c r="E467" s="16" t="s">
        <v>1913</v>
      </c>
      <c r="H467" t="e">
        <f>CONCATENATE(A467,B467,C467,D467,E467)</f>
        <v>#N/A</v>
      </c>
    </row>
    <row r="468" spans="1:8">
      <c r="A468" s="16" t="s">
        <v>1912</v>
      </c>
      <c r="B468" t="str">
        <f>B466</f>
        <v>81363,</v>
      </c>
      <c r="C468" t="str">
        <f>'CountryvisatypeLink UAT Master'!B468&amp;",'"</f>
        <v>34154,'</v>
      </c>
      <c r="D468" t="str">
        <f>'CountryvisatypeLink UAT Master'!C468</f>
        <v>N</v>
      </c>
      <c r="E468" s="16" t="s">
        <v>1913</v>
      </c>
      <c r="H468" t="str">
        <f>CONCATENATE(A468,B468,C468,D468,E468)</f>
        <v>INSERT INTO t_vsc_visa_insurance_link (t_insurance_link_id, vsc_id, visa_type_id, is_insurance_required, created_by, created_date, modified_by, modified_date) VALUES(nextval('t_vsc_visa_insurance_link_seq'),81363,34154,'N', 'support', current_timestamp, 'support', current_timestamp);</v>
      </c>
    </row>
    <row r="469" spans="1:8">
      <c r="A469" s="16" t="s">
        <v>1912</v>
      </c>
      <c r="B469" t="str">
        <f>B467</f>
        <v>81363,</v>
      </c>
      <c r="C469" t="str">
        <f>'CountryvisatypeLink UAT Master'!B469&amp;",'"</f>
        <v>32406,'</v>
      </c>
      <c r="D469" t="str">
        <f>'CountryvisatypeLink UAT Master'!C469</f>
        <v>N</v>
      </c>
      <c r="E469" s="16" t="s">
        <v>1913</v>
      </c>
      <c r="H469" t="str">
        <f>CONCATENATE(A469,B469,C469,D469,E469)</f>
        <v>INSERT INTO t_vsc_visa_insurance_link (t_insurance_link_id, vsc_id, visa_type_id, is_insurance_required, created_by, created_date, modified_by, modified_date) VALUES(nextval('t_vsc_visa_insurance_link_seq'),81363,32406,'N', 'support', current_timestamp, 'support', current_timestamp);</v>
      </c>
    </row>
    <row r="470" spans="1:8">
      <c r="A470" s="16" t="s">
        <v>1912</v>
      </c>
      <c r="B470" t="str">
        <f>B468</f>
        <v>81363,</v>
      </c>
      <c r="C470" t="str">
        <f>'CountryvisatypeLink UAT Master'!B470&amp;",'"</f>
        <v>43467,'</v>
      </c>
      <c r="D470" t="e">
        <f>'CountryvisatypeLink UAT Master'!C470</f>
        <v>#N/A</v>
      </c>
      <c r="E470" s="16" t="s">
        <v>1913</v>
      </c>
      <c r="H470" t="e">
        <f>CONCATENATE(A470,B470,C470,D470,E470)</f>
        <v>#N/A</v>
      </c>
    </row>
    <row r="471" spans="1:8">
      <c r="A471" s="16" t="s">
        <v>1912</v>
      </c>
      <c r="B471" t="str">
        <f>B469</f>
        <v>81363,</v>
      </c>
      <c r="C471" t="str">
        <f>'CountryvisatypeLink UAT Master'!B471&amp;",'"</f>
        <v>22055,'</v>
      </c>
      <c r="D471" t="str">
        <f>'CountryvisatypeLink UAT Master'!C471</f>
        <v>Y</v>
      </c>
      <c r="E471" s="16" t="s">
        <v>1913</v>
      </c>
      <c r="H471" t="str">
        <f>CONCATENATE(A471,B471,C471,D471,E471)</f>
        <v>INSERT INTO t_vsc_visa_insurance_link (t_insurance_link_id, vsc_id, visa_type_id, is_insurance_required, created_by, created_date, modified_by, modified_date) VALUES(nextval('t_vsc_visa_insurance_link_seq'),81363,22055,'Y', 'support', current_timestamp, 'support', current_timestamp);</v>
      </c>
    </row>
    <row r="472" spans="1:8">
      <c r="A472" s="16" t="s">
        <v>1912</v>
      </c>
      <c r="B472" t="str">
        <f>B470</f>
        <v>81363,</v>
      </c>
      <c r="C472" t="str">
        <f>'CountryvisatypeLink UAT Master'!B472&amp;",'"</f>
        <v>22064,'</v>
      </c>
      <c r="D472" t="str">
        <f>'CountryvisatypeLink UAT Master'!C472</f>
        <v>Y</v>
      </c>
      <c r="E472" s="16" t="s">
        <v>1913</v>
      </c>
      <c r="H472" t="str">
        <f>CONCATENATE(A472,B472,C472,D472,E472)</f>
        <v>INSERT INTO t_vsc_visa_insurance_link (t_insurance_link_id, vsc_id, visa_type_id, is_insurance_required, created_by, created_date, modified_by, modified_date) VALUES(nextval('t_vsc_visa_insurance_link_seq'),81363,22064,'Y', 'support', current_timestamp, 'support', current_timestamp);</v>
      </c>
    </row>
    <row r="473" spans="1:8">
      <c r="A473" s="16" t="s">
        <v>1912</v>
      </c>
      <c r="B473" t="str">
        <f>B471</f>
        <v>81363,</v>
      </c>
      <c r="C473" t="str">
        <f>'CountryvisatypeLink UAT Master'!B473&amp;",'"</f>
        <v>33158,'</v>
      </c>
      <c r="D473" t="str">
        <f>'CountryvisatypeLink UAT Master'!C473</f>
        <v>Y</v>
      </c>
      <c r="E473" s="16" t="s">
        <v>1913</v>
      </c>
      <c r="H473" t="str">
        <f>CONCATENATE(A473,B473,C473,D473,E473)</f>
        <v>INSERT INTO t_vsc_visa_insurance_link (t_insurance_link_id, vsc_id, visa_type_id, is_insurance_required, created_by, created_date, modified_by, modified_date) VALUES(nextval('t_vsc_visa_insurance_link_seq'),81363,33158,'Y', 'support', current_timestamp, 'support', current_timestamp);</v>
      </c>
    </row>
    <row r="474" spans="1:8">
      <c r="A474" s="16" t="s">
        <v>1912</v>
      </c>
      <c r="B474" t="str">
        <f>B472</f>
        <v>81363,</v>
      </c>
      <c r="C474" t="str">
        <f>'CountryvisatypeLink UAT Master'!B474&amp;",'"</f>
        <v>628,'</v>
      </c>
      <c r="D474" t="str">
        <f>'CountryvisatypeLink UAT Master'!C474</f>
        <v>Y</v>
      </c>
      <c r="E474" s="16" t="s">
        <v>1913</v>
      </c>
      <c r="H474" t="str">
        <f>CONCATENATE(A474,B474,C474,D474,E474)</f>
        <v>INSERT INTO t_vsc_visa_insurance_link (t_insurance_link_id, vsc_id, visa_type_id, is_insurance_required, created_by, created_date, modified_by, modified_date) VALUES(nextval('t_vsc_visa_insurance_link_seq'),81363,628,'Y', 'support', current_timestamp, 'support', current_timestamp);</v>
      </c>
    </row>
    <row r="475" spans="1:8">
      <c r="A475" s="16" t="s">
        <v>1912</v>
      </c>
      <c r="B475" t="str">
        <f>B473</f>
        <v>81363,</v>
      </c>
      <c r="C475" t="str">
        <f>'CountryvisatypeLink UAT Master'!B475&amp;",'"</f>
        <v>627,'</v>
      </c>
      <c r="D475" t="str">
        <f>'CountryvisatypeLink UAT Master'!C475</f>
        <v>Y</v>
      </c>
      <c r="E475" s="16" t="s">
        <v>1913</v>
      </c>
      <c r="H475" t="str">
        <f>CONCATENATE(A475,B475,C475,D475,E475)</f>
        <v>INSERT INTO t_vsc_visa_insurance_link (t_insurance_link_id, vsc_id, visa_type_id, is_insurance_required, created_by, created_date, modified_by, modified_date) VALUES(nextval('t_vsc_visa_insurance_link_seq'),81363,627,'Y', 'support', current_timestamp, 'support', current_timestamp);</v>
      </c>
    </row>
    <row r="476" spans="1:8">
      <c r="A476" s="16" t="s">
        <v>1912</v>
      </c>
      <c r="B476" t="str">
        <f>B474</f>
        <v>81363,</v>
      </c>
      <c r="C476" t="str">
        <f>'CountryvisatypeLink UAT Master'!B476&amp;",'"</f>
        <v>44872,'</v>
      </c>
      <c r="D476" t="e">
        <f>'CountryvisatypeLink UAT Master'!C476</f>
        <v>#N/A</v>
      </c>
      <c r="E476" s="16" t="s">
        <v>1913</v>
      </c>
      <c r="H476" t="e">
        <f>CONCATENATE(A476,B476,C476,D476,E476)</f>
        <v>#N/A</v>
      </c>
    </row>
    <row r="477" spans="1:8">
      <c r="A477" s="16" t="s">
        <v>1912</v>
      </c>
      <c r="B477" t="str">
        <f>B475</f>
        <v>81363,</v>
      </c>
      <c r="C477" t="str">
        <f>'CountryvisatypeLink UAT Master'!B477&amp;",'"</f>
        <v>34153,'</v>
      </c>
      <c r="D477" t="str">
        <f>'CountryvisatypeLink UAT Master'!C477</f>
        <v>Y</v>
      </c>
      <c r="E477" s="16" t="s">
        <v>1913</v>
      </c>
      <c r="H477" t="str">
        <f>CONCATENATE(A477,B477,C477,D477,E477)</f>
        <v>INSERT INTO t_vsc_visa_insurance_link (t_insurance_link_id, vsc_id, visa_type_id, is_insurance_required, created_by, created_date, modified_by, modified_date) VALUES(nextval('t_vsc_visa_insurance_link_seq'),81363,34153,'Y', 'support', current_timestamp, 'support', current_timestamp);</v>
      </c>
    </row>
    <row r="478" spans="1:8">
      <c r="A478" s="16" t="s">
        <v>1912</v>
      </c>
      <c r="B478" t="str">
        <f>B476</f>
        <v>81363,</v>
      </c>
      <c r="C478" t="str">
        <f>'CountryvisatypeLink UAT Master'!B478&amp;",'"</f>
        <v>629,'</v>
      </c>
      <c r="D478" t="str">
        <f>'CountryvisatypeLink UAT Master'!C478</f>
        <v>Y</v>
      </c>
      <c r="E478" s="16" t="s">
        <v>1913</v>
      </c>
      <c r="H478" t="str">
        <f>CONCATENATE(A478,B478,C478,D478,E478)</f>
        <v>INSERT INTO t_vsc_visa_insurance_link (t_insurance_link_id, vsc_id, visa_type_id, is_insurance_required, created_by, created_date, modified_by, modified_date) VALUES(nextval('t_vsc_visa_insurance_link_seq'),81363,629,'Y', 'support', current_timestamp, 'support', current_timestamp);</v>
      </c>
    </row>
    <row r="479" spans="1:8">
      <c r="A479" s="16" t="s">
        <v>1912</v>
      </c>
      <c r="B479" t="str">
        <f>B477</f>
        <v>81363,</v>
      </c>
      <c r="C479" t="str">
        <f>'CountryvisatypeLink UAT Master'!B479&amp;",'"</f>
        <v>32304,'</v>
      </c>
      <c r="D479" t="str">
        <f>'CountryvisatypeLink UAT Master'!C479</f>
        <v>N</v>
      </c>
      <c r="E479" s="16" t="s">
        <v>1913</v>
      </c>
      <c r="H479" t="str">
        <f>CONCATENATE(A479,B479,C479,D479,E479)</f>
        <v>INSERT INTO t_vsc_visa_insurance_link (t_insurance_link_id, vsc_id, visa_type_id, is_insurance_required, created_by, created_date, modified_by, modified_date) VALUES(nextval('t_vsc_visa_insurance_link_seq'),81363,32304,'N', 'support', current_timestamp, 'support', current_timestamp);</v>
      </c>
    </row>
    <row r="480" spans="1:8">
      <c r="A480" s="16" t="s">
        <v>1912</v>
      </c>
      <c r="B480" t="str">
        <f>B478</f>
        <v>81363,</v>
      </c>
      <c r="C480" t="str">
        <f>'CountryvisatypeLink UAT Master'!B480&amp;",'"</f>
        <v>23050,'</v>
      </c>
      <c r="D480" t="str">
        <f>'CountryvisatypeLink UAT Master'!C480</f>
        <v>N</v>
      </c>
      <c r="E480" s="16" t="s">
        <v>1913</v>
      </c>
      <c r="H480" t="str">
        <f>CONCATENATE(A480,B480,C480,D480,E480)</f>
        <v>INSERT INTO t_vsc_visa_insurance_link (t_insurance_link_id, vsc_id, visa_type_id, is_insurance_required, created_by, created_date, modified_by, modified_date) VALUES(nextval('t_vsc_visa_insurance_link_seq'),81363,23050,'N', 'support', current_timestamp, 'support', current_timestamp);</v>
      </c>
    </row>
    <row r="481" spans="1:8">
      <c r="A481" s="16" t="s">
        <v>1912</v>
      </c>
      <c r="B481" t="str">
        <f>B479</f>
        <v>81363,</v>
      </c>
      <c r="C481" t="str">
        <f>'CountryvisatypeLink UAT Master'!B481&amp;",'"</f>
        <v>43624,'</v>
      </c>
      <c r="D481" t="e">
        <f>'CountryvisatypeLink UAT Master'!C481</f>
        <v>#N/A</v>
      </c>
      <c r="E481" s="16" t="s">
        <v>1913</v>
      </c>
      <c r="H481" t="e">
        <f>CONCATENATE(A481,B481,C481,D481,E481)</f>
        <v>#N/A</v>
      </c>
    </row>
    <row r="482" spans="1:8">
      <c r="A482" s="16" t="s">
        <v>1912</v>
      </c>
      <c r="B482" t="str">
        <f>B480</f>
        <v>81363,</v>
      </c>
      <c r="C482" t="str">
        <f>'CountryvisatypeLink UAT Master'!B482&amp;",'"</f>
        <v>44049,'</v>
      </c>
      <c r="D482" t="e">
        <f>'CountryvisatypeLink UAT Master'!C482</f>
        <v>#N/A</v>
      </c>
      <c r="E482" s="16" t="s">
        <v>1913</v>
      </c>
      <c r="H482" t="e">
        <f>CONCATENATE(A482,B482,C482,D482,E482)</f>
        <v>#N/A</v>
      </c>
    </row>
    <row r="483" spans="1:8">
      <c r="A483" s="16" t="s">
        <v>1912</v>
      </c>
      <c r="B483" t="str">
        <f>B481</f>
        <v>81363,</v>
      </c>
      <c r="C483" t="str">
        <f>'CountryvisatypeLink UAT Master'!B483&amp;",'"</f>
        <v>43612,'</v>
      </c>
      <c r="D483" t="e">
        <f>'CountryvisatypeLink UAT Master'!C483</f>
        <v>#N/A</v>
      </c>
      <c r="E483" s="16" t="s">
        <v>1913</v>
      </c>
      <c r="H483" t="e">
        <f>CONCATENATE(A483,B483,C483,D483,E483)</f>
        <v>#N/A</v>
      </c>
    </row>
    <row r="484" spans="1:8">
      <c r="A484" s="16" t="s">
        <v>1912</v>
      </c>
      <c r="B484" t="str">
        <f>B482</f>
        <v>81363,</v>
      </c>
      <c r="C484" t="str">
        <f>'CountryvisatypeLink UAT Master'!B484&amp;",'"</f>
        <v>44054,'</v>
      </c>
      <c r="D484" t="e">
        <f>'CountryvisatypeLink UAT Master'!C484</f>
        <v>#N/A</v>
      </c>
      <c r="E484" s="16" t="s">
        <v>1913</v>
      </c>
      <c r="H484" t="e">
        <f>CONCATENATE(A484,B484,C484,D484,E484)</f>
        <v>#N/A</v>
      </c>
    </row>
    <row r="485" spans="1:8">
      <c r="A485" s="16" t="s">
        <v>1912</v>
      </c>
      <c r="B485" t="str">
        <f>B483</f>
        <v>81363,</v>
      </c>
      <c r="C485" t="str">
        <f>'CountryvisatypeLink UAT Master'!B485&amp;",'"</f>
        <v>23051,'</v>
      </c>
      <c r="D485" t="str">
        <f>'CountryvisatypeLink UAT Master'!C485</f>
        <v>N</v>
      </c>
      <c r="E485" s="16" t="s">
        <v>1913</v>
      </c>
      <c r="H485" t="str">
        <f>CONCATENATE(A485,B485,C485,D485,E485)</f>
        <v>INSERT INTO t_vsc_visa_insurance_link (t_insurance_link_id, vsc_id, visa_type_id, is_insurance_required, created_by, created_date, modified_by, modified_date) VALUES(nextval('t_vsc_visa_insurance_link_seq'),81363,23051,'N', 'support', current_timestamp, 'support', current_timestamp);</v>
      </c>
    </row>
    <row r="486" spans="1:8">
      <c r="A486" s="16" t="s">
        <v>1912</v>
      </c>
      <c r="B486" t="str">
        <f>B484</f>
        <v>81363,</v>
      </c>
      <c r="C486" t="str">
        <f>'CountryvisatypeLink UAT Master'!B486&amp;",'"</f>
        <v>39152,'</v>
      </c>
      <c r="D486" t="str">
        <f>'CountryvisatypeLink UAT Master'!C486</f>
        <v>N</v>
      </c>
      <c r="E486" s="16" t="s">
        <v>1913</v>
      </c>
      <c r="H486" t="str">
        <f>CONCATENATE(A486,B486,C486,D486,E486)</f>
        <v>INSERT INTO t_vsc_visa_insurance_link (t_insurance_link_id, vsc_id, visa_type_id, is_insurance_required, created_by, created_date, modified_by, modified_date) VALUES(nextval('t_vsc_visa_insurance_link_seq'),81363,39152,'N', 'support', current_timestamp, 'support', current_timestamp);</v>
      </c>
    </row>
    <row r="487" spans="1:8">
      <c r="A487" s="16" t="s">
        <v>1912</v>
      </c>
      <c r="B487" t="str">
        <f>B485</f>
        <v>81363,</v>
      </c>
      <c r="C487" t="str">
        <f>'CountryvisatypeLink UAT Master'!B487&amp;",'"</f>
        <v>37151,'</v>
      </c>
      <c r="D487" t="str">
        <f>'CountryvisatypeLink UAT Master'!C487</f>
        <v>N</v>
      </c>
      <c r="E487" s="16" t="s">
        <v>1913</v>
      </c>
      <c r="H487" t="str">
        <f>CONCATENATE(A487,B487,C487,D487,E487)</f>
        <v>INSERT INTO t_vsc_visa_insurance_link (t_insurance_link_id, vsc_id, visa_type_id, is_insurance_required, created_by, created_date, modified_by, modified_date) VALUES(nextval('t_vsc_visa_insurance_link_seq'),81363,37151,'N', 'support', current_timestamp, 'support', current_timestamp);</v>
      </c>
    </row>
    <row r="488" spans="1:8">
      <c r="A488" s="16" t="s">
        <v>1912</v>
      </c>
      <c r="B488" t="str">
        <f>B486</f>
        <v>81363,</v>
      </c>
      <c r="C488" t="str">
        <f>'CountryvisatypeLink UAT Master'!B488&amp;",'"</f>
        <v>637,'</v>
      </c>
      <c r="D488" t="str">
        <f>'CountryvisatypeLink UAT Master'!C488</f>
        <v>N</v>
      </c>
      <c r="E488" s="16" t="s">
        <v>1913</v>
      </c>
      <c r="H488" t="str">
        <f>CONCATENATE(A488,B488,C488,D488,E488)</f>
        <v>INSERT INTO t_vsc_visa_insurance_link (t_insurance_link_id, vsc_id, visa_type_id, is_insurance_required, created_by, created_date, modified_by, modified_date) VALUES(nextval('t_vsc_visa_insurance_link_seq'),81363,637,'N', 'support', current_timestamp, 'support', current_timestamp);</v>
      </c>
    </row>
    <row r="489" spans="1:8">
      <c r="A489" s="16" t="s">
        <v>1912</v>
      </c>
      <c r="B489" t="str">
        <f>B487</f>
        <v>81363,</v>
      </c>
      <c r="C489" t="str">
        <f>'CountryvisatypeLink UAT Master'!B489&amp;",'"</f>
        <v>636,'</v>
      </c>
      <c r="D489" t="str">
        <f>'CountryvisatypeLink UAT Master'!C489</f>
        <v>N</v>
      </c>
      <c r="E489" s="16" t="s">
        <v>1913</v>
      </c>
      <c r="H489" t="str">
        <f>CONCATENATE(A489,B489,C489,D489,E489)</f>
        <v>INSERT INTO t_vsc_visa_insurance_link (t_insurance_link_id, vsc_id, visa_type_id, is_insurance_required, created_by, created_date, modified_by, modified_date) VALUES(nextval('t_vsc_visa_insurance_link_seq'),81363,636,'N', 'support', current_timestamp, 'support', current_timestamp);</v>
      </c>
    </row>
    <row r="490" spans="1:8">
      <c r="A490" s="16" t="s">
        <v>1912</v>
      </c>
      <c r="B490" t="str">
        <f>B488</f>
        <v>81363,</v>
      </c>
      <c r="C490" t="str">
        <f>'CountryvisatypeLink UAT Master'!B490&amp;",'"</f>
        <v>44873,'</v>
      </c>
      <c r="D490" t="e">
        <f>'CountryvisatypeLink UAT Master'!C490</f>
        <v>#N/A</v>
      </c>
      <c r="E490" s="16" t="s">
        <v>1913</v>
      </c>
      <c r="H490" t="e">
        <f>CONCATENATE(A490,B490,C490,D490,E490)</f>
        <v>#N/A</v>
      </c>
    </row>
    <row r="491" spans="1:8">
      <c r="A491" s="16" t="s">
        <v>1912</v>
      </c>
      <c r="B491" t="str">
        <f>B489</f>
        <v>81363,</v>
      </c>
      <c r="C491" t="str">
        <f>'CountryvisatypeLink UAT Master'!B491&amp;",'"</f>
        <v>638,'</v>
      </c>
      <c r="D491" t="str">
        <f>'CountryvisatypeLink UAT Master'!C491</f>
        <v>N</v>
      </c>
      <c r="E491" s="16" t="s">
        <v>1913</v>
      </c>
      <c r="H491" t="str">
        <f>CONCATENATE(A491,B491,C491,D491,E491)</f>
        <v>INSERT INTO t_vsc_visa_insurance_link (t_insurance_link_id, vsc_id, visa_type_id, is_insurance_required, created_by, created_date, modified_by, modified_date) VALUES(nextval('t_vsc_visa_insurance_link_seq'),81363,638,'N', 'support', current_timestamp, 'support', current_timestamp);</v>
      </c>
    </row>
    <row r="492" spans="1:8">
      <c r="A492" s="16" t="s">
        <v>1912</v>
      </c>
      <c r="B492" t="str">
        <f>B490</f>
        <v>81363,</v>
      </c>
      <c r="C492" t="str">
        <f>'CountryvisatypeLink UAT Master'!B492&amp;",'"</f>
        <v>43608,'</v>
      </c>
      <c r="D492" t="e">
        <f>'CountryvisatypeLink UAT Master'!C492</f>
        <v>#N/A</v>
      </c>
      <c r="E492" s="16" t="s">
        <v>1913</v>
      </c>
      <c r="H492" t="e">
        <f>CONCATENATE(A492,B492,C492,D492,E492)</f>
        <v>#N/A</v>
      </c>
    </row>
    <row r="493" spans="1:8">
      <c r="A493" s="16" t="s">
        <v>1912</v>
      </c>
      <c r="B493" t="str">
        <f>B491</f>
        <v>81363,</v>
      </c>
      <c r="C493" t="str">
        <f>'CountryvisatypeLink UAT Master'!B493&amp;",'"</f>
        <v>33150,'</v>
      </c>
      <c r="D493" t="str">
        <f>'CountryvisatypeLink UAT Master'!C493</f>
        <v>N</v>
      </c>
      <c r="E493" s="16" t="s">
        <v>1913</v>
      </c>
      <c r="H493" t="str">
        <f>CONCATENATE(A493,B493,C493,D493,E493)</f>
        <v>INSERT INTO t_vsc_visa_insurance_link (t_insurance_link_id, vsc_id, visa_type_id, is_insurance_required, created_by, created_date, modified_by, modified_date) VALUES(nextval('t_vsc_visa_insurance_link_seq'),81363,33150,'N', 'support', current_timestamp, 'support', current_timestamp);</v>
      </c>
    </row>
    <row r="494" spans="1:8">
      <c r="A494" s="16" t="s">
        <v>1912</v>
      </c>
      <c r="B494" t="str">
        <f>B492</f>
        <v>81363,</v>
      </c>
      <c r="C494" t="str">
        <f>'CountryvisatypeLink UAT Master'!B494&amp;",'"</f>
        <v>34152,'</v>
      </c>
      <c r="D494" t="str">
        <f>'CountryvisatypeLink UAT Master'!C494</f>
        <v>N</v>
      </c>
      <c r="E494" s="16" t="s">
        <v>1913</v>
      </c>
      <c r="H494" t="str">
        <f>CONCATENATE(A494,B494,C494,D494,E494)</f>
        <v>INSERT INTO t_vsc_visa_insurance_link (t_insurance_link_id, vsc_id, visa_type_id, is_insurance_required, created_by, created_date, modified_by, modified_date) VALUES(nextval('t_vsc_visa_insurance_link_seq'),81363,34152,'N', 'support', current_timestamp, 'support', current_timestamp);</v>
      </c>
    </row>
    <row r="495" spans="1:8">
      <c r="A495" s="16" t="s">
        <v>1912</v>
      </c>
      <c r="B495" t="str">
        <f>B493</f>
        <v>81363,</v>
      </c>
      <c r="C495" t="str">
        <f>'CountryvisatypeLink UAT Master'!B495&amp;",'"</f>
        <v>44884,'</v>
      </c>
      <c r="D495" t="str">
        <f>'CountryvisatypeLink UAT Master'!C495</f>
        <v>N</v>
      </c>
      <c r="E495" s="16" t="s">
        <v>1913</v>
      </c>
      <c r="H495" t="str">
        <f>CONCATENATE(A495,B495,C495,D495,E495)</f>
        <v>INSERT INTO t_vsc_visa_insurance_link (t_insurance_link_id, vsc_id, visa_type_id, is_insurance_required, created_by, created_date, modified_by, modified_date) VALUES(nextval('t_vsc_visa_insurance_link_seq'),81363,44884,'N', 'support', current_timestamp, 'support', current_timestamp);</v>
      </c>
    </row>
    <row r="496" spans="1:8">
      <c r="A496" s="16" t="s">
        <v>1912</v>
      </c>
      <c r="B496" t="str">
        <f>B494</f>
        <v>81363,</v>
      </c>
      <c r="C496" t="str">
        <f>'CountryvisatypeLink UAT Master'!B496&amp;",'"</f>
        <v>29150,'</v>
      </c>
      <c r="D496" t="str">
        <f>'CountryvisatypeLink UAT Master'!C496</f>
        <v>N</v>
      </c>
      <c r="E496" s="16" t="s">
        <v>1913</v>
      </c>
      <c r="H496" t="str">
        <f>CONCATENATE(A496,B496,C496,D496,E496)</f>
        <v>INSERT INTO t_vsc_visa_insurance_link (t_insurance_link_id, vsc_id, visa_type_id, is_insurance_required, created_by, created_date, modified_by, modified_date) VALUES(nextval('t_vsc_visa_insurance_link_seq'),81363,29150,'N', 'support', current_timestamp, 'support', current_timestamp);</v>
      </c>
    </row>
    <row r="497" spans="1:8">
      <c r="A497" s="16" t="s">
        <v>1912</v>
      </c>
      <c r="B497" t="str">
        <f>B495</f>
        <v>81363,</v>
      </c>
      <c r="C497" t="str">
        <f>'CountryvisatypeLink UAT Master'!B497&amp;",'"</f>
        <v>32200,'</v>
      </c>
      <c r="D497" t="str">
        <f>'CountryvisatypeLink UAT Master'!C497</f>
        <v>N</v>
      </c>
      <c r="E497" s="16" t="s">
        <v>1913</v>
      </c>
      <c r="H497" t="str">
        <f>CONCATENATE(A497,B497,C497,D497,E497)</f>
        <v>INSERT INTO t_vsc_visa_insurance_link (t_insurance_link_id, vsc_id, visa_type_id, is_insurance_required, created_by, created_date, modified_by, modified_date) VALUES(nextval('t_vsc_visa_insurance_link_seq'),81363,32200,'N', 'support', current_timestamp, 'support', current_timestamp);</v>
      </c>
    </row>
    <row r="498" spans="1:8">
      <c r="A498" s="16" t="s">
        <v>1912</v>
      </c>
      <c r="B498" t="str">
        <f>B496</f>
        <v>81363,</v>
      </c>
      <c r="C498" t="str">
        <f>'CountryvisatypeLink UAT Master'!B498&amp;",'"</f>
        <v>22062,'</v>
      </c>
      <c r="D498" t="str">
        <f>'CountryvisatypeLink UAT Master'!C498</f>
        <v>Y</v>
      </c>
      <c r="E498" s="16" t="s">
        <v>1913</v>
      </c>
      <c r="H498" t="str">
        <f>CONCATENATE(A498,B498,C498,D498,E498)</f>
        <v>INSERT INTO t_vsc_visa_insurance_link (t_insurance_link_id, vsc_id, visa_type_id, is_insurance_required, created_by, created_date, modified_by, modified_date) VALUES(nextval('t_vsc_visa_insurance_link_seq'),81363,22062,'Y', 'support', current_timestamp, 'support', current_timestamp);</v>
      </c>
    </row>
    <row r="499" spans="1:8">
      <c r="A499" s="16" t="s">
        <v>1912</v>
      </c>
      <c r="B499" t="str">
        <f>B497</f>
        <v>81363,</v>
      </c>
      <c r="C499" t="str">
        <f>'CountryvisatypeLink UAT Master'!B499&amp;",'"</f>
        <v>44064,'</v>
      </c>
      <c r="D499" t="e">
        <f>'CountryvisatypeLink UAT Master'!C499</f>
        <v>#N/A</v>
      </c>
      <c r="E499" s="16" t="s">
        <v>1913</v>
      </c>
      <c r="H499" t="e">
        <f>CONCATENATE(A499,B499,C499,D499,E499)</f>
        <v>#N/A</v>
      </c>
    </row>
    <row r="500" spans="1:8">
      <c r="A500" s="16" t="s">
        <v>1912</v>
      </c>
      <c r="B500" t="str">
        <f>B498</f>
        <v>81363,</v>
      </c>
      <c r="C500" t="str">
        <f>'CountryvisatypeLink UAT Master'!B500&amp;",'"</f>
        <v>44127,'</v>
      </c>
      <c r="D500" t="e">
        <f>'CountryvisatypeLink UAT Master'!C500</f>
        <v>#N/A</v>
      </c>
      <c r="E500" s="16" t="s">
        <v>1913</v>
      </c>
      <c r="H500" t="e">
        <f>CONCATENATE(A500,B500,C500,D500,E500)</f>
        <v>#N/A</v>
      </c>
    </row>
    <row r="501" spans="1:8">
      <c r="A501" s="16" t="s">
        <v>1912</v>
      </c>
      <c r="B501" t="str">
        <f>B499</f>
        <v>81363,</v>
      </c>
      <c r="C501" t="str">
        <f>'CountryvisatypeLink UAT Master'!B501&amp;",'"</f>
        <v>22067,'</v>
      </c>
      <c r="D501" t="str">
        <f>'CountryvisatypeLink UAT Master'!C501</f>
        <v>Y</v>
      </c>
      <c r="E501" s="16" t="s">
        <v>1913</v>
      </c>
      <c r="H501" t="str">
        <f>CONCATENATE(A501,B501,C501,D501,E501)</f>
        <v>INSERT INTO t_vsc_visa_insurance_link (t_insurance_link_id, vsc_id, visa_type_id, is_insurance_required, created_by, created_date, modified_by, modified_date) VALUES(nextval('t_vsc_visa_insurance_link_seq'),81363,22067,'Y', 'support', current_timestamp, 'support', current_timestamp);</v>
      </c>
    </row>
    <row r="502" spans="1:8">
      <c r="A502" s="16" t="s">
        <v>1912</v>
      </c>
      <c r="B502" t="str">
        <f>B500</f>
        <v>81363,</v>
      </c>
      <c r="C502" t="str">
        <f>'CountryvisatypeLink UAT Master'!B502&amp;",'"</f>
        <v>39153,'</v>
      </c>
      <c r="D502" t="str">
        <f>'CountryvisatypeLink UAT Master'!C502</f>
        <v>N</v>
      </c>
      <c r="E502" s="16" t="s">
        <v>1913</v>
      </c>
      <c r="H502" t="str">
        <f>CONCATENATE(A502,B502,C502,D502,E502)</f>
        <v>INSERT INTO t_vsc_visa_insurance_link (t_insurance_link_id, vsc_id, visa_type_id, is_insurance_required, created_by, created_date, modified_by, modified_date) VALUES(nextval('t_vsc_visa_insurance_link_seq'),81363,39153,'N', 'support', current_timestamp, 'support', current_timestamp);</v>
      </c>
    </row>
    <row r="503" spans="1:8">
      <c r="A503" s="16" t="s">
        <v>1912</v>
      </c>
      <c r="B503" t="str">
        <f>B501</f>
        <v>81363,</v>
      </c>
      <c r="C503" t="str">
        <f>'CountryvisatypeLink UAT Master'!B503&amp;",'"</f>
        <v>37154,'</v>
      </c>
      <c r="D503" t="str">
        <f>'CountryvisatypeLink UAT Master'!C503</f>
        <v>Y</v>
      </c>
      <c r="E503" s="16" t="s">
        <v>1913</v>
      </c>
      <c r="H503" t="str">
        <f>CONCATENATE(A503,B503,C503,D503,E503)</f>
        <v>INSERT INTO t_vsc_visa_insurance_link (t_insurance_link_id, vsc_id, visa_type_id, is_insurance_required, created_by, created_date, modified_by, modified_date) VALUES(nextval('t_vsc_visa_insurance_link_seq'),81363,37154,'Y', 'support', current_timestamp, 'support', current_timestamp);</v>
      </c>
    </row>
    <row r="504" spans="1:8">
      <c r="A504" s="16" t="s">
        <v>1912</v>
      </c>
      <c r="B504" t="str">
        <f>B502</f>
        <v>81363,</v>
      </c>
      <c r="C504" t="str">
        <f>'CountryvisatypeLink UAT Master'!B504&amp;",'"</f>
        <v>33154,'</v>
      </c>
      <c r="D504" t="str">
        <f>'CountryvisatypeLink UAT Master'!C504</f>
        <v>Y</v>
      </c>
      <c r="E504" s="16" t="s">
        <v>1913</v>
      </c>
      <c r="H504" t="str">
        <f>CONCATENATE(A504,B504,C504,D504,E504)</f>
        <v>INSERT INTO t_vsc_visa_insurance_link (t_insurance_link_id, vsc_id, visa_type_id, is_insurance_required, created_by, created_date, modified_by, modified_date) VALUES(nextval('t_vsc_visa_insurance_link_seq'),81363,33154,'Y', 'support', current_timestamp, 'support', current_timestamp);</v>
      </c>
    </row>
    <row r="505" spans="1:8">
      <c r="A505" s="16" t="s">
        <v>1912</v>
      </c>
      <c r="B505" t="str">
        <f>B503</f>
        <v>81363,</v>
      </c>
      <c r="C505" t="str">
        <f>'CountryvisatypeLink UAT Master'!B505&amp;",'"</f>
        <v>619,'</v>
      </c>
      <c r="D505" t="str">
        <f>'CountryvisatypeLink UAT Master'!C505</f>
        <v>Y</v>
      </c>
      <c r="E505" s="16" t="s">
        <v>1913</v>
      </c>
      <c r="H505" t="str">
        <f>CONCATENATE(A505,B505,C505,D505,E505)</f>
        <v>INSERT INTO t_vsc_visa_insurance_link (t_insurance_link_id, vsc_id, visa_type_id, is_insurance_required, created_by, created_date, modified_by, modified_date) VALUES(nextval('t_vsc_visa_insurance_link_seq'),81363,619,'Y', 'support', current_timestamp, 'support', current_timestamp);</v>
      </c>
    </row>
    <row r="506" spans="1:8">
      <c r="A506" s="16" t="s">
        <v>1912</v>
      </c>
      <c r="B506" t="str">
        <f>B504</f>
        <v>81363,</v>
      </c>
      <c r="C506" t="str">
        <f>'CountryvisatypeLink UAT Master'!B506&amp;",'"</f>
        <v>618,'</v>
      </c>
      <c r="D506" t="str">
        <f>'CountryvisatypeLink UAT Master'!C506</f>
        <v>Y</v>
      </c>
      <c r="E506" s="16" t="s">
        <v>1913</v>
      </c>
      <c r="H506" t="str">
        <f>CONCATENATE(A506,B506,C506,D506,E506)</f>
        <v>INSERT INTO t_vsc_visa_insurance_link (t_insurance_link_id, vsc_id, visa_type_id, is_insurance_required, created_by, created_date, modified_by, modified_date) VALUES(nextval('t_vsc_visa_insurance_link_seq'),81363,618,'Y', 'support', current_timestamp, 'support', current_timestamp);</v>
      </c>
    </row>
    <row r="507" spans="1:8">
      <c r="A507" s="16" t="s">
        <v>1912</v>
      </c>
      <c r="B507" t="str">
        <f>B505</f>
        <v>81363,</v>
      </c>
      <c r="C507" t="str">
        <f>'CountryvisatypeLink UAT Master'!B507&amp;",'"</f>
        <v>44830,'</v>
      </c>
      <c r="D507" t="e">
        <f>'CountryvisatypeLink UAT Master'!C507</f>
        <v>#N/A</v>
      </c>
      <c r="E507" s="16" t="s">
        <v>1913</v>
      </c>
      <c r="H507" t="e">
        <f>CONCATENATE(A507,B507,C507,D507,E507)</f>
        <v>#N/A</v>
      </c>
    </row>
    <row r="508" spans="1:8">
      <c r="A508" s="16" t="s">
        <v>1912</v>
      </c>
      <c r="B508" t="str">
        <f>B506</f>
        <v>81363,</v>
      </c>
      <c r="C508" t="str">
        <f>'CountryvisatypeLink UAT Master'!B508&amp;",'"</f>
        <v>34151,'</v>
      </c>
      <c r="D508" t="str">
        <f>'CountryvisatypeLink UAT Master'!C508</f>
        <v>Y</v>
      </c>
      <c r="E508" s="16" t="s">
        <v>1913</v>
      </c>
      <c r="H508" t="str">
        <f>CONCATENATE(A508,B508,C508,D508,E508)</f>
        <v>INSERT INTO t_vsc_visa_insurance_link (t_insurance_link_id, vsc_id, visa_type_id, is_insurance_required, created_by, created_date, modified_by, modified_date) VALUES(nextval('t_vsc_visa_insurance_link_seq'),81363,34151,'Y', 'support', current_timestamp, 'support', current_timestamp);</v>
      </c>
    </row>
    <row r="509" spans="1:8">
      <c r="A509" s="16" t="s">
        <v>1912</v>
      </c>
      <c r="B509" t="str">
        <f>B507</f>
        <v>81363,</v>
      </c>
      <c r="C509" t="str">
        <f>'CountryvisatypeLink UAT Master'!B509&amp;",'"</f>
        <v>620,'</v>
      </c>
      <c r="D509" t="str">
        <f>'CountryvisatypeLink UAT Master'!C509</f>
        <v>Y</v>
      </c>
      <c r="E509" s="16" t="s">
        <v>1913</v>
      </c>
      <c r="H509" t="str">
        <f>CONCATENATE(A509,B509,C509,D509,E509)</f>
        <v>INSERT INTO t_vsc_visa_insurance_link (t_insurance_link_id, vsc_id, visa_type_id, is_insurance_required, created_by, created_date, modified_by, modified_date) VALUES(nextval('t_vsc_visa_insurance_link_seq'),81363,620,'Y', 'support', current_timestamp, 'support', current_timestamp);</v>
      </c>
    </row>
    <row r="510" spans="1:8">
      <c r="A510" s="16" t="s">
        <v>1912</v>
      </c>
      <c r="B510" t="str">
        <f>B508</f>
        <v>81363,</v>
      </c>
      <c r="C510" t="str">
        <f>'CountryvisatypeLink UAT Master'!B510&amp;",'"</f>
        <v>44057,'</v>
      </c>
      <c r="D510" t="e">
        <f>'CountryvisatypeLink UAT Master'!C510</f>
        <v>#N/A</v>
      </c>
      <c r="E510" s="16" t="s">
        <v>1913</v>
      </c>
      <c r="H510" t="e">
        <f>CONCATENATE(A510,B510,C510,D510,E510)</f>
        <v>#N/A</v>
      </c>
    </row>
    <row r="511" spans="1:8">
      <c r="A511" s="16" t="s">
        <v>1912</v>
      </c>
      <c r="B511" t="str">
        <f>B509</f>
        <v>81363,</v>
      </c>
      <c r="C511" t="str">
        <f>'CountryvisatypeLink UAT Master'!B511&amp;",'"</f>
        <v>41243,'</v>
      </c>
      <c r="D511" t="str">
        <f>'CountryvisatypeLink UAT Master'!C511</f>
        <v>N</v>
      </c>
      <c r="E511" s="16" t="s">
        <v>1913</v>
      </c>
      <c r="H511" t="str">
        <f>CONCATENATE(A511,B511,C511,D511,E511)</f>
        <v>INSERT INTO t_vsc_visa_insurance_link (t_insurance_link_id, vsc_id, visa_type_id, is_insurance_required, created_by, created_date, modified_by, modified_date) VALUES(nextval('t_vsc_visa_insurance_link_seq'),81363,41243,'N', 'support', current_timestamp, 'support', current_timestamp);</v>
      </c>
    </row>
    <row r="512" spans="1:8">
      <c r="A512" s="16" t="s">
        <v>1912</v>
      </c>
      <c r="B512" t="str">
        <f>B510</f>
        <v>81363,</v>
      </c>
      <c r="C512" t="str">
        <f>'CountryvisatypeLink UAT Master'!B512&amp;",'"</f>
        <v>44058,'</v>
      </c>
      <c r="D512" t="e">
        <f>'CountryvisatypeLink UAT Master'!C512</f>
        <v>#N/A</v>
      </c>
      <c r="E512" s="16" t="s">
        <v>1913</v>
      </c>
      <c r="H512" t="e">
        <f>CONCATENATE(A512,B512,C512,D512,E512)</f>
        <v>#N/A</v>
      </c>
    </row>
    <row r="513" spans="1:8">
      <c r="A513" s="16" t="s">
        <v>1912</v>
      </c>
      <c r="B513" t="str">
        <f>B511</f>
        <v>81363,</v>
      </c>
      <c r="C513" t="str">
        <f>'CountryvisatypeLink UAT Master'!B513&amp;",'"</f>
        <v>44056,'</v>
      </c>
      <c r="D513" t="e">
        <f>'CountryvisatypeLink UAT Master'!C513</f>
        <v>#N/A</v>
      </c>
      <c r="E513" s="16" t="s">
        <v>1913</v>
      </c>
      <c r="H513" t="e">
        <f>CONCATENATE(A513,B513,C513,D513,E513)</f>
        <v>#N/A</v>
      </c>
    </row>
    <row r="514" spans="1:8">
      <c r="A514" s="16" t="s">
        <v>1912</v>
      </c>
      <c r="B514" t="str">
        <f>B512</f>
        <v>81363,</v>
      </c>
      <c r="C514" t="str">
        <f>'CountryvisatypeLink UAT Master'!B514&amp;",'"</f>
        <v>44105,'</v>
      </c>
      <c r="D514" t="e">
        <f>'CountryvisatypeLink UAT Master'!C514</f>
        <v>#N/A</v>
      </c>
      <c r="E514" s="16" t="s">
        <v>1913</v>
      </c>
      <c r="H514" t="e">
        <f>CONCATENATE(A514,B514,C514,D514,E514)</f>
        <v>#N/A</v>
      </c>
    </row>
    <row r="515" spans="1:8">
      <c r="A515" s="16" t="s">
        <v>1912</v>
      </c>
      <c r="B515" t="str">
        <f>B513</f>
        <v>81363,</v>
      </c>
      <c r="C515" t="str">
        <f>'CountryvisatypeLink UAT Master'!B515&amp;",'"</f>
        <v>44055,'</v>
      </c>
      <c r="D515" t="e">
        <f>'CountryvisatypeLink UAT Master'!C515</f>
        <v>#N/A</v>
      </c>
      <c r="E515" s="16" t="s">
        <v>1913</v>
      </c>
      <c r="H515" t="e">
        <f>CONCATENATE(A515,B515,C515,D515,E515)</f>
        <v>#N/A</v>
      </c>
    </row>
    <row r="516" spans="1:8">
      <c r="A516" s="16" t="s">
        <v>1912</v>
      </c>
      <c r="B516" t="str">
        <f>B514</f>
        <v>81363,</v>
      </c>
      <c r="C516" t="str">
        <f>'CountryvisatypeLink UAT Master'!B516&amp;",'"</f>
        <v>44053,'</v>
      </c>
      <c r="D516" t="e">
        <f>'CountryvisatypeLink UAT Master'!C516</f>
        <v>#N/A</v>
      </c>
      <c r="E516" s="16" t="s">
        <v>1913</v>
      </c>
      <c r="H516" t="e">
        <f>CONCATENATE(A516,B516,C516,D516,E516)</f>
        <v>#N/A</v>
      </c>
    </row>
    <row r="517" spans="1:8">
      <c r="A517" s="16" t="s">
        <v>1912</v>
      </c>
      <c r="B517" t="str">
        <f>B515</f>
        <v>81363,</v>
      </c>
      <c r="C517" t="str">
        <f>'CountryvisatypeLink UAT Master'!B517&amp;",'"</f>
        <v>44084,'</v>
      </c>
      <c r="D517" t="e">
        <f>'CountryvisatypeLink UAT Master'!C517</f>
        <v>#N/A</v>
      </c>
      <c r="E517" s="16" t="s">
        <v>1913</v>
      </c>
      <c r="H517" t="e">
        <f>CONCATENATE(A517,B517,C517,D517,E517)</f>
        <v>#N/A</v>
      </c>
    </row>
    <row r="518" spans="1:8">
      <c r="A518" s="16" t="s">
        <v>1912</v>
      </c>
      <c r="B518" t="str">
        <f>B516</f>
        <v>81363,</v>
      </c>
      <c r="C518" t="str">
        <f>'CountryvisatypeLink UAT Master'!B518&amp;",'"</f>
        <v>41244,'</v>
      </c>
      <c r="D518" t="str">
        <f>'CountryvisatypeLink UAT Master'!C518</f>
        <v>N</v>
      </c>
      <c r="E518" s="16" t="s">
        <v>1913</v>
      </c>
      <c r="H518" t="str">
        <f>CONCATENATE(A518,B518,C518,D518,E518)</f>
        <v>INSERT INTO t_vsc_visa_insurance_link (t_insurance_link_id, vsc_id, visa_type_id, is_insurance_required, created_by, created_date, modified_by, modified_date) VALUES(nextval('t_vsc_visa_insurance_link_seq'),81363,41244,'N', 'support', current_timestamp, 'support', current_timestamp);</v>
      </c>
    </row>
    <row r="519" spans="1:8">
      <c r="A519" s="16" t="s">
        <v>1912</v>
      </c>
      <c r="B519" t="str">
        <f>B517</f>
        <v>81363,</v>
      </c>
      <c r="C519" t="str">
        <f>'CountryvisatypeLink UAT Master'!B519&amp;",'"</f>
        <v>44904,'</v>
      </c>
      <c r="D519" t="e">
        <f>'CountryvisatypeLink UAT Master'!C519</f>
        <v>#N/A</v>
      </c>
      <c r="E519" s="16" t="s">
        <v>1913</v>
      </c>
      <c r="H519" t="e">
        <f>CONCATENATE(A519,B519,C519,D519,E519)</f>
        <v>#N/A</v>
      </c>
    </row>
    <row r="520" spans="1:8">
      <c r="A520" s="16" t="s">
        <v>1912</v>
      </c>
      <c r="B520" t="str">
        <f>B518</f>
        <v>81363,</v>
      </c>
      <c r="C520" t="str">
        <f>'CountryvisatypeLink UAT Master'!B520&amp;",'"</f>
        <v>44126,'</v>
      </c>
      <c r="D520" t="e">
        <f>'CountryvisatypeLink UAT Master'!C520</f>
        <v>#N/A</v>
      </c>
      <c r="E520" s="16" t="s">
        <v>1913</v>
      </c>
      <c r="H520" t="e">
        <f>CONCATENATE(A520,B520,C520,D520,E520)</f>
        <v>#N/A</v>
      </c>
    </row>
    <row r="521" spans="1:8">
      <c r="A521" s="16" t="s">
        <v>1912</v>
      </c>
      <c r="B521" t="str">
        <f>B519</f>
        <v>81363,</v>
      </c>
      <c r="C521" t="str">
        <f>'CountryvisatypeLink UAT Master'!B521&amp;",'"</f>
        <v>41848,'</v>
      </c>
      <c r="D521" t="str">
        <f>'CountryvisatypeLink UAT Master'!C521</f>
        <v>N</v>
      </c>
      <c r="E521" s="16" t="s">
        <v>1913</v>
      </c>
      <c r="H521" t="str">
        <f>CONCATENATE(A521,B521,C521,D521,E521)</f>
        <v>INSERT INTO t_vsc_visa_insurance_link (t_insurance_link_id, vsc_id, visa_type_id, is_insurance_required, created_by, created_date, modified_by, modified_date) VALUES(nextval('t_vsc_visa_insurance_link_seq'),81363,41848,'N', 'support', current_timestamp, 'support', current_timestamp);</v>
      </c>
    </row>
    <row r="522" spans="1:8">
      <c r="A522" s="16" t="s">
        <v>1912</v>
      </c>
      <c r="B522" t="str">
        <f>B520</f>
        <v>81363,</v>
      </c>
      <c r="C522" t="str">
        <f>'CountryvisatypeLink UAT Master'!B522&amp;",'"</f>
        <v>41617,'</v>
      </c>
      <c r="D522" t="str">
        <f>'CountryvisatypeLink UAT Master'!C522</f>
        <v>N</v>
      </c>
      <c r="E522" s="16" t="s">
        <v>1913</v>
      </c>
      <c r="H522" t="str">
        <f>CONCATENATE(A522,B522,C522,D522,E522)</f>
        <v>INSERT INTO t_vsc_visa_insurance_link (t_insurance_link_id, vsc_id, visa_type_id, is_insurance_required, created_by, created_date, modified_by, modified_date) VALUES(nextval('t_vsc_visa_insurance_link_seq'),81363,41617,'N', 'support', current_timestamp, 'support', current_timestamp);</v>
      </c>
    </row>
    <row r="523" spans="1:8">
      <c r="A523" s="16" t="s">
        <v>1912</v>
      </c>
      <c r="B523" t="str">
        <f>B521</f>
        <v>81363,</v>
      </c>
      <c r="C523" t="str">
        <f>'CountryvisatypeLink UAT Master'!B523&amp;",'"</f>
        <v>22050,'</v>
      </c>
      <c r="D523" t="str">
        <f>'CountryvisatypeLink UAT Master'!C523</f>
        <v>N</v>
      </c>
      <c r="E523" s="16" t="s">
        <v>1913</v>
      </c>
      <c r="H523" t="str">
        <f>CONCATENATE(A523,B523,C523,D523,E523)</f>
        <v>INSERT INTO t_vsc_visa_insurance_link (t_insurance_link_id, vsc_id, visa_type_id, is_insurance_required, created_by, created_date, modified_by, modified_date) VALUES(nextval('t_vsc_visa_insurance_link_seq'),81363,22050,'N', 'support', current_timestamp, 'support', current_timestamp);</v>
      </c>
    </row>
    <row r="524" spans="1:8">
      <c r="A524" s="16" t="s">
        <v>1912</v>
      </c>
      <c r="B524" t="str">
        <f>B522</f>
        <v>81363,</v>
      </c>
      <c r="C524" t="str">
        <f>'CountryvisatypeLink UAT Master'!B524&amp;",'"</f>
        <v>44052,'</v>
      </c>
      <c r="D524" t="e">
        <f>'CountryvisatypeLink UAT Master'!C524</f>
        <v>#N/A</v>
      </c>
      <c r="E524" s="16" t="s">
        <v>1913</v>
      </c>
      <c r="H524" t="e">
        <f>CONCATENATE(A524,B524,C524,D524,E524)</f>
        <v>#N/A</v>
      </c>
    </row>
    <row r="525" spans="1:8">
      <c r="A525" s="16" t="s">
        <v>1912</v>
      </c>
      <c r="B525" t="str">
        <f>B523</f>
        <v>81363,</v>
      </c>
      <c r="C525" t="str">
        <f>'CountryvisatypeLink UAT Master'!B525&amp;",'"</f>
        <v>42024,'</v>
      </c>
      <c r="D525" t="str">
        <f>'CountryvisatypeLink UAT Master'!C525</f>
        <v>N</v>
      </c>
      <c r="E525" s="16" t="s">
        <v>1913</v>
      </c>
      <c r="H525" t="str">
        <f>CONCATENATE(A525,B525,C525,D525,E525)</f>
        <v>INSERT INTO t_vsc_visa_insurance_link (t_insurance_link_id, vsc_id, visa_type_id, is_insurance_required, created_by, created_date, modified_by, modified_date) VALUES(nextval('t_vsc_visa_insurance_link_seq'),81363,42024,'N', 'support', current_timestamp, 'support', current_timestamp);</v>
      </c>
    </row>
    <row r="526" spans="1:8">
      <c r="A526" s="16" t="s">
        <v>1912</v>
      </c>
      <c r="B526" t="str">
        <f>B524</f>
        <v>81363,</v>
      </c>
      <c r="C526" t="str">
        <f>'CountryvisatypeLink UAT Master'!B526&amp;",'"</f>
        <v>32300,'</v>
      </c>
      <c r="D526" t="str">
        <f>'CountryvisatypeLink UAT Master'!C526</f>
        <v>N</v>
      </c>
      <c r="E526" s="16" t="s">
        <v>1913</v>
      </c>
      <c r="H526" t="str">
        <f>CONCATENATE(A526,B526,C526,D526,E526)</f>
        <v>INSERT INTO t_vsc_visa_insurance_link (t_insurance_link_id, vsc_id, visa_type_id, is_insurance_required, created_by, created_date, modified_by, modified_date) VALUES(nextval('t_vsc_visa_insurance_link_seq'),81363,32300,'N', 'support', current_timestamp, 'support', current_timestamp);</v>
      </c>
    </row>
    <row r="527" spans="1:8">
      <c r="A527" s="16" t="s">
        <v>1912</v>
      </c>
      <c r="B527" t="str">
        <f>B525</f>
        <v>81363,</v>
      </c>
      <c r="C527" t="str">
        <f>'CountryvisatypeLink UAT Master'!B527&amp;",'"</f>
        <v>24053,'</v>
      </c>
      <c r="D527" t="str">
        <f>'CountryvisatypeLink UAT Master'!C527</f>
        <v>Y</v>
      </c>
      <c r="E527" s="16" t="s">
        <v>1913</v>
      </c>
      <c r="H527" t="str">
        <f>CONCATENATE(A527,B527,C527,D527,E527)</f>
        <v>INSERT INTO t_vsc_visa_insurance_link (t_insurance_link_id, vsc_id, visa_type_id, is_insurance_required, created_by, created_date, modified_by, modified_date) VALUES(nextval('t_vsc_visa_insurance_link_seq'),81363,24053,'Y', 'support', current_timestamp, 'support', current_timestamp);</v>
      </c>
    </row>
    <row r="528" spans="1:8">
      <c r="A528" s="16" t="s">
        <v>1912</v>
      </c>
      <c r="B528" t="str">
        <f>B526</f>
        <v>81363,</v>
      </c>
      <c r="C528" t="str">
        <f>'CountryvisatypeLink UAT Master'!B528&amp;",'"</f>
        <v>25150,'</v>
      </c>
      <c r="D528" t="str">
        <f>'CountryvisatypeLink UAT Master'!C528</f>
        <v>Y</v>
      </c>
      <c r="E528" s="16" t="s">
        <v>1913</v>
      </c>
      <c r="H528" t="str">
        <f>CONCATENATE(A528,B528,C528,D528,E528)</f>
        <v>INSERT INTO t_vsc_visa_insurance_link (t_insurance_link_id, vsc_id, visa_type_id, is_insurance_required, created_by, created_date, modified_by, modified_date) VALUES(nextval('t_vsc_visa_insurance_link_seq'),81363,25150,'Y', 'support', current_timestamp, 'support', current_timestamp);</v>
      </c>
    </row>
    <row r="529" spans="1:8">
      <c r="A529" s="16" t="s">
        <v>1912</v>
      </c>
      <c r="B529" t="str">
        <f>B527</f>
        <v>81363,</v>
      </c>
      <c r="C529" t="str">
        <f>'CountryvisatypeLink UAT Master'!B529&amp;",'"</f>
        <v>22052,'</v>
      </c>
      <c r="D529" t="str">
        <f>'CountryvisatypeLink UAT Master'!C529</f>
        <v>N</v>
      </c>
      <c r="E529" s="16" t="s">
        <v>1913</v>
      </c>
      <c r="H529" t="str">
        <f>CONCATENATE(A529,B529,C529,D529,E529)</f>
        <v>INSERT INTO t_vsc_visa_insurance_link (t_insurance_link_id, vsc_id, visa_type_id, is_insurance_required, created_by, created_date, modified_by, modified_date) VALUES(nextval('t_vsc_visa_insurance_link_seq'),81363,22052,'N', 'support', current_timestamp, 'support', current_timestamp);</v>
      </c>
    </row>
    <row r="530" spans="1:8">
      <c r="A530" s="16" t="s">
        <v>1912</v>
      </c>
      <c r="B530" t="str">
        <f>B528</f>
        <v>81363,</v>
      </c>
      <c r="C530" t="str">
        <f>'CountryvisatypeLink UAT Master'!B530&amp;",'"</f>
        <v>41618,'</v>
      </c>
      <c r="D530" t="str">
        <f>'CountryvisatypeLink UAT Master'!C530</f>
        <v>N</v>
      </c>
      <c r="E530" s="16" t="s">
        <v>1913</v>
      </c>
      <c r="H530" t="str">
        <f>CONCATENATE(A530,B530,C530,D530,E530)</f>
        <v>INSERT INTO t_vsc_visa_insurance_link (t_insurance_link_id, vsc_id, visa_type_id, is_insurance_required, created_by, created_date, modified_by, modified_date) VALUES(nextval('t_vsc_visa_insurance_link_seq'),81363,41618,'N', 'support', current_timestamp, 'support', current_timestamp);</v>
      </c>
    </row>
    <row r="531" spans="1:8">
      <c r="A531" s="16" t="s">
        <v>1912</v>
      </c>
      <c r="B531" t="str">
        <f>B529</f>
        <v>81363,</v>
      </c>
      <c r="C531" t="str">
        <f>'CountryvisatypeLink UAT Master'!B531&amp;",'"</f>
        <v>44048,'</v>
      </c>
      <c r="D531" t="e">
        <f>'CountryvisatypeLink UAT Master'!C531</f>
        <v>#N/A</v>
      </c>
      <c r="E531" s="16" t="s">
        <v>1913</v>
      </c>
      <c r="H531" t="e">
        <f>CONCATENATE(A531,B531,C531,D531,E531)</f>
        <v>#N/A</v>
      </c>
    </row>
    <row r="532" spans="1:8">
      <c r="A532" s="16" t="s">
        <v>1912</v>
      </c>
      <c r="B532" t="str">
        <f>B530</f>
        <v>81363,</v>
      </c>
      <c r="C532" t="str">
        <f>'CountryvisatypeLink UAT Master'!B532&amp;",'"</f>
        <v>44050,'</v>
      </c>
      <c r="D532" t="e">
        <f>'CountryvisatypeLink UAT Master'!C532</f>
        <v>#N/A</v>
      </c>
      <c r="E532" s="16" t="s">
        <v>1913</v>
      </c>
      <c r="H532" t="e">
        <f>CONCATENATE(A532,B532,C532,D532,E532)</f>
        <v>#N/A</v>
      </c>
    </row>
    <row r="533" spans="1:8">
      <c r="A533" s="16" t="s">
        <v>1912</v>
      </c>
      <c r="B533" t="str">
        <f>B531</f>
        <v>81363,</v>
      </c>
      <c r="C533" t="str">
        <f>'CountryvisatypeLink UAT Master'!B533&amp;",'"</f>
        <v>41619,'</v>
      </c>
      <c r="D533" t="str">
        <f>'CountryvisatypeLink UAT Master'!C533</f>
        <v>N</v>
      </c>
      <c r="E533" s="16" t="s">
        <v>1913</v>
      </c>
      <c r="H533" t="str">
        <f>CONCATENATE(A533,B533,C533,D533,E533)</f>
        <v>INSERT INTO t_vsc_visa_insurance_link (t_insurance_link_id, vsc_id, visa_type_id, is_insurance_required, created_by, created_date, modified_by, modified_date) VALUES(nextval('t_vsc_visa_insurance_link_seq'),81363,41619,'N', 'support', current_timestamp, 'support', current_timestamp);</v>
      </c>
    </row>
    <row r="534" spans="1:8">
      <c r="A534" s="16" t="s">
        <v>1912</v>
      </c>
      <c r="B534" t="str">
        <f>B532</f>
        <v>81363,</v>
      </c>
      <c r="C534" t="str">
        <f>'CountryvisatypeLink UAT Master'!B534&amp;",'"</f>
        <v>44924,'</v>
      </c>
      <c r="D534" t="str">
        <f>'CountryvisatypeLink UAT Master'!C534</f>
        <v>N</v>
      </c>
      <c r="E534" s="16" t="s">
        <v>1913</v>
      </c>
      <c r="H534" t="str">
        <f>CONCATENATE(A534,B534,C534,D534,E534)</f>
        <v>INSERT INTO t_vsc_visa_insurance_link (t_insurance_link_id, vsc_id, visa_type_id, is_insurance_required, created_by, created_date, modified_by, modified_date) VALUES(nextval('t_vsc_visa_insurance_link_seq'),81363,44924,'N', 'support', current_timestamp, 'support', current_timestamp);</v>
      </c>
    </row>
    <row r="535" spans="1:8">
      <c r="A535" s="16" t="s">
        <v>1912</v>
      </c>
      <c r="B535" t="str">
        <f>B533</f>
        <v>81363,</v>
      </c>
      <c r="C535" t="str">
        <f>'CountryvisatypeLink UAT Master'!B535&amp;",'"</f>
        <v>44051,'</v>
      </c>
      <c r="D535" t="e">
        <f>'CountryvisatypeLink UAT Master'!C535</f>
        <v>#N/A</v>
      </c>
      <c r="E535" s="16" t="s">
        <v>1913</v>
      </c>
      <c r="H535" t="e">
        <f>CONCATENATE(A535,B535,C535,D535,E535)</f>
        <v>#N/A</v>
      </c>
    </row>
    <row r="536" spans="1:8">
      <c r="A536" s="16" t="s">
        <v>1912</v>
      </c>
      <c r="B536" t="str">
        <f>B534</f>
        <v>81363,</v>
      </c>
      <c r="C536" t="str">
        <f>'CountryvisatypeLink UAT Master'!B536&amp;",'"</f>
        <v>41868,'</v>
      </c>
      <c r="D536" t="str">
        <f>'CountryvisatypeLink UAT Master'!C536</f>
        <v>N</v>
      </c>
      <c r="E536" s="16" t="s">
        <v>1913</v>
      </c>
      <c r="H536" t="str">
        <f>CONCATENATE(A536,B536,C536,D536,E536)</f>
        <v>INSERT INTO t_vsc_visa_insurance_link (t_insurance_link_id, vsc_id, visa_type_id, is_insurance_required, created_by, created_date, modified_by, modified_date) VALUES(nextval('t_vsc_visa_insurance_link_seq'),81363,41868,'N', 'support', current_timestamp, 'support', current_timestamp);</v>
      </c>
    </row>
    <row r="537" spans="1:8">
      <c r="A537" s="16" t="s">
        <v>1912</v>
      </c>
      <c r="B537" t="str">
        <f>B535</f>
        <v>81363,</v>
      </c>
      <c r="C537" t="str">
        <f>'CountryvisatypeLink UAT Master'!B537&amp;",'"</f>
        <v>41972,'</v>
      </c>
      <c r="D537" t="e">
        <f>'CountryvisatypeLink UAT Master'!C537</f>
        <v>#N/A</v>
      </c>
      <c r="E537" s="16" t="s">
        <v>1913</v>
      </c>
      <c r="H537" t="e">
        <f>CONCATENATE(A537,B537,C537,D537,E537)</f>
        <v>#N/A</v>
      </c>
    </row>
    <row r="538" spans="1:8">
      <c r="A538" s="16" t="s">
        <v>1912</v>
      </c>
      <c r="B538" t="str">
        <f>B536</f>
        <v>81363,</v>
      </c>
      <c r="C538" t="str">
        <f>'CountryvisatypeLink UAT Master'!B538&amp;",'"</f>
        <v>24050,'</v>
      </c>
      <c r="D538" t="str">
        <f>'CountryvisatypeLink UAT Master'!C538</f>
        <v>Y</v>
      </c>
      <c r="E538" s="16" t="s">
        <v>1913</v>
      </c>
      <c r="H538" t="str">
        <f>CONCATENATE(A538,B538,C538,D538,E538)</f>
        <v>INSERT INTO t_vsc_visa_insurance_link (t_insurance_link_id, vsc_id, visa_type_id, is_insurance_required, created_by, created_date, modified_by, modified_date) VALUES(nextval('t_vsc_visa_insurance_link_seq'),81363,24050,'Y', 'support', current_timestamp, 'support', current_timestamp);</v>
      </c>
    </row>
    <row r="539" spans="1:8">
      <c r="A539" s="16" t="s">
        <v>1912</v>
      </c>
      <c r="B539" t="str">
        <f>B537</f>
        <v>81363,</v>
      </c>
      <c r="C539" t="str">
        <f>'CountryvisatypeLink UAT Master'!B539&amp;",'"</f>
        <v>44024,'</v>
      </c>
      <c r="D539" t="e">
        <f>'CountryvisatypeLink UAT Master'!C539</f>
        <v>#N/A</v>
      </c>
      <c r="E539" s="16" t="s">
        <v>1913</v>
      </c>
      <c r="H539" t="e">
        <f>CONCATENATE(A539,B539,C539,D539,E539)</f>
        <v>#N/A</v>
      </c>
    </row>
    <row r="540" spans="1:8">
      <c r="A540" s="16" t="s">
        <v>1912</v>
      </c>
      <c r="B540" t="str">
        <f>B538</f>
        <v>81363,</v>
      </c>
      <c r="C540" t="str">
        <f>'CountryvisatypeLink UAT Master'!B540&amp;",'"</f>
        <v>43972,'</v>
      </c>
      <c r="D540" t="e">
        <f>'CountryvisatypeLink UAT Master'!C540</f>
        <v>#N/A</v>
      </c>
      <c r="E540" s="16" t="s">
        <v>1913</v>
      </c>
      <c r="H540" t="e">
        <f>CONCATENATE(A540,B540,C540,D540,E540)</f>
        <v>#N/A</v>
      </c>
    </row>
    <row r="541" spans="1:8">
      <c r="A541" s="16" t="s">
        <v>1912</v>
      </c>
      <c r="B541" t="str">
        <f>B539</f>
        <v>81363,</v>
      </c>
      <c r="C541" t="str">
        <f>'CountryvisatypeLink UAT Master'!B541&amp;",'"</f>
        <v>44046,'</v>
      </c>
      <c r="D541" t="e">
        <f>'CountryvisatypeLink UAT Master'!C541</f>
        <v>#N/A</v>
      </c>
      <c r="E541" s="16" t="s">
        <v>1913</v>
      </c>
      <c r="H541" t="e">
        <f>CONCATENATE(A541,B541,C541,D541,E541)</f>
        <v>#N/A</v>
      </c>
    </row>
    <row r="542" spans="1:8">
      <c r="A542" s="16" t="s">
        <v>1912</v>
      </c>
      <c r="B542" t="str">
        <f>B540</f>
        <v>81363,</v>
      </c>
      <c r="C542" t="str">
        <f>'CountryvisatypeLink UAT Master'!B542&amp;",'"</f>
        <v>44006,'</v>
      </c>
      <c r="D542" t="e">
        <f>'CountryvisatypeLink UAT Master'!C542</f>
        <v>#N/A</v>
      </c>
      <c r="E542" s="16" t="s">
        <v>1913</v>
      </c>
      <c r="H542" t="e">
        <f>CONCATENATE(A542,B542,C542,D542,E542)</f>
        <v>#N/A</v>
      </c>
    </row>
    <row r="543" spans="1:8">
      <c r="A543" s="16" t="s">
        <v>1912</v>
      </c>
      <c r="B543" t="str">
        <f>B541</f>
        <v>81363,</v>
      </c>
      <c r="C543" t="str">
        <f>'CountryvisatypeLink UAT Master'!B543&amp;",'"</f>
        <v>44005,'</v>
      </c>
      <c r="D543" t="e">
        <f>'CountryvisatypeLink UAT Master'!C543</f>
        <v>#N/A</v>
      </c>
      <c r="E543" s="16" t="s">
        <v>1913</v>
      </c>
      <c r="H543" t="e">
        <f>CONCATENATE(A543,B543,C543,D543,E543)</f>
        <v>#N/A</v>
      </c>
    </row>
    <row r="544" spans="1:8">
      <c r="A544" s="16" t="s">
        <v>1912</v>
      </c>
      <c r="B544" t="str">
        <f>B542</f>
        <v>81363,</v>
      </c>
      <c r="C544" t="str">
        <f>'CountryvisatypeLink UAT Master'!B544&amp;",'"</f>
        <v>44045,'</v>
      </c>
      <c r="D544" t="e">
        <f>'CountryvisatypeLink UAT Master'!C544</f>
        <v>#N/A</v>
      </c>
      <c r="E544" s="16" t="s">
        <v>1913</v>
      </c>
      <c r="H544" t="e">
        <f>CONCATENATE(A544,B544,C544,D544,E544)</f>
        <v>#N/A</v>
      </c>
    </row>
    <row r="545" spans="1:8">
      <c r="A545" s="16" t="s">
        <v>1912</v>
      </c>
      <c r="B545" t="str">
        <f>B543</f>
        <v>81363,</v>
      </c>
      <c r="C545" t="str">
        <f>'CountryvisatypeLink UAT Master'!B545&amp;",'"</f>
        <v>44044,'</v>
      </c>
      <c r="D545" t="e">
        <f>'CountryvisatypeLink UAT Master'!C545</f>
        <v>#N/A</v>
      </c>
      <c r="E545" s="16" t="s">
        <v>1913</v>
      </c>
      <c r="H545" t="e">
        <f>CONCATENATE(A545,B545,C545,D545,E545)</f>
        <v>#N/A</v>
      </c>
    </row>
    <row r="546" spans="1:8">
      <c r="A546" s="16" t="s">
        <v>1912</v>
      </c>
      <c r="B546" t="str">
        <f>B544</f>
        <v>81363,</v>
      </c>
      <c r="C546" t="str">
        <f>'CountryvisatypeLink UAT Master'!B546&amp;",'"</f>
        <v>631,'</v>
      </c>
      <c r="D546" t="str">
        <f>'CountryvisatypeLink UAT Master'!C546</f>
        <v>Y</v>
      </c>
      <c r="E546" s="16" t="s">
        <v>1913</v>
      </c>
      <c r="H546" t="str">
        <f>CONCATENATE(A546,B546,C546,D546,E546)</f>
        <v>INSERT INTO t_vsc_visa_insurance_link (t_insurance_link_id, vsc_id, visa_type_id, is_insurance_required, created_by, created_date, modified_by, modified_date) VALUES(nextval('t_vsc_visa_insurance_link_seq'),81363,631,'Y', 'support', current_timestamp, 'support', current_timestamp);</v>
      </c>
    </row>
    <row r="547" spans="1:8">
      <c r="A547" s="16" t="s">
        <v>1912</v>
      </c>
      <c r="B547" t="str">
        <f>B545</f>
        <v>81363,</v>
      </c>
      <c r="C547" t="str">
        <f>'CountryvisatypeLink UAT Master'!B547&amp;",'"</f>
        <v>630,'</v>
      </c>
      <c r="D547" t="str">
        <f>'CountryvisatypeLink UAT Master'!C547</f>
        <v>Y</v>
      </c>
      <c r="E547" s="16" t="s">
        <v>1913</v>
      </c>
      <c r="H547" t="str">
        <f>CONCATENATE(A547,B547,C547,D547,E547)</f>
        <v>INSERT INTO t_vsc_visa_insurance_link (t_insurance_link_id, vsc_id, visa_type_id, is_insurance_required, created_by, created_date, modified_by, modified_date) VALUES(nextval('t_vsc_visa_insurance_link_seq'),81363,630,'Y', 'support', current_timestamp, 'support', current_timestamp);</v>
      </c>
    </row>
    <row r="548" spans="1:8">
      <c r="A548" s="16" t="s">
        <v>1912</v>
      </c>
      <c r="B548" t="str">
        <f>B546</f>
        <v>81363,</v>
      </c>
      <c r="C548" t="str">
        <f>'CountryvisatypeLink UAT Master'!B548&amp;",'"</f>
        <v>632,'</v>
      </c>
      <c r="D548" t="str">
        <f>'CountryvisatypeLink UAT Master'!C548</f>
        <v>Y</v>
      </c>
      <c r="E548" s="16" t="s">
        <v>1913</v>
      </c>
      <c r="H548" t="str">
        <f>CONCATENATE(A548,B548,C548,D548,E548)</f>
        <v>INSERT INTO t_vsc_visa_insurance_link (t_insurance_link_id, vsc_id, visa_type_id, is_insurance_required, created_by, created_date, modified_by, modified_date) VALUES(nextval('t_vsc_visa_insurance_link_seq'),81363,632,'Y', 'support', current_timestamp, 'support', current_timestamp);</v>
      </c>
    </row>
    <row r="549" spans="1:8">
      <c r="A549" s="16" t="s">
        <v>1912</v>
      </c>
      <c r="B549" t="str">
        <f>B547</f>
        <v>81363,</v>
      </c>
      <c r="C549" t="str">
        <f>'CountryvisatypeLink UAT Master'!B549&amp;",'"</f>
        <v>44047,'</v>
      </c>
      <c r="D549" t="e">
        <f>'CountryvisatypeLink UAT Master'!C549</f>
        <v>#N/A</v>
      </c>
      <c r="E549" s="16" t="s">
        <v>1913</v>
      </c>
      <c r="H549" t="e">
        <f>CONCATENATE(A549,B549,C549,D549,E549)</f>
        <v>#N/A</v>
      </c>
    </row>
    <row r="550" spans="1:8">
      <c r="A550" s="16" t="s">
        <v>1912</v>
      </c>
      <c r="B550" t="str">
        <f>B548</f>
        <v>81363,</v>
      </c>
      <c r="C550" t="str">
        <f>'CountryvisatypeLink UAT Master'!B550&amp;",'"</f>
        <v>42128,'</v>
      </c>
      <c r="D550" t="e">
        <f>'CountryvisatypeLink UAT Master'!C550</f>
        <v>#N/A</v>
      </c>
      <c r="E550" s="16" t="s">
        <v>1913</v>
      </c>
      <c r="H550" t="e">
        <f>CONCATENATE(A550,B550,C550,D550,E550)</f>
        <v>#N/A</v>
      </c>
    </row>
    <row r="551" spans="1:8">
      <c r="A551" s="16" t="s">
        <v>1912</v>
      </c>
      <c r="B551" t="str">
        <f>B549</f>
        <v>81363,</v>
      </c>
      <c r="C551" t="str">
        <f>'CountryvisatypeLink UAT Master'!B551&amp;",'"</f>
        <v>42232,'</v>
      </c>
      <c r="D551" t="e">
        <f>'CountryvisatypeLink UAT Master'!C551</f>
        <v>#N/A</v>
      </c>
      <c r="E551" s="16" t="s">
        <v>1913</v>
      </c>
      <c r="H551" t="e">
        <f>CONCATENATE(A551,B551,C551,D551,E551)</f>
        <v>#N/A</v>
      </c>
    </row>
    <row r="552" spans="1:8">
      <c r="A552" s="16" t="s">
        <v>1912</v>
      </c>
      <c r="B552" t="str">
        <f>B550</f>
        <v>81363,</v>
      </c>
      <c r="C552" t="str">
        <f>'CountryvisatypeLink UAT Master'!B552&amp;",'"</f>
        <v>42180,'</v>
      </c>
      <c r="D552" t="e">
        <f>'CountryvisatypeLink UAT Master'!C552</f>
        <v>#N/A</v>
      </c>
      <c r="E552" s="16" t="s">
        <v>1913</v>
      </c>
      <c r="H552" t="e">
        <f>CONCATENATE(A552,B552,C552,D552,E552)</f>
        <v>#N/A</v>
      </c>
    </row>
    <row r="553" spans="1:8">
      <c r="A553" s="16" t="s">
        <v>1912</v>
      </c>
      <c r="B553" t="str">
        <f>B551</f>
        <v>81363,</v>
      </c>
      <c r="C553" t="str">
        <f>'CountryvisatypeLink UAT Master'!B553&amp;",'"</f>
        <v>643,'</v>
      </c>
      <c r="D553" t="str">
        <f>'CountryvisatypeLink UAT Master'!C553</f>
        <v>Y</v>
      </c>
      <c r="E553" s="16" t="s">
        <v>1913</v>
      </c>
      <c r="H553" t="str">
        <f>CONCATENATE(A553,B553,C553,D553,E553)</f>
        <v>INSERT INTO t_vsc_visa_insurance_link (t_insurance_link_id, vsc_id, visa_type_id, is_insurance_required, created_by, created_date, modified_by, modified_date) VALUES(nextval('t_vsc_visa_insurance_link_seq'),81363,643,'Y', 'support', current_timestamp, 'support', current_timestamp);</v>
      </c>
    </row>
    <row r="554" spans="1:8">
      <c r="A554" s="16" t="s">
        <v>1912</v>
      </c>
      <c r="B554" t="str">
        <f>B552</f>
        <v>81363,</v>
      </c>
      <c r="C554" t="str">
        <f>'CountryvisatypeLink UAT Master'!B554&amp;",'"</f>
        <v>43968,'</v>
      </c>
      <c r="D554" t="e">
        <f>'CountryvisatypeLink UAT Master'!C554</f>
        <v>#N/A</v>
      </c>
      <c r="E554" s="16" t="s">
        <v>1913</v>
      </c>
      <c r="H554" t="e">
        <f>CONCATENATE(A554,B554,C554,D554,E554)</f>
        <v>#N/A</v>
      </c>
    </row>
    <row r="555" spans="1:8">
      <c r="A555" s="16" t="s">
        <v>1912</v>
      </c>
      <c r="B555" t="str">
        <f>B553</f>
        <v>81363,</v>
      </c>
      <c r="C555" t="str">
        <f>'CountryvisatypeLink UAT Master'!B555&amp;",'"</f>
        <v>43984,'</v>
      </c>
      <c r="D555" t="e">
        <f>'CountryvisatypeLink UAT Master'!C555</f>
        <v>#N/A</v>
      </c>
      <c r="E555" s="16" t="s">
        <v>1913</v>
      </c>
      <c r="H555" t="e">
        <f>CONCATENATE(A555,B555,C555,D555,E555)</f>
        <v>#N/A</v>
      </c>
    </row>
    <row r="556" spans="1:8">
      <c r="A556" s="16" t="s">
        <v>1912</v>
      </c>
      <c r="B556" t="str">
        <f>B554</f>
        <v>81363,</v>
      </c>
      <c r="C556" t="str">
        <f>'CountryvisatypeLink UAT Master'!B556&amp;",'"</f>
        <v>43966,'</v>
      </c>
      <c r="D556" t="e">
        <f>'CountryvisatypeLink UAT Master'!C556</f>
        <v>#N/A</v>
      </c>
      <c r="E556" s="16" t="s">
        <v>1913</v>
      </c>
      <c r="H556" t="e">
        <f>CONCATENATE(A556,B556,C556,D556,E556)</f>
        <v>#N/A</v>
      </c>
    </row>
    <row r="557" spans="1:8">
      <c r="A557" s="16" t="s">
        <v>1912</v>
      </c>
      <c r="B557" t="str">
        <f>B555</f>
        <v>81363,</v>
      </c>
      <c r="C557" t="str">
        <f>'CountryvisatypeLink UAT Master'!B557&amp;",'"</f>
        <v>41163,'</v>
      </c>
      <c r="D557" t="str">
        <f>'CountryvisatypeLink UAT Master'!C557</f>
        <v>N</v>
      </c>
      <c r="E557" s="16" t="s">
        <v>1913</v>
      </c>
      <c r="H557" t="str">
        <f>CONCATENATE(A557,B557,C557,D557,E557)</f>
        <v>INSERT INTO t_vsc_visa_insurance_link (t_insurance_link_id, vsc_id, visa_type_id, is_insurance_required, created_by, created_date, modified_by, modified_date) VALUES(nextval('t_vsc_visa_insurance_link_seq'),81363,41163,'N', 'support', current_timestamp, 'support', current_timestamp);</v>
      </c>
    </row>
    <row r="558" spans="1:8">
      <c r="A558" s="16" t="s">
        <v>1912</v>
      </c>
      <c r="B558" t="str">
        <f>B556</f>
        <v>81363,</v>
      </c>
      <c r="C558" t="str">
        <f>'CountryvisatypeLink UAT Master'!B558&amp;",'"</f>
        <v>41203,'</v>
      </c>
      <c r="D558" t="str">
        <f>'CountryvisatypeLink UAT Master'!C558</f>
        <v>N</v>
      </c>
      <c r="E558" s="16" t="s">
        <v>1913</v>
      </c>
      <c r="H558" t="str">
        <f>CONCATENATE(A558,B558,C558,D558,E558)</f>
        <v>INSERT INTO t_vsc_visa_insurance_link (t_insurance_link_id, vsc_id, visa_type_id, is_insurance_required, created_by, created_date, modified_by, modified_date) VALUES(nextval('t_vsc_visa_insurance_link_seq'),81363,41203,'N', 'support', current_timestamp, 'support', current_timestamp);</v>
      </c>
    </row>
    <row r="559" spans="1:8">
      <c r="A559" s="16" t="s">
        <v>1912</v>
      </c>
      <c r="B559" t="str">
        <f>B557</f>
        <v>81363,</v>
      </c>
      <c r="C559" t="str">
        <f>'CountryvisatypeLink UAT Master'!B559&amp;",'"</f>
        <v>32101,'</v>
      </c>
      <c r="D559" t="str">
        <f>'CountryvisatypeLink UAT Master'!C559</f>
        <v>Y</v>
      </c>
      <c r="E559" s="16" t="s">
        <v>1913</v>
      </c>
      <c r="H559" t="str">
        <f>CONCATENATE(A559,B559,C559,D559,E559)</f>
        <v>INSERT INTO t_vsc_visa_insurance_link (t_insurance_link_id, vsc_id, visa_type_id, is_insurance_required, created_by, created_date, modified_by, modified_date) VALUES(nextval('t_vsc_visa_insurance_link_seq'),81363,32101,'Y', 'support', current_timestamp, 'support', current_timestamp);</v>
      </c>
    </row>
    <row r="560" spans="1:8">
      <c r="A560" s="16" t="s">
        <v>1912</v>
      </c>
      <c r="B560" t="str">
        <f>B558</f>
        <v>81363,</v>
      </c>
      <c r="C560" t="str">
        <f>'CountryvisatypeLink UAT Master'!B560&amp;",'"</f>
        <v>32100,'</v>
      </c>
      <c r="D560" t="str">
        <f>'CountryvisatypeLink UAT Master'!C560</f>
        <v>Y</v>
      </c>
      <c r="E560" s="16" t="s">
        <v>1913</v>
      </c>
      <c r="H560" t="str">
        <f>CONCATENATE(A560,B560,C560,D560,E560)</f>
        <v>INSERT INTO t_vsc_visa_insurance_link (t_insurance_link_id, vsc_id, visa_type_id, is_insurance_required, created_by, created_date, modified_by, modified_date) VALUES(nextval('t_vsc_visa_insurance_link_seq'),81363,32100,'Y', 'support', current_timestamp, 'support', current_timestamp);</v>
      </c>
    </row>
    <row r="561" spans="1:8">
      <c r="A561" s="16" t="s">
        <v>1912</v>
      </c>
      <c r="B561" t="str">
        <f>B559</f>
        <v>81363,</v>
      </c>
      <c r="C561" t="str">
        <f>'CountryvisatypeLink UAT Master'!B561&amp;",'"</f>
        <v>44905,'</v>
      </c>
      <c r="D561" t="e">
        <f>'CountryvisatypeLink UAT Master'!C561</f>
        <v>#N/A</v>
      </c>
      <c r="E561" s="16" t="s">
        <v>1913</v>
      </c>
      <c r="H561" t="e">
        <f>CONCATENATE(A561,B561,C561,D561,E561)</f>
        <v>#N/A</v>
      </c>
    </row>
    <row r="562" spans="1:8">
      <c r="A562" s="16" t="s">
        <v>1912</v>
      </c>
      <c r="B562" t="str">
        <f>B560</f>
        <v>81363,</v>
      </c>
      <c r="C562" t="str">
        <f>'CountryvisatypeLink UAT Master'!B562&amp;",'"</f>
        <v>41183,'</v>
      </c>
      <c r="D562" t="str">
        <f>'CountryvisatypeLink UAT Master'!C562</f>
        <v>N</v>
      </c>
      <c r="E562" s="16" t="s">
        <v>1913</v>
      </c>
      <c r="H562" t="str">
        <f>CONCATENATE(A562,B562,C562,D562,E562)</f>
        <v>INSERT INTO t_vsc_visa_insurance_link (t_insurance_link_id, vsc_id, visa_type_id, is_insurance_required, created_by, created_date, modified_by, modified_date) VALUES(nextval('t_vsc_visa_insurance_link_seq'),81363,41183,'N', 'support', current_timestamp, 'support', current_timestamp);</v>
      </c>
    </row>
    <row r="563" spans="1:8">
      <c r="A563" s="16" t="s">
        <v>1912</v>
      </c>
      <c r="B563" t="str">
        <f>B561</f>
        <v>81363,</v>
      </c>
      <c r="C563" t="str">
        <f>'CountryvisatypeLink UAT Master'!B563&amp;",'"</f>
        <v>32102,'</v>
      </c>
      <c r="D563" t="str">
        <f>'CountryvisatypeLink UAT Master'!C563</f>
        <v>Y</v>
      </c>
      <c r="E563" s="16" t="s">
        <v>1913</v>
      </c>
      <c r="H563" t="str">
        <f>CONCATENATE(A563,B563,C563,D563,E563)</f>
        <v>INSERT INTO t_vsc_visa_insurance_link (t_insurance_link_id, vsc_id, visa_type_id, is_insurance_required, created_by, created_date, modified_by, modified_date) VALUES(nextval('t_vsc_visa_insurance_link_seq'),81363,32102,'Y', 'support', current_timestamp, 'support', current_timestamp);</v>
      </c>
    </row>
    <row r="564" spans="1:8">
      <c r="A564" s="16" t="s">
        <v>1912</v>
      </c>
      <c r="B564" t="str">
        <f>B562</f>
        <v>81363,</v>
      </c>
      <c r="C564" t="str">
        <f>'CountryvisatypeLink UAT Master'!B564&amp;",'"</f>
        <v>44004,'</v>
      </c>
      <c r="D564" t="e">
        <f>'CountryvisatypeLink UAT Master'!C564</f>
        <v>#N/A</v>
      </c>
      <c r="E564" s="16" t="s">
        <v>1913</v>
      </c>
      <c r="H564" t="e">
        <f>CONCATENATE(A564,B564,C564,D564,E564)</f>
        <v>#N/A</v>
      </c>
    </row>
    <row r="565" spans="1:8">
      <c r="A565" s="16" t="s">
        <v>1912</v>
      </c>
      <c r="B565" t="str">
        <f>B563</f>
        <v>81363,</v>
      </c>
      <c r="C565" t="str">
        <f>'CountryvisatypeLink UAT Master'!B565&amp;",'"</f>
        <v>41620,'</v>
      </c>
      <c r="D565" t="str">
        <f>'CountryvisatypeLink UAT Master'!C565</f>
        <v>N</v>
      </c>
      <c r="E565" s="16" t="s">
        <v>1913</v>
      </c>
      <c r="H565" t="str">
        <f>CONCATENATE(A565,B565,C565,D565,E565)</f>
        <v>INSERT INTO t_vsc_visa_insurance_link (t_insurance_link_id, vsc_id, visa_type_id, is_insurance_required, created_by, created_date, modified_by, modified_date) VALUES(nextval('t_vsc_visa_insurance_link_seq'),81363,41620,'N', 'support', current_timestamp, 'support', current_timestamp);</v>
      </c>
    </row>
    <row r="566" spans="1:8">
      <c r="A566" s="16" t="s">
        <v>1912</v>
      </c>
      <c r="B566" t="str">
        <f>B564</f>
        <v>81363,</v>
      </c>
      <c r="C566" t="str">
        <f>'CountryvisatypeLink UAT Master'!B566&amp;",'"</f>
        <v>22051,'</v>
      </c>
      <c r="D566" t="str">
        <f>'CountryvisatypeLink UAT Master'!C566</f>
        <v>Y</v>
      </c>
      <c r="E566" s="16" t="s">
        <v>1913</v>
      </c>
      <c r="H566" t="str">
        <f>CONCATENATE(A566,B566,C566,D566,E566)</f>
        <v>INSERT INTO t_vsc_visa_insurance_link (t_insurance_link_id, vsc_id, visa_type_id, is_insurance_required, created_by, created_date, modified_by, modified_date) VALUES(nextval('t_vsc_visa_insurance_link_seq'),81363,22051,'Y', 'support', current_timestamp, 'support', current_timestamp);</v>
      </c>
    </row>
    <row r="567" spans="1:8">
      <c r="A567" s="16" t="s">
        <v>1912</v>
      </c>
      <c r="B567" t="str">
        <f>B565</f>
        <v>81363,</v>
      </c>
      <c r="C567" t="str">
        <f>'CountryvisatypeLink UAT Master'!B567&amp;",'"</f>
        <v>27150,'</v>
      </c>
      <c r="D567" t="str">
        <f>'CountryvisatypeLink UAT Master'!C567</f>
        <v>Y</v>
      </c>
      <c r="E567" s="16" t="s">
        <v>1913</v>
      </c>
      <c r="H567" t="str">
        <f>CONCATENATE(A567,B567,C567,D567,E567)</f>
        <v>INSERT INTO t_vsc_visa_insurance_link (t_insurance_link_id, vsc_id, visa_type_id, is_insurance_required, created_by, created_date, modified_by, modified_date) VALUES(nextval('t_vsc_visa_insurance_link_seq'),81363,27150,'Y', 'support', current_timestamp, 'support', current_timestamp);</v>
      </c>
    </row>
    <row r="568" spans="1:8">
      <c r="A568" s="16" t="s">
        <v>1912</v>
      </c>
      <c r="B568" t="str">
        <f>B566</f>
        <v>81363,</v>
      </c>
      <c r="C568" t="str">
        <f>'CountryvisatypeLink UAT Master'!B568&amp;",'"</f>
        <v>43946,'</v>
      </c>
      <c r="D568" t="e">
        <f>'CountryvisatypeLink UAT Master'!C568</f>
        <v>#N/A</v>
      </c>
      <c r="E568" s="16" t="s">
        <v>1913</v>
      </c>
      <c r="H568" t="e">
        <f>CONCATENATE(A568,B568,C568,D568,E568)</f>
        <v>#N/A</v>
      </c>
    </row>
    <row r="569" spans="1:8">
      <c r="A569" s="16" t="s">
        <v>1912</v>
      </c>
      <c r="B569" t="str">
        <f>B567</f>
        <v>81363,</v>
      </c>
      <c r="C569" t="str">
        <f>'CountryvisatypeLink UAT Master'!B569&amp;",'"</f>
        <v>43945,'</v>
      </c>
      <c r="D569" t="e">
        <f>'CountryvisatypeLink UAT Master'!C569</f>
        <v>#N/A</v>
      </c>
      <c r="E569" s="16" t="s">
        <v>1913</v>
      </c>
      <c r="H569" t="e">
        <f>CONCATENATE(A569,B569,C569,D569,E569)</f>
        <v>#N/A</v>
      </c>
    </row>
    <row r="570" spans="1:8">
      <c r="A570" s="16" t="s">
        <v>1912</v>
      </c>
      <c r="B570" t="str">
        <f>B568</f>
        <v>81363,</v>
      </c>
      <c r="C570" t="str">
        <f>'CountryvisatypeLink UAT Master'!B570&amp;",'"</f>
        <v>43964,'</v>
      </c>
      <c r="D570" t="e">
        <f>'CountryvisatypeLink UAT Master'!C570</f>
        <v>#N/A</v>
      </c>
      <c r="E570" s="16" t="s">
        <v>1913</v>
      </c>
      <c r="H570" t="e">
        <f>CONCATENATE(A570,B570,C570,D570,E570)</f>
        <v>#N/A</v>
      </c>
    </row>
    <row r="571" spans="1:8">
      <c r="A571" s="16" t="s">
        <v>1912</v>
      </c>
      <c r="B571" t="str">
        <f>B569</f>
        <v>81363,</v>
      </c>
      <c r="C571" t="str">
        <f>'CountryvisatypeLink UAT Master'!B571&amp;",'"</f>
        <v>43944,'</v>
      </c>
      <c r="D571" t="e">
        <f>'CountryvisatypeLink UAT Master'!C571</f>
        <v>#N/A</v>
      </c>
      <c r="E571" s="16" t="s">
        <v>1913</v>
      </c>
      <c r="H571" t="e">
        <f>CONCATENATE(A571,B571,C571,D571,E571)</f>
        <v>#N/A</v>
      </c>
    </row>
    <row r="572" spans="1:8">
      <c r="A572" s="16" t="s">
        <v>1912</v>
      </c>
      <c r="B572" t="str">
        <f>B570</f>
        <v>81363,</v>
      </c>
      <c r="C572" t="str">
        <f>'CountryvisatypeLink UAT Master'!B572&amp;",'"</f>
        <v>43224,'</v>
      </c>
      <c r="D572" t="e">
        <f>'CountryvisatypeLink UAT Master'!C572</f>
        <v>#N/A</v>
      </c>
      <c r="E572" s="16" t="s">
        <v>1913</v>
      </c>
      <c r="H572" t="e">
        <f>CONCATENATE(A572,B572,C572,D572,E572)</f>
        <v>#N/A</v>
      </c>
    </row>
    <row r="573" spans="1:8">
      <c r="A573" s="16" t="s">
        <v>1912</v>
      </c>
      <c r="B573" t="str">
        <f>B571</f>
        <v>81363,</v>
      </c>
      <c r="C573" t="str">
        <f>'CountryvisatypeLink UAT Master'!B573&amp;",'"</f>
        <v>43948,'</v>
      </c>
      <c r="D573" t="e">
        <f>'CountryvisatypeLink UAT Master'!C573</f>
        <v>#N/A</v>
      </c>
      <c r="E573" s="16" t="s">
        <v>1913</v>
      </c>
      <c r="H573" t="e">
        <f>CONCATENATE(A573,B573,C573,D573,E573)</f>
        <v>#N/A</v>
      </c>
    </row>
    <row r="574" spans="1:8">
      <c r="A574" s="16" t="s">
        <v>1912</v>
      </c>
      <c r="B574" t="str">
        <f>B572</f>
        <v>81363,</v>
      </c>
      <c r="C574" t="str">
        <f>'CountryvisatypeLink UAT Master'!B574&amp;",'"</f>
        <v>43947,'</v>
      </c>
      <c r="D574" t="e">
        <f>'CountryvisatypeLink UAT Master'!C574</f>
        <v>#N/A</v>
      </c>
      <c r="E574" s="16" t="s">
        <v>1913</v>
      </c>
      <c r="H574" t="e">
        <f>CONCATENATE(A574,B574,C574,D574,E574)</f>
        <v>#N/A</v>
      </c>
    </row>
    <row r="575" spans="1:8">
      <c r="A575" s="16" t="s">
        <v>1912</v>
      </c>
      <c r="B575" t="str">
        <f>B573</f>
        <v>81363,</v>
      </c>
      <c r="C575" t="str">
        <f>'CountryvisatypeLink UAT Master'!B575&amp;",'"</f>
        <v>41621,'</v>
      </c>
      <c r="D575" t="str">
        <f>'CountryvisatypeLink UAT Master'!C575</f>
        <v>N</v>
      </c>
      <c r="E575" s="16" t="s">
        <v>1913</v>
      </c>
      <c r="H575" t="str">
        <f>CONCATENATE(A575,B575,C575,D575,E575)</f>
        <v>INSERT INTO t_vsc_visa_insurance_link (t_insurance_link_id, vsc_id, visa_type_id, is_insurance_required, created_by, created_date, modified_by, modified_date) VALUES(nextval('t_vsc_visa_insurance_link_seq'),81363,41621,'N', 'support', current_timestamp, 'support', current_timestamp);</v>
      </c>
    </row>
    <row r="576" spans="1:8">
      <c r="A576" s="16" t="s">
        <v>1912</v>
      </c>
      <c r="B576" t="str">
        <f>B574</f>
        <v>81363,</v>
      </c>
      <c r="C576" t="str">
        <f>'CountryvisatypeLink UAT Master'!B576&amp;",'"</f>
        <v>634,'</v>
      </c>
      <c r="D576" t="str">
        <f>'CountryvisatypeLink UAT Master'!C576</f>
        <v>Y</v>
      </c>
      <c r="E576" s="16" t="s">
        <v>1913</v>
      </c>
      <c r="H576" t="str">
        <f>CONCATENATE(A576,B576,C576,D576,E576)</f>
        <v>INSERT INTO t_vsc_visa_insurance_link (t_insurance_link_id, vsc_id, visa_type_id, is_insurance_required, created_by, created_date, modified_by, modified_date) VALUES(nextval('t_vsc_visa_insurance_link_seq'),81363,634,'Y', 'support', current_timestamp, 'support', current_timestamp);</v>
      </c>
    </row>
    <row r="577" spans="1:8">
      <c r="A577" s="16" t="s">
        <v>1912</v>
      </c>
      <c r="B577" t="str">
        <f>B575</f>
        <v>81363,</v>
      </c>
      <c r="C577" t="str">
        <f>'CountryvisatypeLink UAT Master'!B577&amp;",'"</f>
        <v>633,'</v>
      </c>
      <c r="D577" t="str">
        <f>'CountryvisatypeLink UAT Master'!C577</f>
        <v>Y</v>
      </c>
      <c r="E577" s="16" t="s">
        <v>1913</v>
      </c>
      <c r="H577" t="str">
        <f>CONCATENATE(A577,B577,C577,D577,E577)</f>
        <v>INSERT INTO t_vsc_visa_insurance_link (t_insurance_link_id, vsc_id, visa_type_id, is_insurance_required, created_by, created_date, modified_by, modified_date) VALUES(nextval('t_vsc_visa_insurance_link_seq'),81363,633,'Y', 'support', current_timestamp, 'support', current_timestamp);</v>
      </c>
    </row>
    <row r="578" spans="1:8">
      <c r="A578" s="16" t="s">
        <v>1912</v>
      </c>
      <c r="B578" t="str">
        <f>B576</f>
        <v>81363,</v>
      </c>
      <c r="C578" t="str">
        <f>'CountryvisatypeLink UAT Master'!B578&amp;",'"</f>
        <v>44906,'</v>
      </c>
      <c r="D578" t="e">
        <f>'CountryvisatypeLink UAT Master'!C578</f>
        <v>#N/A</v>
      </c>
      <c r="E578" s="16" t="s">
        <v>1913</v>
      </c>
      <c r="H578" t="e">
        <f>CONCATENATE(A578,B578,C578,D578,E578)</f>
        <v>#N/A</v>
      </c>
    </row>
    <row r="579" spans="1:8">
      <c r="A579" s="16" t="s">
        <v>1912</v>
      </c>
      <c r="B579" t="str">
        <f>B577</f>
        <v>81363,</v>
      </c>
      <c r="C579" t="str">
        <f>'CountryvisatypeLink UAT Master'!B579&amp;",'"</f>
        <v>635,'</v>
      </c>
      <c r="D579" t="str">
        <f>'CountryvisatypeLink UAT Master'!C579</f>
        <v>Y</v>
      </c>
      <c r="E579" s="16" t="s">
        <v>1913</v>
      </c>
      <c r="H579" t="str">
        <f>CONCATENATE(A579,B579,C579,D579,E579)</f>
        <v>INSERT INTO t_vsc_visa_insurance_link (t_insurance_link_id, vsc_id, visa_type_id, is_insurance_required, created_by, created_date, modified_by, modified_date) VALUES(nextval('t_vsc_visa_insurance_link_seq'),81363,635,'Y', 'support', current_timestamp, 'support', current_timestamp);</v>
      </c>
    </row>
    <row r="580" spans="1:8">
      <c r="A580" s="16" t="s">
        <v>1912</v>
      </c>
      <c r="B580" t="str">
        <f>B578</f>
        <v>81363,</v>
      </c>
      <c r="C580" t="str">
        <f>'CountryvisatypeLink UAT Master'!B580&amp;",'"</f>
        <v>43965,'</v>
      </c>
      <c r="D580" t="e">
        <f>'CountryvisatypeLink UAT Master'!C580</f>
        <v>#N/A</v>
      </c>
      <c r="E580" s="16" t="s">
        <v>1913</v>
      </c>
      <c r="H580" t="e">
        <f>CONCATENATE(A580,B580,C580,D580,E580)</f>
        <v>#N/A</v>
      </c>
    </row>
    <row r="581" spans="1:8">
      <c r="A581" s="16" t="s">
        <v>1912</v>
      </c>
      <c r="B581" t="str">
        <f>B579</f>
        <v>81363,</v>
      </c>
      <c r="C581" t="str">
        <f>'CountryvisatypeLink UAT Master'!B581&amp;",'"</f>
        <v>44404,'</v>
      </c>
      <c r="D581" t="e">
        <f>'CountryvisatypeLink UAT Master'!C581</f>
        <v>#N/A</v>
      </c>
      <c r="E581" s="16" t="s">
        <v>1913</v>
      </c>
      <c r="H581" t="e">
        <f>CONCATENATE(A581,B581,C581,D581,E581)</f>
        <v>#N/A</v>
      </c>
    </row>
    <row r="582" spans="1:8">
      <c r="A582" s="16" t="s">
        <v>1912</v>
      </c>
      <c r="B582" t="str">
        <f>B580</f>
        <v>81363,</v>
      </c>
      <c r="C582" t="str">
        <f>'CountryvisatypeLink UAT Master'!B582&amp;",'"</f>
        <v>43487,'</v>
      </c>
      <c r="D582" t="e">
        <f>'CountryvisatypeLink UAT Master'!C582</f>
        <v>#N/A</v>
      </c>
      <c r="E582" s="16" t="s">
        <v>1913</v>
      </c>
      <c r="H582" t="e">
        <f>CONCATENATE(A582,B582,C582,D582,E582)</f>
        <v>#N/A</v>
      </c>
    </row>
    <row r="583" spans="1:8">
      <c r="A583" s="16" t="s">
        <v>1912</v>
      </c>
      <c r="B583" t="str">
        <f>B581</f>
        <v>81363,</v>
      </c>
      <c r="C583" t="str">
        <f>'CountryvisatypeLink UAT Master'!B583&amp;",'"</f>
        <v>43524,'</v>
      </c>
      <c r="D583" t="e">
        <f>'CountryvisatypeLink UAT Master'!C583</f>
        <v>#N/A</v>
      </c>
      <c r="E583" s="16" t="s">
        <v>1913</v>
      </c>
      <c r="H583" t="e">
        <f>CONCATENATE(A583,B583,C583,D583,E583)</f>
        <v>#N/A</v>
      </c>
    </row>
    <row r="584" spans="1:8">
      <c r="A584" s="16" t="s">
        <v>1912</v>
      </c>
      <c r="B584" t="str">
        <f>B582</f>
        <v>81363,</v>
      </c>
      <c r="C584" t="str">
        <f>'CountryvisatypeLink UAT Master'!B584&amp;",'"</f>
        <v>43605,'</v>
      </c>
      <c r="D584" t="e">
        <f>'CountryvisatypeLink UAT Master'!C584</f>
        <v>#N/A</v>
      </c>
      <c r="E584" s="16" t="s">
        <v>1913</v>
      </c>
      <c r="H584" t="e">
        <f>CONCATENATE(A584,B584,C584,D584,E584)</f>
        <v>#N/A</v>
      </c>
    </row>
    <row r="585" spans="1:8">
      <c r="A585" s="16" t="s">
        <v>1912</v>
      </c>
      <c r="B585" t="str">
        <f>B583</f>
        <v>81363,</v>
      </c>
      <c r="C585" t="str">
        <f>'CountryvisatypeLink UAT Master'!B585&amp;",'"</f>
        <v>43525,'</v>
      </c>
      <c r="D585" t="e">
        <f>'CountryvisatypeLink UAT Master'!C585</f>
        <v>#N/A</v>
      </c>
      <c r="E585" s="16" t="s">
        <v>1913</v>
      </c>
      <c r="H585" t="e">
        <f>CONCATENATE(A585,B585,C585,D585,E585)</f>
        <v>#N/A</v>
      </c>
    </row>
    <row r="586" spans="1:8">
      <c r="A586" s="16" t="s">
        <v>1912</v>
      </c>
      <c r="B586" t="str">
        <f>B584</f>
        <v>81363,</v>
      </c>
      <c r="C586" t="str">
        <f>'CountryvisatypeLink UAT Master'!B586&amp;",'"</f>
        <v>43544,'</v>
      </c>
      <c r="D586" t="e">
        <f>'CountryvisatypeLink UAT Master'!C586</f>
        <v>#N/A</v>
      </c>
      <c r="E586" s="16" t="s">
        <v>1913</v>
      </c>
      <c r="H586" t="e">
        <f>CONCATENATE(A586,B586,C586,D586,E586)</f>
        <v>#N/A</v>
      </c>
    </row>
    <row r="587" spans="1:8">
      <c r="A587" s="16" t="s">
        <v>1912</v>
      </c>
      <c r="B587" t="str">
        <f>B585</f>
        <v>81363,</v>
      </c>
      <c r="C587" t="str">
        <f>'CountryvisatypeLink UAT Master'!B587&amp;",'"</f>
        <v>43032,'</v>
      </c>
      <c r="D587" t="e">
        <f>'CountryvisatypeLink UAT Master'!C587</f>
        <v>#N/A</v>
      </c>
      <c r="E587" s="16" t="s">
        <v>1913</v>
      </c>
      <c r="H587" t="e">
        <f>CONCATENATE(A587,B587,C587,D587,E587)</f>
        <v>#N/A</v>
      </c>
    </row>
    <row r="588" spans="1:8">
      <c r="A588" s="16" t="s">
        <v>1912</v>
      </c>
      <c r="B588" t="str">
        <f>B586</f>
        <v>81363,</v>
      </c>
      <c r="C588" t="str">
        <f>'CountryvisatypeLink UAT Master'!B588&amp;",'"</f>
        <v>41625,'</v>
      </c>
      <c r="D588" t="str">
        <f>'CountryvisatypeLink UAT Master'!C588</f>
        <v>N</v>
      </c>
      <c r="E588" s="16" t="s">
        <v>1913</v>
      </c>
      <c r="H588" t="str">
        <f>CONCATENATE(A588,B588,C588,D588,E588)</f>
        <v>INSERT INTO t_vsc_visa_insurance_link (t_insurance_link_id, vsc_id, visa_type_id, is_insurance_required, created_by, created_date, modified_by, modified_date) VALUES(nextval('t_vsc_visa_insurance_link_seq'),81363,41625,'N', 'support', current_timestamp, 'support', current_timestamp);</v>
      </c>
    </row>
    <row r="589" spans="1:8">
      <c r="A589" s="16" t="s">
        <v>1912</v>
      </c>
      <c r="B589" t="str">
        <f>B587</f>
        <v>81363,</v>
      </c>
      <c r="C589" t="str">
        <f>'CountryvisatypeLink UAT Master'!B589&amp;",'"</f>
        <v>42284,'</v>
      </c>
      <c r="D589" t="str">
        <f>'CountryvisatypeLink UAT Master'!C589</f>
        <v>N</v>
      </c>
      <c r="E589" s="16" t="s">
        <v>1913</v>
      </c>
      <c r="H589" t="str">
        <f>CONCATENATE(A589,B589,C589,D589,E589)</f>
        <v>INSERT INTO t_vsc_visa_insurance_link (t_insurance_link_id, vsc_id, visa_type_id, is_insurance_required, created_by, created_date, modified_by, modified_date) VALUES(nextval('t_vsc_visa_insurance_link_seq'),81363,42284,'N', 'support', current_timestamp, 'support', current_timestamp);</v>
      </c>
    </row>
    <row r="590" spans="1:8">
      <c r="A590" s="16" t="s">
        <v>1912</v>
      </c>
      <c r="B590" t="str">
        <f>B588</f>
        <v>81363,</v>
      </c>
      <c r="C590" t="str">
        <f>'CountryvisatypeLink UAT Master'!B590&amp;",'"</f>
        <v>41624,'</v>
      </c>
      <c r="D590" t="str">
        <f>'CountryvisatypeLink UAT Master'!C590</f>
        <v>N</v>
      </c>
      <c r="E590" s="16" t="s">
        <v>1913</v>
      </c>
      <c r="H590" t="str">
        <f>CONCATENATE(A590,B590,C590,D590,E590)</f>
        <v>INSERT INTO t_vsc_visa_insurance_link (t_insurance_link_id, vsc_id, visa_type_id, is_insurance_required, created_by, created_date, modified_by, modified_date) VALUES(nextval('t_vsc_visa_insurance_link_seq'),81363,41624,'N', 'support', current_timestamp, 'support', current_timestamp);</v>
      </c>
    </row>
    <row r="591" spans="1:8">
      <c r="A591" s="16" t="s">
        <v>1912</v>
      </c>
      <c r="B591" t="str">
        <f>B589</f>
        <v>81363,</v>
      </c>
      <c r="C591" t="str">
        <f>'CountryvisatypeLink UAT Master'!B591&amp;",'"</f>
        <v>41623,'</v>
      </c>
      <c r="D591" t="str">
        <f>'CountryvisatypeLink UAT Master'!C591</f>
        <v>N</v>
      </c>
      <c r="E591" s="16" t="s">
        <v>1913</v>
      </c>
      <c r="H591" t="str">
        <f>CONCATENATE(A591,B591,C591,D591,E591)</f>
        <v>INSERT INTO t_vsc_visa_insurance_link (t_insurance_link_id, vsc_id, visa_type_id, is_insurance_required, created_by, created_date, modified_by, modified_date) VALUES(nextval('t_vsc_visa_insurance_link_seq'),81363,41623,'N', 'support', current_timestamp, 'support', current_timestamp);</v>
      </c>
    </row>
    <row r="592" spans="1:8">
      <c r="A592" s="16" t="s">
        <v>1912</v>
      </c>
      <c r="B592" t="str">
        <f>B590</f>
        <v>81363,</v>
      </c>
      <c r="C592" t="str">
        <f>'CountryvisatypeLink UAT Master'!B592&amp;",'"</f>
        <v>41622,'</v>
      </c>
      <c r="D592" t="str">
        <f>'CountryvisatypeLink UAT Master'!C592</f>
        <v>N</v>
      </c>
      <c r="E592" s="16" t="s">
        <v>1913</v>
      </c>
      <c r="H592" t="str">
        <f>CONCATENATE(A592,B592,C592,D592,E592)</f>
        <v>INSERT INTO t_vsc_visa_insurance_link (t_insurance_link_id, vsc_id, visa_type_id, is_insurance_required, created_by, created_date, modified_by, modified_date) VALUES(nextval('t_vsc_visa_insurance_link_seq'),81363,41622,'N', 'support', current_timestamp, 'support', current_timestamp);</v>
      </c>
    </row>
    <row r="593" spans="1:8">
      <c r="A593" s="16" t="s">
        <v>1912</v>
      </c>
      <c r="B593" t="str">
        <f>B591</f>
        <v>81363,</v>
      </c>
      <c r="C593" t="str">
        <f>'CountryvisatypeLink UAT Master'!B593&amp;",'"</f>
        <v>24051,'</v>
      </c>
      <c r="D593" t="str">
        <f>'CountryvisatypeLink UAT Master'!C593</f>
        <v>N</v>
      </c>
      <c r="E593" s="16" t="s">
        <v>1913</v>
      </c>
      <c r="H593" t="str">
        <f>CONCATENATE(A593,B593,C593,D593,E593)</f>
        <v>INSERT INTO t_vsc_visa_insurance_link (t_insurance_link_id, vsc_id, visa_type_id, is_insurance_required, created_by, created_date, modified_by, modified_date) VALUES(nextval('t_vsc_visa_insurance_link_seq'),81363,24051,'N', 'support', current_timestamp, 'support', current_timestamp);</v>
      </c>
    </row>
    <row r="594" spans="1:8">
      <c r="A594" s="16" t="s">
        <v>1912</v>
      </c>
      <c r="B594" t="str">
        <f>B592</f>
        <v>81363,</v>
      </c>
      <c r="C594" t="str">
        <f>'CountryvisatypeLink UAT Master'!B594&amp;",'"</f>
        <v>610,'</v>
      </c>
      <c r="D594" t="str">
        <f>'CountryvisatypeLink UAT Master'!C594</f>
        <v>N</v>
      </c>
      <c r="E594" s="16" t="s">
        <v>1913</v>
      </c>
      <c r="H594" t="str">
        <f>CONCATENATE(A594,B594,C594,D594,E594)</f>
        <v>INSERT INTO t_vsc_visa_insurance_link (t_insurance_link_id, vsc_id, visa_type_id, is_insurance_required, created_by, created_date, modified_by, modified_date) VALUES(nextval('t_vsc_visa_insurance_link_seq'),81363,610,'N', 'support', current_timestamp, 'support', current_timestamp);</v>
      </c>
    </row>
    <row r="595" spans="1:8">
      <c r="A595" s="16" t="s">
        <v>1912</v>
      </c>
      <c r="B595" t="str">
        <f>B593</f>
        <v>81363,</v>
      </c>
      <c r="C595" t="str">
        <f>'CountryvisatypeLink UAT Master'!B595&amp;",'"</f>
        <v>609,'</v>
      </c>
      <c r="D595" t="str">
        <f>'CountryvisatypeLink UAT Master'!C595</f>
        <v>N</v>
      </c>
      <c r="E595" s="16" t="s">
        <v>1913</v>
      </c>
      <c r="H595" t="str">
        <f>CONCATENATE(A595,B595,C595,D595,E595)</f>
        <v>INSERT INTO t_vsc_visa_insurance_link (t_insurance_link_id, vsc_id, visa_type_id, is_insurance_required, created_by, created_date, modified_by, modified_date) VALUES(nextval('t_vsc_visa_insurance_link_seq'),81363,609,'N', 'support', current_timestamp, 'support', current_timestamp);</v>
      </c>
    </row>
    <row r="596" spans="1:8">
      <c r="A596" s="16" t="s">
        <v>1912</v>
      </c>
      <c r="B596" t="str">
        <f>B594</f>
        <v>81363,</v>
      </c>
      <c r="C596" t="str">
        <f>'CountryvisatypeLink UAT Master'!B596&amp;",'"</f>
        <v>611,'</v>
      </c>
      <c r="D596" t="str">
        <f>'CountryvisatypeLink UAT Master'!C596</f>
        <v>N</v>
      </c>
      <c r="E596" s="16" t="s">
        <v>1913</v>
      </c>
      <c r="H596" t="str">
        <f>CONCATENATE(A596,B596,C596,D596,E596)</f>
        <v>INSERT INTO t_vsc_visa_insurance_link (t_insurance_link_id, vsc_id, visa_type_id, is_insurance_required, created_by, created_date, modified_by, modified_date) VALUES(nextval('t_vsc_visa_insurance_link_seq'),81363,611,'N', 'support', current_timestamp, 'support', current_timestamp);</v>
      </c>
    </row>
    <row r="597" spans="1:8">
      <c r="A597" s="16" t="s">
        <v>1912</v>
      </c>
      <c r="B597" t="str">
        <f>B595</f>
        <v>81363,</v>
      </c>
      <c r="C597" t="str">
        <f>'CountryvisatypeLink UAT Master'!B597&amp;",'"</f>
        <v>42396,'</v>
      </c>
      <c r="D597" t="e">
        <f>'CountryvisatypeLink UAT Master'!C597</f>
        <v>#N/A</v>
      </c>
      <c r="E597" s="16" t="s">
        <v>1913</v>
      </c>
      <c r="H597" t="e">
        <f>CONCATENATE(A597,B597,C597,D597,E597)</f>
        <v>#N/A</v>
      </c>
    </row>
    <row r="598" spans="1:8">
      <c r="A598" s="16" t="s">
        <v>1912</v>
      </c>
      <c r="B598" t="str">
        <f>B596</f>
        <v>81363,</v>
      </c>
      <c r="C598" t="str">
        <f>'CountryvisatypeLink UAT Master'!B598&amp;",'"</f>
        <v>24052,'</v>
      </c>
      <c r="D598" t="str">
        <f>'CountryvisatypeLink UAT Master'!C598</f>
        <v>N</v>
      </c>
      <c r="E598" s="16" t="s">
        <v>1913</v>
      </c>
      <c r="H598" t="str">
        <f>CONCATENATE(A598,B598,C598,D598,E598)</f>
        <v>INSERT INTO t_vsc_visa_insurance_link (t_insurance_link_id, vsc_id, visa_type_id, is_insurance_required, created_by, created_date, modified_by, modified_date) VALUES(nextval('t_vsc_visa_insurance_link_seq'),81363,24052,'N', 'support', current_timestamp, 'support', current_timestamp);</v>
      </c>
    </row>
    <row r="599" spans="1:8">
      <c r="A599" s="16" t="s">
        <v>1912</v>
      </c>
      <c r="B599" t="str">
        <f>B597</f>
        <v>81363,</v>
      </c>
      <c r="C599" t="str">
        <f>'CountryvisatypeLink UAT Master'!B599&amp;",'"</f>
        <v>44612,'</v>
      </c>
      <c r="D599" t="str">
        <f>'CountryvisatypeLink UAT Master'!C599</f>
        <v>N</v>
      </c>
      <c r="E599" s="16" t="s">
        <v>1913</v>
      </c>
      <c r="H599" t="str">
        <f>CONCATENATE(A599,B599,C599,D599,E599)</f>
        <v>INSERT INTO t_vsc_visa_insurance_link (t_insurance_link_id, vsc_id, visa_type_id, is_insurance_required, created_by, created_date, modified_by, modified_date) VALUES(nextval('t_vsc_visa_insurance_link_seq'),81363,44612,'N', 'support', current_timestamp, 'support', current_timestamp);</v>
      </c>
    </row>
    <row r="600" spans="1:8">
      <c r="A600" s="16" t="s">
        <v>1912</v>
      </c>
      <c r="B600" t="str">
        <f>B598</f>
        <v>81363,</v>
      </c>
      <c r="C600" t="str">
        <f>'CountryvisatypeLink UAT Master'!B600&amp;",'"</f>
        <v>22061,'</v>
      </c>
      <c r="D600" t="str">
        <f>'CountryvisatypeLink UAT Master'!C600</f>
        <v>Y</v>
      </c>
      <c r="E600" s="16" t="s">
        <v>1913</v>
      </c>
      <c r="H600" t="str">
        <f>CONCATENATE(A600,B600,C600,D600,E600)</f>
        <v>INSERT INTO t_vsc_visa_insurance_link (t_insurance_link_id, vsc_id, visa_type_id, is_insurance_required, created_by, created_date, modified_by, modified_date) VALUES(nextval('t_vsc_visa_insurance_link_seq'),81363,22061,'Y', 'support', current_timestamp, 'support', current_timestamp);</v>
      </c>
    </row>
    <row r="601" spans="1:8">
      <c r="A601" s="16" t="s">
        <v>1912</v>
      </c>
      <c r="B601" t="str">
        <f>B599</f>
        <v>81363,</v>
      </c>
      <c r="C601" t="str">
        <f>'CountryvisatypeLink UAT Master'!B601&amp;",'"</f>
        <v>22066,'</v>
      </c>
      <c r="D601" t="str">
        <f>'CountryvisatypeLink UAT Master'!C601</f>
        <v>Y</v>
      </c>
      <c r="E601" s="16" t="s">
        <v>1913</v>
      </c>
      <c r="H601" t="str">
        <f>CONCATENATE(A601,B601,C601,D601,E601)</f>
        <v>INSERT INTO t_vsc_visa_insurance_link (t_insurance_link_id, vsc_id, visa_type_id, is_insurance_required, created_by, created_date, modified_by, modified_date) VALUES(nextval('t_vsc_visa_insurance_link_seq'),81363,22066,'Y', 'support', current_timestamp, 'support', current_timestamp);</v>
      </c>
    </row>
    <row r="602" spans="1:8">
      <c r="A602" s="16" t="s">
        <v>1912</v>
      </c>
      <c r="B602" t="str">
        <f>B600</f>
        <v>81363,</v>
      </c>
      <c r="C602" t="str">
        <f>'CountryvisatypeLink UAT Master'!B602&amp;",'"</f>
        <v>39154,'</v>
      </c>
      <c r="D602" t="str">
        <f>'CountryvisatypeLink UAT Master'!C602</f>
        <v>N</v>
      </c>
      <c r="E602" s="16" t="s">
        <v>1913</v>
      </c>
      <c r="H602" t="str">
        <f>CONCATENATE(A602,B602,C602,D602,E602)</f>
        <v>INSERT INTO t_vsc_visa_insurance_link (t_insurance_link_id, vsc_id, visa_type_id, is_insurance_required, created_by, created_date, modified_by, modified_date) VALUES(nextval('t_vsc_visa_insurance_link_seq'),81363,39154,'N', 'support', current_timestamp, 'support', current_timestamp);</v>
      </c>
    </row>
    <row r="603" spans="1:8">
      <c r="A603" s="16" t="s">
        <v>1912</v>
      </c>
      <c r="B603" t="str">
        <f>B601</f>
        <v>81363,</v>
      </c>
      <c r="C603" t="str">
        <f>'CountryvisatypeLink UAT Master'!B603&amp;",'"</f>
        <v>37150,'</v>
      </c>
      <c r="D603" t="str">
        <f>'CountryvisatypeLink UAT Master'!C603</f>
        <v>Y</v>
      </c>
      <c r="E603" s="16" t="s">
        <v>1913</v>
      </c>
      <c r="H603" t="str">
        <f>CONCATENATE(A603,B603,C603,D603,E603)</f>
        <v>INSERT INTO t_vsc_visa_insurance_link (t_insurance_link_id, vsc_id, visa_type_id, is_insurance_required, created_by, created_date, modified_by, modified_date) VALUES(nextval('t_vsc_visa_insurance_link_seq'),81363,37150,'Y', 'support', current_timestamp, 'support', current_timestamp);</v>
      </c>
    </row>
    <row r="604" spans="1:8">
      <c r="A604" s="16" t="s">
        <v>1912</v>
      </c>
      <c r="B604" t="str">
        <f>B602</f>
        <v>81363,</v>
      </c>
      <c r="C604" t="str">
        <f>'CountryvisatypeLink UAT Master'!B604&amp;",'"</f>
        <v>37156,'</v>
      </c>
      <c r="D604" t="str">
        <f>'CountryvisatypeLink UAT Master'!C604</f>
        <v>Y</v>
      </c>
      <c r="E604" s="16" t="s">
        <v>1913</v>
      </c>
      <c r="H604" t="str">
        <f>CONCATENATE(A604,B604,C604,D604,E604)</f>
        <v>INSERT INTO t_vsc_visa_insurance_link (t_insurance_link_id, vsc_id, visa_type_id, is_insurance_required, created_by, created_date, modified_by, modified_date) VALUES(nextval('t_vsc_visa_insurance_link_seq'),81363,37156,'Y', 'support', current_timestamp, 'support', current_timestamp);</v>
      </c>
    </row>
    <row r="605" spans="1:8">
      <c r="A605" s="16" t="s">
        <v>1912</v>
      </c>
      <c r="B605" t="str">
        <f>B603</f>
        <v>81363,</v>
      </c>
      <c r="C605" t="str">
        <f>'CountryvisatypeLink UAT Master'!B605&amp;",'"</f>
        <v>33159,'</v>
      </c>
      <c r="D605" t="str">
        <f>'CountryvisatypeLink UAT Master'!C605</f>
        <v>Y</v>
      </c>
      <c r="E605" s="16" t="s">
        <v>1913</v>
      </c>
      <c r="H605" t="str">
        <f>CONCATENATE(A605,B605,C605,D605,E605)</f>
        <v>INSERT INTO t_vsc_visa_insurance_link (t_insurance_link_id, vsc_id, visa_type_id, is_insurance_required, created_by, created_date, modified_by, modified_date) VALUES(nextval('t_vsc_visa_insurance_link_seq'),81363,33159,'Y', 'support', current_timestamp, 'support', current_timestamp);</v>
      </c>
    </row>
    <row r="606" spans="1:8">
      <c r="A606" s="16" t="s">
        <v>1912</v>
      </c>
      <c r="B606" t="str">
        <f>B604</f>
        <v>81363,</v>
      </c>
      <c r="C606" t="str">
        <f>'CountryvisatypeLink UAT Master'!B606&amp;",'"</f>
        <v>32251,'</v>
      </c>
      <c r="D606" t="str">
        <f>'CountryvisatypeLink UAT Master'!C606</f>
        <v>Y</v>
      </c>
      <c r="E606" s="16" t="s">
        <v>1913</v>
      </c>
      <c r="H606" t="str">
        <f>CONCATENATE(A606,B606,C606,D606,E606)</f>
        <v>INSERT INTO t_vsc_visa_insurance_link (t_insurance_link_id, vsc_id, visa_type_id, is_insurance_required, created_by, created_date, modified_by, modified_date) VALUES(nextval('t_vsc_visa_insurance_link_seq'),81363,32251,'Y', 'support', current_timestamp, 'support', current_timestamp);</v>
      </c>
    </row>
    <row r="607" spans="1:8">
      <c r="A607" s="16" t="s">
        <v>1912</v>
      </c>
      <c r="B607" t="str">
        <f>B605</f>
        <v>81363,</v>
      </c>
      <c r="C607" t="str">
        <f>'CountryvisatypeLink UAT Master'!B607&amp;",'"</f>
        <v>32252,'</v>
      </c>
      <c r="D607" t="str">
        <f>'CountryvisatypeLink UAT Master'!C607</f>
        <v>Y</v>
      </c>
      <c r="E607" s="16" t="s">
        <v>1913</v>
      </c>
      <c r="H607" t="str">
        <f>CONCATENATE(A607,B607,C607,D607,E607)</f>
        <v>INSERT INTO t_vsc_visa_insurance_link (t_insurance_link_id, vsc_id, visa_type_id, is_insurance_required, created_by, created_date, modified_by, modified_date) VALUES(nextval('t_vsc_visa_insurance_link_seq'),81363,32252,'Y', 'support', current_timestamp, 'support', current_timestamp);</v>
      </c>
    </row>
    <row r="608" spans="1:8">
      <c r="A608" s="16" t="s">
        <v>1912</v>
      </c>
      <c r="B608" t="str">
        <f>B606</f>
        <v>81363,</v>
      </c>
      <c r="C608" t="str">
        <f>'CountryvisatypeLink UAT Master'!B608&amp;",'"</f>
        <v>34150,'</v>
      </c>
      <c r="D608" t="str">
        <f>'CountryvisatypeLink UAT Master'!C608</f>
        <v>Y</v>
      </c>
      <c r="E608" s="16" t="s">
        <v>1913</v>
      </c>
      <c r="H608" t="str">
        <f>CONCATENATE(A608,B608,C608,D608,E608)</f>
        <v>INSERT INTO t_vsc_visa_insurance_link (t_insurance_link_id, vsc_id, visa_type_id, is_insurance_required, created_by, created_date, modified_by, modified_date) VALUES(nextval('t_vsc_visa_insurance_link_seq'),81363,34150,'Y', 'support', current_timestamp, 'support', current_timestamp);</v>
      </c>
    </row>
    <row r="609" spans="1:8">
      <c r="A609" s="16" t="s">
        <v>1912</v>
      </c>
      <c r="B609" t="str">
        <f>B607</f>
        <v>81363,</v>
      </c>
      <c r="C609" t="str">
        <f>'CountryvisatypeLink UAT Master'!B609&amp;",'"</f>
        <v>32250,'</v>
      </c>
      <c r="D609" t="str">
        <f>'CountryvisatypeLink UAT Master'!C609</f>
        <v>Y</v>
      </c>
      <c r="E609" s="16" t="s">
        <v>1913</v>
      </c>
      <c r="H609" t="str">
        <f>CONCATENATE(A609,B609,C609,D609,E609)</f>
        <v>INSERT INTO t_vsc_visa_insurance_link (t_insurance_link_id, vsc_id, visa_type_id, is_insurance_required, created_by, created_date, modified_by, modified_date) VALUES(nextval('t_vsc_visa_insurance_link_seq'),81363,32250,'Y', 'support', current_timestamp, 'support', current_timestamp);</v>
      </c>
    </row>
    <row r="610" spans="1:8">
      <c r="A610" s="16" t="s">
        <v>1912</v>
      </c>
      <c r="B610" t="str">
        <f>B608</f>
        <v>81363,</v>
      </c>
      <c r="C610" t="str">
        <f>'CountryvisatypeLink UAT Master'!B610&amp;",'"</f>
        <v>41920,'</v>
      </c>
      <c r="D610" t="str">
        <f>'CountryvisatypeLink UAT Master'!C610</f>
        <v>N</v>
      </c>
      <c r="E610" s="16" t="s">
        <v>1913</v>
      </c>
      <c r="H610" t="str">
        <f>CONCATENATE(A610,B610,C610,D610,E610)</f>
        <v>INSERT INTO t_vsc_visa_insurance_link (t_insurance_link_id, vsc_id, visa_type_id, is_insurance_required, created_by, created_date, modified_by, modified_date) VALUES(nextval('t_vsc_visa_insurance_link_seq'),81363,41920,'N', 'support', current_timestamp, 'support', current_timestamp);</v>
      </c>
    </row>
    <row r="611" spans="1:8">
      <c r="A611" s="16" t="s">
        <v>1912</v>
      </c>
      <c r="B611" t="str">
        <f>B609</f>
        <v>81363,</v>
      </c>
      <c r="C611" t="str">
        <f>'CountryvisatypeLink UAT Master'!B611&amp;",'"</f>
        <v>44145,'</v>
      </c>
      <c r="D611" t="e">
        <f>'CountryvisatypeLink UAT Master'!C611</f>
        <v>#N/A</v>
      </c>
      <c r="E611" s="16" t="s">
        <v>1913</v>
      </c>
      <c r="H611" t="e">
        <f>CONCATENATE(A611,B611,C611,D611,E611)</f>
        <v>#N/A</v>
      </c>
    </row>
    <row r="612" spans="1:8">
      <c r="A612" s="16" t="s">
        <v>1912</v>
      </c>
      <c r="B612" t="str">
        <f>B610</f>
        <v>81363,</v>
      </c>
      <c r="C612" t="str">
        <f>'CountryvisatypeLink UAT Master'!B612&amp;",'"</f>
        <v>42416,'</v>
      </c>
      <c r="D612" t="e">
        <f>'CountryvisatypeLink UAT Master'!C612</f>
        <v>#N/A</v>
      </c>
      <c r="E612" s="16" t="s">
        <v>1913</v>
      </c>
      <c r="H612" t="e">
        <f>CONCATENATE(A612,B612,C612,D612,E612)</f>
        <v>#N/A</v>
      </c>
    </row>
    <row r="613" spans="1:8">
      <c r="E613" s="16"/>
    </row>
    <row r="614" spans="1:8">
      <c r="E614" s="16"/>
    </row>
    <row r="615" spans="1:8">
      <c r="E615" s="16"/>
    </row>
    <row r="616" spans="1:8">
      <c r="E616" s="16"/>
    </row>
    <row r="617" spans="1:8">
      <c r="E617" s="16"/>
    </row>
  </sheetData>
  <autoFilter ref="A1:T612" xr:uid="{04C17649-337D-43CF-9DF0-67C7B405A10C}">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autoFilter>
  <mergeCells count="1">
    <mergeCell ref="A1:T3"/>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F902A-ABEB-4119-92B4-DA36F883D050}">
  <dimension ref="A1:B638"/>
  <sheetViews>
    <sheetView topLeftCell="B1" workbookViewId="0">
      <selection activeCell="B5" sqref="B5"/>
    </sheetView>
  </sheetViews>
  <sheetFormatPr defaultRowHeight="15"/>
  <cols>
    <col min="1" max="1" width="29.7109375" hidden="1" customWidth="1"/>
    <col min="2" max="2" width="254.42578125" bestFit="1" customWidth="1"/>
  </cols>
  <sheetData>
    <row r="1" spans="1:2">
      <c r="B1" s="140" t="s">
        <v>1914</v>
      </c>
    </row>
    <row r="2" spans="1:2">
      <c r="B2" s="140"/>
    </row>
    <row r="3" spans="1:2">
      <c r="B3" s="140"/>
    </row>
    <row r="4" spans="1:2">
      <c r="A4" t="s">
        <v>1915</v>
      </c>
      <c r="B4" s="72" t="s">
        <v>444</v>
      </c>
    </row>
    <row r="5" spans="1:2">
      <c r="A5" t="str">
        <f>IFERROR(IF(OR('VSC Visa Insurance Impl UAT'!H5=0, 'VSC Visa Insurance Impl UAT'!H5=""), "", 'VSC Visa Insurance Impl UAT'!H5), "")</f>
        <v/>
      </c>
      <c r="B5" t="str" cm="1">
        <f t="array" ref="B5:B297">_xlfn._xlws.FILTER(A5:A5000, (A5:A5000&lt;&gt;"") * (A5:A5000&lt;&gt;0))</f>
        <v>INSERT INTO t_vsc_visa_insurance_link (t_insurance_link_id, vsc_id, visa_type_id, is_insurance_required, created_by, created_date, modified_by, modified_date) VALUES(nextval('t_vsc_visa_insurance_link_seq'),81363,22060,'Y', 'support', current_timestamp, 'support', current_timestamp);</v>
      </c>
    </row>
    <row r="6" spans="1:2">
      <c r="A6" t="str">
        <f>IFERROR(IF(OR('VSC Visa Insurance Impl UAT'!H6=0, 'VSC Visa Insurance Impl UAT'!H6=""), "", 'VSC Visa Insurance Impl UAT'!H6), "")</f>
        <v>INSERT INTO t_vsc_visa_insurance_link (t_insurance_link_id, vsc_id, visa_type_id, is_insurance_required, created_by, created_date, modified_by, modified_date) VALUES(nextval('t_vsc_visa_insurance_link_seq'),81363,22060,'Y', 'support', current_timestamp, 'support', current_timestamp);</v>
      </c>
      <c r="B6" t="str">
        <v>INSERT INTO t_vsc_visa_insurance_link (t_insurance_link_id, vsc_id, visa_type_id, is_insurance_required, created_by, created_date, modified_by, modified_date) VALUES(nextval('t_vsc_visa_insurance_link_seq'),81363,41223,'N', 'support', current_timestamp, 'support', current_timestamp);</v>
      </c>
    </row>
    <row r="7" spans="1:2">
      <c r="A7" t="str">
        <f>IFERROR(IF(OR('VSC Visa Insurance Impl UAT'!H7=0, 'VSC Visa Insurance Impl UAT'!H7=""), "", 'VSC Visa Insurance Impl UAT'!H7), "")</f>
        <v>INSERT INTO t_vsc_visa_insurance_link (t_insurance_link_id, vsc_id, visa_type_id, is_insurance_required, created_by, created_date, modified_by, modified_date) VALUES(nextval('t_vsc_visa_insurance_link_seq'),81363,41223,'N', 'support', current_timestamp, 'support', current_timestamp);</v>
      </c>
      <c r="B7" t="str">
        <v>INSERT INTO t_vsc_visa_insurance_link (t_insurance_link_id, vsc_id, visa_type_id, is_insurance_required, created_by, created_date, modified_by, modified_date) VALUES(nextval('t_vsc_visa_insurance_link_seq'),81363,33151,'Y', 'support', current_timestamp, 'support', current_timestamp);</v>
      </c>
    </row>
    <row r="8" spans="1:2">
      <c r="A8" t="str">
        <f>IFERROR(IF(OR('VSC Visa Insurance Impl UAT'!H8=0, 'VSC Visa Insurance Impl UAT'!H8=""), "", 'VSC Visa Insurance Impl UAT'!H8), "")</f>
        <v>INSERT INTO t_vsc_visa_insurance_link (t_insurance_link_id, vsc_id, visa_type_id, is_insurance_required, created_by, created_date, modified_by, modified_date) VALUES(nextval('t_vsc_visa_insurance_link_seq'),81363,33151,'Y', 'support', current_timestamp, 'support', current_timestamp);</v>
      </c>
      <c r="B8" t="str">
        <v>INSERT INTO t_vsc_visa_insurance_link (t_insurance_link_id, vsc_id, visa_type_id, is_insurance_required, created_by, created_date, modified_by, modified_date) VALUES(nextval('t_vsc_visa_insurance_link_seq'),81363,640,'Y', 'support', current_timestamp, 'support', current_timestamp);</v>
      </c>
    </row>
    <row r="9" spans="1:2">
      <c r="A9" t="str">
        <f>IFERROR(IF(OR('VSC Visa Insurance Impl UAT'!H9=0, 'VSC Visa Insurance Impl UAT'!H9=""), "", 'VSC Visa Insurance Impl UAT'!H9), "")</f>
        <v>INSERT INTO t_vsc_visa_insurance_link (t_insurance_link_id, vsc_id, visa_type_id, is_insurance_required, created_by, created_date, modified_by, modified_date) VALUES(nextval('t_vsc_visa_insurance_link_seq'),81363,640,'Y', 'support', current_timestamp, 'support', current_timestamp);</v>
      </c>
      <c r="B9" t="str">
        <v>INSERT INTO t_vsc_visa_insurance_link (t_insurance_link_id, vsc_id, visa_type_id, is_insurance_required, created_by, created_date, modified_by, modified_date) VALUES(nextval('t_vsc_visa_insurance_link_seq'),81363,701,'Y', 'support', current_timestamp, 'support', current_timestamp);</v>
      </c>
    </row>
    <row r="10" spans="1:2">
      <c r="A10" t="str">
        <f>IFERROR(IF(OR('VSC Visa Insurance Impl UAT'!H10=0, 'VSC Visa Insurance Impl UAT'!H10=""), "", 'VSC Visa Insurance Impl UAT'!H10), "")</f>
        <v>INSERT INTO t_vsc_visa_insurance_link (t_insurance_link_id, vsc_id, visa_type_id, is_insurance_required, created_by, created_date, modified_by, modified_date) VALUES(nextval('t_vsc_visa_insurance_link_seq'),81363,701,'Y', 'support', current_timestamp, 'support', current_timestamp);</v>
      </c>
      <c r="B10" t="str">
        <v>INSERT INTO t_vsc_visa_insurance_link (t_insurance_link_id, vsc_id, visa_type_id, is_insurance_required, created_by, created_date, modified_by, modified_date) VALUES(nextval('t_vsc_visa_insurance_link_seq'),81363,34161,'Y', 'support', current_timestamp, 'support', current_timestamp);</v>
      </c>
    </row>
    <row r="11" spans="1:2">
      <c r="A11" t="str">
        <f>IFERROR(IF(OR('VSC Visa Insurance Impl UAT'!H11=0, 'VSC Visa Insurance Impl UAT'!H11=""), "", 'VSC Visa Insurance Impl UAT'!H11), "")</f>
        <v>INSERT INTO t_vsc_visa_insurance_link (t_insurance_link_id, vsc_id, visa_type_id, is_insurance_required, created_by, created_date, modified_by, modified_date) VALUES(nextval('t_vsc_visa_insurance_link_seq'),81363,34161,'Y', 'support', current_timestamp, 'support', current_timestamp);</v>
      </c>
      <c r="B11" t="str">
        <v>INSERT INTO t_vsc_visa_insurance_link (t_insurance_link_id, vsc_id, visa_type_id, is_insurance_required, created_by, created_date, modified_by, modified_date) VALUES(nextval('t_vsc_visa_insurance_link_seq'),81363,641,'Y', 'support', current_timestamp, 'support', current_timestamp);</v>
      </c>
    </row>
    <row r="12" spans="1:2">
      <c r="A12" t="str">
        <f>IFERROR(IF(OR('VSC Visa Insurance Impl UAT'!H12=0, 'VSC Visa Insurance Impl UAT'!H12=""), "", 'VSC Visa Insurance Impl UAT'!H12), "")</f>
        <v>INSERT INTO t_vsc_visa_insurance_link (t_insurance_link_id, vsc_id, visa_type_id, is_insurance_required, created_by, created_date, modified_by, modified_date) VALUES(nextval('t_vsc_visa_insurance_link_seq'),81363,641,'Y', 'support', current_timestamp, 'support', current_timestamp);</v>
      </c>
      <c r="B12" t="str">
        <v>INSERT INTO t_vsc_visa_insurance_link (t_insurance_link_id, vsc_id, visa_type_id, is_insurance_required, created_by, created_date, modified_by, modified_date) VALUES(nextval('t_vsc_visa_insurance_link_seq'),81363,24150,'Y', 'support', current_timestamp, 'support', current_timestamp);</v>
      </c>
    </row>
    <row r="13" spans="1:2">
      <c r="A13" t="str">
        <f>IFERROR(IF(OR('VSC Visa Insurance Impl UAT'!H13=0, 'VSC Visa Insurance Impl UAT'!H13=""), "", 'VSC Visa Insurance Impl UAT'!H13), "")</f>
        <v>INSERT INTO t_vsc_visa_insurance_link (t_insurance_link_id, vsc_id, visa_type_id, is_insurance_required, created_by, created_date, modified_by, modified_date) VALUES(nextval('t_vsc_visa_insurance_link_seq'),81363,24150,'Y', 'support', current_timestamp, 'support', current_timestamp);</v>
      </c>
      <c r="B13" t="str">
        <v>INSERT INTO t_vsc_visa_insurance_link (t_insurance_link_id, vsc_id, visa_type_id, is_insurance_required, created_by, created_date, modified_by, modified_date) VALUES(nextval('t_vsc_visa_insurance_link_seq'),81363,24151,'Y', 'support', current_timestamp, 'support', current_timestamp);</v>
      </c>
    </row>
    <row r="14" spans="1:2">
      <c r="A14" t="str">
        <f>IFERROR(IF(OR('VSC Visa Insurance Impl UAT'!H14=0, 'VSC Visa Insurance Impl UAT'!H14=""), "", 'VSC Visa Insurance Impl UAT'!H14), "")</f>
        <v/>
      </c>
      <c r="B14" t="str">
        <v>INSERT INTO t_vsc_visa_insurance_link (t_insurance_link_id, vsc_id, visa_type_id, is_insurance_required, created_by, created_date, modified_by, modified_date) VALUES(nextval('t_vsc_visa_insurance_link_seq'),81363,42508,'N', 'support', current_timestamp, 'support', current_timestamp);</v>
      </c>
    </row>
    <row r="15" spans="1:2">
      <c r="A15" t="str">
        <f>IFERROR(IF(OR('VSC Visa Insurance Impl UAT'!H15=0, 'VSC Visa Insurance Impl UAT'!H15=""), "", 'VSC Visa Insurance Impl UAT'!H15), "")</f>
        <v/>
      </c>
      <c r="B15" t="str">
        <v>INSERT INTO t_vsc_visa_insurance_link (t_insurance_link_id, vsc_id, visa_type_id, is_insurance_required, created_by, created_date, modified_by, modified_date) VALUES(nextval('t_vsc_visa_insurance_link_seq'),81363,44664,'Y', 'support', current_timestamp, 'support', current_timestamp);</v>
      </c>
    </row>
    <row r="16" spans="1:2">
      <c r="A16" t="str">
        <f>IFERROR(IF(OR('VSC Visa Insurance Impl UAT'!H16=0, 'VSC Visa Insurance Impl UAT'!H16=""), "", 'VSC Visa Insurance Impl UAT'!H16), "")</f>
        <v/>
      </c>
      <c r="B16" t="str">
        <v>INSERT INTO t_vsc_visa_insurance_link (t_insurance_link_id, vsc_id, visa_type_id, is_insurance_required, created_by, created_date, modified_by, modified_date) VALUES(nextval('t_vsc_visa_insurance_link_seq'),81363,604,'Y', 'support', current_timestamp, 'support', current_timestamp);</v>
      </c>
    </row>
    <row r="17" spans="1:2">
      <c r="A17" t="str">
        <f>IFERROR(IF(OR('VSC Visa Insurance Impl UAT'!H17=0, 'VSC Visa Insurance Impl UAT'!H17=""), "", 'VSC Visa Insurance Impl UAT'!H17), "")</f>
        <v/>
      </c>
      <c r="B17" t="str">
        <v>INSERT INTO t_vsc_visa_insurance_link (t_insurance_link_id, vsc_id, visa_type_id, is_insurance_required, created_by, created_date, modified_by, modified_date) VALUES(nextval('t_vsc_visa_insurance_link_seq'),81363,603,'Y', 'support', current_timestamp, 'support', current_timestamp);</v>
      </c>
    </row>
    <row r="18" spans="1:2">
      <c r="A18" t="str">
        <f>IFERROR(IF(OR('VSC Visa Insurance Impl UAT'!H18=0, 'VSC Visa Insurance Impl UAT'!H18=""), "", 'VSC Visa Insurance Impl UAT'!H18), "")</f>
        <v/>
      </c>
      <c r="B18" t="str">
        <v>INSERT INTO t_vsc_visa_insurance_link (t_insurance_link_id, vsc_id, visa_type_id, is_insurance_required, created_by, created_date, modified_by, modified_date) VALUES(nextval('t_vsc_visa_insurance_link_seq'),81363,42286,'Y', 'support', current_timestamp, 'support', current_timestamp);</v>
      </c>
    </row>
    <row r="19" spans="1:2">
      <c r="A19" t="str">
        <f>IFERROR(IF(OR('VSC Visa Insurance Impl UAT'!H19=0, 'VSC Visa Insurance Impl UAT'!H19=""), "", 'VSC Visa Insurance Impl UAT'!H19), "")</f>
        <v/>
      </c>
      <c r="B19" t="str">
        <v>INSERT INTO t_vsc_visa_insurance_link (t_insurance_link_id, vsc_id, visa_type_id, is_insurance_required, created_by, created_date, modified_by, modified_date) VALUES(nextval('t_vsc_visa_insurance_link_seq'),81363,605,'Y', 'support', current_timestamp, 'support', current_timestamp);</v>
      </c>
    </row>
    <row r="20" spans="1:2">
      <c r="A20" t="str">
        <f>IFERROR(IF(OR('VSC Visa Insurance Impl UAT'!H20=0, 'VSC Visa Insurance Impl UAT'!H20=""), "", 'VSC Visa Insurance Impl UAT'!H20), "")</f>
        <v/>
      </c>
      <c r="B20" t="str">
        <v>INSERT INTO t_vsc_visa_insurance_link (t_insurance_link_id, vsc_id, visa_type_id, is_insurance_required, created_by, created_date, modified_by, modified_date) VALUES(nextval('t_vsc_visa_insurance_link_seq'),81363,42664,'Y', 'support', current_timestamp, 'support', current_timestamp);</v>
      </c>
    </row>
    <row r="21" spans="1:2">
      <c r="A21" t="str">
        <f>IFERROR(IF(OR('VSC Visa Insurance Impl UAT'!H21=0, 'VSC Visa Insurance Impl UAT'!H21=""), "", 'VSC Visa Insurance Impl UAT'!H21), "")</f>
        <v/>
      </c>
      <c r="B21" t="str">
        <v>INSERT INTO t_vsc_visa_insurance_link (t_insurance_link_id, vsc_id, visa_type_id, is_insurance_required, created_by, created_date, modified_by, modified_date) VALUES(nextval('t_vsc_visa_insurance_link_seq'),81363,22057,'Y', 'support', current_timestamp, 'support', current_timestamp);</v>
      </c>
    </row>
    <row r="22" spans="1:2">
      <c r="A22" t="str">
        <f>IFERROR(IF(OR('VSC Visa Insurance Impl UAT'!H22=0, 'VSC Visa Insurance Impl UAT'!H22=""), "", 'VSC Visa Insurance Impl UAT'!H22), "")</f>
        <v/>
      </c>
      <c r="B22" t="str">
        <v>INSERT INTO t_vsc_visa_insurance_link (t_insurance_link_id, vsc_id, visa_type_id, is_insurance_required, created_by, created_date, modified_by, modified_date) VALUES(nextval('t_vsc_visa_insurance_link_seq'),81363,22065,'Y', 'support', current_timestamp, 'support', current_timestamp);</v>
      </c>
    </row>
    <row r="23" spans="1:2">
      <c r="A23" t="str">
        <f>IFERROR(IF(OR('VSC Visa Insurance Impl UAT'!H23=0, 'VSC Visa Insurance Impl UAT'!H23=""), "", 'VSC Visa Insurance Impl UAT'!H23), "")</f>
        <v/>
      </c>
      <c r="B23" t="str">
        <v>INSERT INTO t_vsc_visa_insurance_link (t_insurance_link_id, vsc_id, visa_type_id, is_insurance_required, created_by, created_date, modified_by, modified_date) VALUES(nextval('t_vsc_visa_insurance_link_seq'),81363,39150,'N', 'support', current_timestamp, 'support', current_timestamp);</v>
      </c>
    </row>
    <row r="24" spans="1:2">
      <c r="A24" t="str">
        <f>IFERROR(IF(OR('VSC Visa Insurance Impl UAT'!H24=0, 'VSC Visa Insurance Impl UAT'!H24=""), "", 'VSC Visa Insurance Impl UAT'!H24), "")</f>
        <v>INSERT INTO t_vsc_visa_insurance_link (t_insurance_link_id, vsc_id, visa_type_id, is_insurance_required, created_by, created_date, modified_by, modified_date) VALUES(nextval('t_vsc_visa_insurance_link_seq'),81363,24151,'Y', 'support', current_timestamp, 'support', current_timestamp);</v>
      </c>
      <c r="B24" t="str">
        <v>INSERT INTO t_vsc_visa_insurance_link (t_insurance_link_id, vsc_id, visa_type_id, is_insurance_required, created_by, created_date, modified_by, modified_date) VALUES(nextval('t_vsc_visa_insurance_link_seq'),81363,37152,'Y', 'support', current_timestamp, 'support', current_timestamp);</v>
      </c>
    </row>
    <row r="25" spans="1:2">
      <c r="A25" t="str">
        <f>IFERROR(IF(OR('VSC Visa Insurance Impl UAT'!H25=0, 'VSC Visa Insurance Impl UAT'!H25=""), "", 'VSC Visa Insurance Impl UAT'!H25), "")</f>
        <v>INSERT INTO t_vsc_visa_insurance_link (t_insurance_link_id, vsc_id, visa_type_id, is_insurance_required, created_by, created_date, modified_by, modified_date) VALUES(nextval('t_vsc_visa_insurance_link_seq'),81363,42508,'N', 'support', current_timestamp, 'support', current_timestamp);</v>
      </c>
      <c r="B25" t="str">
        <v>INSERT INTO t_vsc_visa_insurance_link (t_insurance_link_id, vsc_id, visa_type_id, is_insurance_required, created_by, created_date, modified_by, modified_date) VALUES(nextval('t_vsc_visa_insurance_link_seq'),81363,33152,'Y', 'support', current_timestamp, 'support', current_timestamp);</v>
      </c>
    </row>
    <row r="26" spans="1:2">
      <c r="A26" t="str">
        <f>IFERROR(IF(OR('VSC Visa Insurance Impl UAT'!H26=0, 'VSC Visa Insurance Impl UAT'!H26=""), "", 'VSC Visa Insurance Impl UAT'!H26), "")</f>
        <v/>
      </c>
      <c r="B26" t="str">
        <v>INSERT INTO t_vsc_visa_insurance_link (t_insurance_link_id, vsc_id, visa_type_id, is_insurance_required, created_by, created_date, modified_by, modified_date) VALUES(nextval('t_vsc_visa_insurance_link_seq'),81363,613,'Y', 'support', current_timestamp, 'support', current_timestamp);</v>
      </c>
    </row>
    <row r="27" spans="1:2">
      <c r="A27" t="str">
        <f>IFERROR(IF(OR('VSC Visa Insurance Impl UAT'!H27=0, 'VSC Visa Insurance Impl UAT'!H27=""), "", 'VSC Visa Insurance Impl UAT'!H27), "")</f>
        <v>INSERT INTO t_vsc_visa_insurance_link (t_insurance_link_id, vsc_id, visa_type_id, is_insurance_required, created_by, created_date, modified_by, modified_date) VALUES(nextval('t_vsc_visa_insurance_link_seq'),81363,44664,'Y', 'support', current_timestamp, 'support', current_timestamp);</v>
      </c>
      <c r="B27" t="str">
        <v>INSERT INTO t_vsc_visa_insurance_link (t_insurance_link_id, vsc_id, visa_type_id, is_insurance_required, created_by, created_date, modified_by, modified_date) VALUES(nextval('t_vsc_visa_insurance_link_seq'),81363,612,'Y', 'support', current_timestamp, 'support', current_timestamp);</v>
      </c>
    </row>
    <row r="28" spans="1:2">
      <c r="A28" t="str">
        <f>IFERROR(IF(OR('VSC Visa Insurance Impl UAT'!H28=0, 'VSC Visa Insurance Impl UAT'!H28=""), "", 'VSC Visa Insurance Impl UAT'!H28), "")</f>
        <v/>
      </c>
      <c r="B28" t="str">
        <v>INSERT INTO t_vsc_visa_insurance_link (t_insurance_link_id, vsc_id, visa_type_id, is_insurance_required, created_by, created_date, modified_by, modified_date) VALUES(nextval('t_vsc_visa_insurance_link_seq'),81363,34160,'Y', 'support', current_timestamp, 'support', current_timestamp);</v>
      </c>
    </row>
    <row r="29" spans="1:2">
      <c r="A29" t="str">
        <f>IFERROR(IF(OR('VSC Visa Insurance Impl UAT'!H29=0, 'VSC Visa Insurance Impl UAT'!H29=""), "", 'VSC Visa Insurance Impl UAT'!H29), "")</f>
        <v>INSERT INTO t_vsc_visa_insurance_link (t_insurance_link_id, vsc_id, visa_type_id, is_insurance_required, created_by, created_date, modified_by, modified_date) VALUES(nextval('t_vsc_visa_insurance_link_seq'),81363,604,'Y', 'support', current_timestamp, 'support', current_timestamp);</v>
      </c>
      <c r="B29" t="str">
        <v>INSERT INTO t_vsc_visa_insurance_link (t_insurance_link_id, vsc_id, visa_type_id, is_insurance_required, created_by, created_date, modified_by, modified_date) VALUES(nextval('t_vsc_visa_insurance_link_seq'),81363,614,'Y', 'support', current_timestamp, 'support', current_timestamp);</v>
      </c>
    </row>
    <row r="30" spans="1:2">
      <c r="A30" t="str">
        <f>IFERROR(IF(OR('VSC Visa Insurance Impl UAT'!H30=0, 'VSC Visa Insurance Impl UAT'!H30=""), "", 'VSC Visa Insurance Impl UAT'!H30), "")</f>
        <v>INSERT INTO t_vsc_visa_insurance_link (t_insurance_link_id, vsc_id, visa_type_id, is_insurance_required, created_by, created_date, modified_by, modified_date) VALUES(nextval('t_vsc_visa_insurance_link_seq'),81363,603,'Y', 'support', current_timestamp, 'support', current_timestamp);</v>
      </c>
      <c r="B30" t="str">
        <v>INSERT INTO t_vsc_visa_insurance_link (t_insurance_link_id, vsc_id, visa_type_id, is_insurance_required, created_by, created_date, modified_by, modified_date) VALUES(nextval('t_vsc_visa_insurance_link_seq'),81363,41756,'N', 'support', current_timestamp, 'support', current_timestamp);</v>
      </c>
    </row>
    <row r="31" spans="1:2">
      <c r="A31" t="str">
        <f>IFERROR(IF(OR('VSC Visa Insurance Impl UAT'!H31=0, 'VSC Visa Insurance Impl UAT'!H31=""), "", 'VSC Visa Insurance Impl UAT'!H31), "")</f>
        <v/>
      </c>
      <c r="B31" t="str">
        <v>INSERT INTO t_vsc_visa_insurance_link (t_insurance_link_id, vsc_id, visa_type_id, is_insurance_required, created_by, created_date, modified_by, modified_date) VALUES(nextval('t_vsc_visa_insurance_link_seq'),81363,26150,'N', 'support', current_timestamp, 'support', current_timestamp);</v>
      </c>
    </row>
    <row r="32" spans="1:2">
      <c r="A32" t="str">
        <f>IFERROR(IF(OR('VSC Visa Insurance Impl UAT'!H32=0, 'VSC Visa Insurance Impl UAT'!H32=""), "", 'VSC Visa Insurance Impl UAT'!H32), "")</f>
        <v>INSERT INTO t_vsc_visa_insurance_link (t_insurance_link_id, vsc_id, visa_type_id, is_insurance_required, created_by, created_date, modified_by, modified_date) VALUES(nextval('t_vsc_visa_insurance_link_seq'),81363,42286,'Y', 'support', current_timestamp, 'support', current_timestamp);</v>
      </c>
      <c r="B32" t="str">
        <v>INSERT INTO t_vsc_visa_insurance_link (t_insurance_link_id, vsc_id, visa_type_id, is_insurance_required, created_by, created_date, modified_by, modified_date) VALUES(nextval('t_vsc_visa_insurance_link_seq'),81363,32350,'N', 'support', current_timestamp, 'support', current_timestamp);</v>
      </c>
    </row>
    <row r="33" spans="1:2">
      <c r="A33" t="str">
        <f>IFERROR(IF(OR('VSC Visa Insurance Impl UAT'!H33=0, 'VSC Visa Insurance Impl UAT'!H33=""), "", 'VSC Visa Insurance Impl UAT'!H33), "")</f>
        <v>INSERT INTO t_vsc_visa_insurance_link (t_insurance_link_id, vsc_id, visa_type_id, is_insurance_required, created_by, created_date, modified_by, modified_date) VALUES(nextval('t_vsc_visa_insurance_link_seq'),81363,605,'Y', 'support', current_timestamp, 'support', current_timestamp);</v>
      </c>
      <c r="B33" t="str">
        <v>INSERT INTO t_vsc_visa_insurance_link (t_insurance_link_id, vsc_id, visa_type_id, is_insurance_required, created_by, created_date, modified_by, modified_date) VALUES(nextval('t_vsc_visa_insurance_link_seq'),81363,41572,'N', 'support', current_timestamp, 'support', current_timestamp);</v>
      </c>
    </row>
    <row r="34" spans="1:2">
      <c r="A34" t="str">
        <f>IFERROR(IF(OR('VSC Visa Insurance Impl UAT'!H34=0, 'VSC Visa Insurance Impl UAT'!H34=""), "", 'VSC Visa Insurance Impl UAT'!H34), "")</f>
        <v/>
      </c>
      <c r="B34" t="str">
        <v>INSERT INTO t_vsc_visa_insurance_link (t_insurance_link_id, vsc_id, visa_type_id, is_insurance_required, created_by, created_date, modified_by, modified_date) VALUES(nextval('t_vsc_visa_insurance_link_seq'),81363,22054,'N', 'support', current_timestamp, 'support', current_timestamp);</v>
      </c>
    </row>
    <row r="35" spans="1:2">
      <c r="A35" t="str">
        <f>IFERROR(IF(OR('VSC Visa Insurance Impl UAT'!H35=0, 'VSC Visa Insurance Impl UAT'!H35=""), "", 'VSC Visa Insurance Impl UAT'!H35), "")</f>
        <v/>
      </c>
      <c r="B35" t="str">
        <v>INSERT INTO t_vsc_visa_insurance_link (t_insurance_link_id, vsc_id, visa_type_id, is_insurance_required, created_by, created_date, modified_by, modified_date) VALUES(nextval('t_vsc_visa_insurance_link_seq'),81363,32401,'N', 'support', current_timestamp, 'support', current_timestamp);</v>
      </c>
    </row>
    <row r="36" spans="1:2">
      <c r="A36" t="str">
        <f>IFERROR(IF(OR('VSC Visa Insurance Impl UAT'!H36=0, 'VSC Visa Insurance Impl UAT'!H36=""), "", 'VSC Visa Insurance Impl UAT'!H36), "")</f>
        <v>INSERT INTO t_vsc_visa_insurance_link (t_insurance_link_id, vsc_id, visa_type_id, is_insurance_required, created_by, created_date, modified_by, modified_date) VALUES(nextval('t_vsc_visa_insurance_link_seq'),81363,42664,'Y', 'support', current_timestamp, 'support', current_timestamp);</v>
      </c>
      <c r="B36" t="str">
        <v>INSERT INTO t_vsc_visa_insurance_link (t_insurance_link_id, vsc_id, visa_type_id, is_insurance_required, created_by, created_date, modified_by, modified_date) VALUES(nextval('t_vsc_visa_insurance_link_seq'),81363,33161,'N', 'support', current_timestamp, 'support', current_timestamp);</v>
      </c>
    </row>
    <row r="37" spans="1:2">
      <c r="A37" t="str">
        <f>IFERROR(IF(OR('VSC Visa Insurance Impl UAT'!H37=0, 'VSC Visa Insurance Impl UAT'!H37=""), "", 'VSC Visa Insurance Impl UAT'!H37), "")</f>
        <v/>
      </c>
      <c r="B37" t="str">
        <v>INSERT INTO t_vsc_visa_insurance_link (t_insurance_link_id, vsc_id, visa_type_id, is_insurance_required, created_by, created_date, modified_by, modified_date) VALUES(nextval('t_vsc_visa_insurance_link_seq'),81363,34159,'N', 'support', current_timestamp, 'support', current_timestamp);</v>
      </c>
    </row>
    <row r="38" spans="1:2">
      <c r="A38" t="str">
        <f>IFERROR(IF(OR('VSC Visa Insurance Impl UAT'!H38=0, 'VSC Visa Insurance Impl UAT'!H38=""), "", 'VSC Visa Insurance Impl UAT'!H38), "")</f>
        <v/>
      </c>
      <c r="B38" t="str">
        <v>INSERT INTO t_vsc_visa_insurance_link (t_insurance_link_id, vsc_id, visa_type_id, is_insurance_required, created_by, created_date, modified_by, modified_date) VALUES(nextval('t_vsc_visa_insurance_link_seq'),81363,32400,'N', 'support', current_timestamp, 'support', current_timestamp);</v>
      </c>
    </row>
    <row r="39" spans="1:2">
      <c r="A39" t="str">
        <f>IFERROR(IF(OR('VSC Visa Insurance Impl UAT'!H39=0, 'VSC Visa Insurance Impl UAT'!H39=""), "", 'VSC Visa Insurance Impl UAT'!H39), "")</f>
        <v>INSERT INTO t_vsc_visa_insurance_link (t_insurance_link_id, vsc_id, visa_type_id, is_insurance_required, created_by, created_date, modified_by, modified_date) VALUES(nextval('t_vsc_visa_insurance_link_seq'),81363,22057,'Y', 'support', current_timestamp, 'support', current_timestamp);</v>
      </c>
      <c r="B39" t="str">
        <v>INSERT INTO t_vsc_visa_insurance_link (t_insurance_link_id, vsc_id, visa_type_id, is_insurance_required, created_by, created_date, modified_by, modified_date) VALUES(nextval('t_vsc_visa_insurance_link_seq'),81363,41574,'N', 'support', current_timestamp, 'support', current_timestamp);</v>
      </c>
    </row>
    <row r="40" spans="1:2">
      <c r="A40" t="str">
        <f>IFERROR(IF(OR('VSC Visa Insurance Impl UAT'!H40=0, 'VSC Visa Insurance Impl UAT'!H40=""), "", 'VSC Visa Insurance Impl UAT'!H40), "")</f>
        <v>INSERT INTO t_vsc_visa_insurance_link (t_insurance_link_id, vsc_id, visa_type_id, is_insurance_required, created_by, created_date, modified_by, modified_date) VALUES(nextval('t_vsc_visa_insurance_link_seq'),81363,22065,'Y', 'support', current_timestamp, 'support', current_timestamp);</v>
      </c>
      <c r="B40" t="str">
        <v>INSERT INTO t_vsc_visa_insurance_link (t_insurance_link_id, vsc_id, visa_type_id, is_insurance_required, created_by, created_date, modified_by, modified_date) VALUES(nextval('t_vsc_visa_insurance_link_seq'),81363,33160,'N', 'support', current_timestamp, 'support', current_timestamp);</v>
      </c>
    </row>
    <row r="41" spans="1:2">
      <c r="A41" t="str">
        <f>IFERROR(IF(OR('VSC Visa Insurance Impl UAT'!H41=0, 'VSC Visa Insurance Impl UAT'!H41=""), "", 'VSC Visa Insurance Impl UAT'!H41), "")</f>
        <v>INSERT INTO t_vsc_visa_insurance_link (t_insurance_link_id, vsc_id, visa_type_id, is_insurance_required, created_by, created_date, modified_by, modified_date) VALUES(nextval('t_vsc_visa_insurance_link_seq'),81363,39150,'N', 'support', current_timestamp, 'support', current_timestamp);</v>
      </c>
      <c r="B41" t="str">
        <v>INSERT INTO t_vsc_visa_insurance_link (t_insurance_link_id, vsc_id, visa_type_id, is_insurance_required, created_by, created_date, modified_by, modified_date) VALUES(nextval('t_vsc_visa_insurance_link_seq'),81363,34158,'N', 'support', current_timestamp, 'support', current_timestamp);</v>
      </c>
    </row>
    <row r="42" spans="1:2">
      <c r="A42" t="str">
        <f>IFERROR(IF(OR('VSC Visa Insurance Impl UAT'!H42=0, 'VSC Visa Insurance Impl UAT'!H42=""), "", 'VSC Visa Insurance Impl UAT'!H42), "")</f>
        <v>INSERT INTO t_vsc_visa_insurance_link (t_insurance_link_id, vsc_id, visa_type_id, is_insurance_required, created_by, created_date, modified_by, modified_date) VALUES(nextval('t_vsc_visa_insurance_link_seq'),81363,37152,'Y', 'support', current_timestamp, 'support', current_timestamp);</v>
      </c>
      <c r="B42" t="str">
        <v>INSERT INTO t_vsc_visa_insurance_link (t_insurance_link_id, vsc_id, visa_type_id, is_insurance_required, created_by, created_date, modified_by, modified_date) VALUES(nextval('t_vsc_visa_insurance_link_seq'),81363,42614,'N', 'support', current_timestamp, 'support', current_timestamp);</v>
      </c>
    </row>
    <row r="43" spans="1:2">
      <c r="A43" t="str">
        <f>IFERROR(IF(OR('VSC Visa Insurance Impl UAT'!H43=0, 'VSC Visa Insurance Impl UAT'!H43=""), "", 'VSC Visa Insurance Impl UAT'!H43), "")</f>
        <v>INSERT INTO t_vsc_visa_insurance_link (t_insurance_link_id, vsc_id, visa_type_id, is_insurance_required, created_by, created_date, modified_by, modified_date) VALUES(nextval('t_vsc_visa_insurance_link_seq'),81363,33152,'Y', 'support', current_timestamp, 'support', current_timestamp);</v>
      </c>
      <c r="B43" t="str">
        <v>INSERT INTO t_vsc_visa_insurance_link (t_insurance_link_id, vsc_id, visa_type_id, is_insurance_required, created_by, created_date, modified_by, modified_date) VALUES(nextval('t_vsc_visa_insurance_link_seq'),81363,42613,'N', 'support', current_timestamp, 'support', current_timestamp);</v>
      </c>
    </row>
    <row r="44" spans="1:2">
      <c r="A44" t="str">
        <f>IFERROR(IF(OR('VSC Visa Insurance Impl UAT'!H44=0, 'VSC Visa Insurance Impl UAT'!H44=""), "", 'VSC Visa Insurance Impl UAT'!H44), "")</f>
        <v>INSERT INTO t_vsc_visa_insurance_link (t_insurance_link_id, vsc_id, visa_type_id, is_insurance_required, created_by, created_date, modified_by, modified_date) VALUES(nextval('t_vsc_visa_insurance_link_seq'),81363,613,'Y', 'support', current_timestamp, 'support', current_timestamp);</v>
      </c>
      <c r="B44" t="str">
        <v>INSERT INTO t_vsc_visa_insurance_link (t_insurance_link_id, vsc_id, visa_type_id, is_insurance_required, created_by, created_date, modified_by, modified_date) VALUES(nextval('t_vsc_visa_insurance_link_seq'),81363,22063,'Y', 'support', current_timestamp, 'support', current_timestamp);</v>
      </c>
    </row>
    <row r="45" spans="1:2">
      <c r="A45" t="str">
        <f>IFERROR(IF(OR('VSC Visa Insurance Impl UAT'!H45=0, 'VSC Visa Insurance Impl UAT'!H45=""), "", 'VSC Visa Insurance Impl UAT'!H45), "")</f>
        <v>INSERT INTO t_vsc_visa_insurance_link (t_insurance_link_id, vsc_id, visa_type_id, is_insurance_required, created_by, created_date, modified_by, modified_date) VALUES(nextval('t_vsc_visa_insurance_link_seq'),81363,612,'Y', 'support', current_timestamp, 'support', current_timestamp);</v>
      </c>
      <c r="B45" t="str">
        <v>INSERT INTO t_vsc_visa_insurance_link (t_insurance_link_id, vsc_id, visa_type_id, is_insurance_required, created_by, created_date, modified_by, modified_date) VALUES(nextval('t_vsc_visa_insurance_link_seq'),81363,22068,'Y', 'support', current_timestamp, 'support', current_timestamp);</v>
      </c>
    </row>
    <row r="46" spans="1:2">
      <c r="A46" t="str">
        <f>IFERROR(IF(OR('VSC Visa Insurance Impl UAT'!H46=0, 'VSC Visa Insurance Impl UAT'!H46=""), "", 'VSC Visa Insurance Impl UAT'!H46), "")</f>
        <v>INSERT INTO t_vsc_visa_insurance_link (t_insurance_link_id, vsc_id, visa_type_id, is_insurance_required, created_by, created_date, modified_by, modified_date) VALUES(nextval('t_vsc_visa_insurance_link_seq'),81363,34160,'Y', 'support', current_timestamp, 'support', current_timestamp);</v>
      </c>
      <c r="B46" t="str">
        <v>INSERT INTO t_vsc_visa_insurance_link (t_insurance_link_id, vsc_id, visa_type_id, is_insurance_required, created_by, created_date, modified_by, modified_date) VALUES(nextval('t_vsc_visa_insurance_link_seq'),81363,622,'Y', 'support', current_timestamp, 'support', current_timestamp);</v>
      </c>
    </row>
    <row r="47" spans="1:2">
      <c r="A47" t="str">
        <f>IFERROR(IF(OR('VSC Visa Insurance Impl UAT'!H47=0, 'VSC Visa Insurance Impl UAT'!H47=""), "", 'VSC Visa Insurance Impl UAT'!H47), "")</f>
        <v>INSERT INTO t_vsc_visa_insurance_link (t_insurance_link_id, vsc_id, visa_type_id, is_insurance_required, created_by, created_date, modified_by, modified_date) VALUES(nextval('t_vsc_visa_insurance_link_seq'),81363,614,'Y', 'support', current_timestamp, 'support', current_timestamp);</v>
      </c>
      <c r="B47" t="str">
        <v>INSERT INTO t_vsc_visa_insurance_link (t_insurance_link_id, vsc_id, visa_type_id, is_insurance_required, created_by, created_date, modified_by, modified_date) VALUES(nextval('t_vsc_visa_insurance_link_seq'),81363,621,'Y', 'support', current_timestamp, 'support', current_timestamp);</v>
      </c>
    </row>
    <row r="48" spans="1:2">
      <c r="A48" t="str">
        <f>IFERROR(IF(OR('VSC Visa Insurance Impl UAT'!H48=0, 'VSC Visa Insurance Impl UAT'!H48=""), "", 'VSC Visa Insurance Impl UAT'!H48), "")</f>
        <v>INSERT INTO t_vsc_visa_insurance_link (t_insurance_link_id, vsc_id, visa_type_id, is_insurance_required, created_by, created_date, modified_by, modified_date) VALUES(nextval('t_vsc_visa_insurance_link_seq'),81363,41756,'N', 'support', current_timestamp, 'support', current_timestamp);</v>
      </c>
      <c r="B48" t="str">
        <v>INSERT INTO t_vsc_visa_insurance_link (t_insurance_link_id, vsc_id, visa_type_id, is_insurance_required, created_by, created_date, modified_by, modified_date) VALUES(nextval('t_vsc_visa_insurance_link_seq'),81363,623,'Y', 'support', current_timestamp, 'support', current_timestamp);</v>
      </c>
    </row>
    <row r="49" spans="1:2">
      <c r="A49" t="str">
        <f>IFERROR(IF(OR('VSC Visa Insurance Impl UAT'!H49=0, 'VSC Visa Insurance Impl UAT'!H49=""), "", 'VSC Visa Insurance Impl UAT'!H49), "")</f>
        <v>INSERT INTO t_vsc_visa_insurance_link (t_insurance_link_id, vsc_id, visa_type_id, is_insurance_required, created_by, created_date, modified_by, modified_date) VALUES(nextval('t_vsc_visa_insurance_link_seq'),81363,26150,'N', 'support', current_timestamp, 'support', current_timestamp);</v>
      </c>
      <c r="B49" t="str">
        <v>INSERT INTO t_vsc_visa_insurance_link (t_insurance_link_id, vsc_id, visa_type_id, is_insurance_required, created_by, created_date, modified_by, modified_date) VALUES(nextval('t_vsc_visa_insurance_link_seq'),81363,37155,'Y', 'support', current_timestamp, 'support', current_timestamp);</v>
      </c>
    </row>
    <row r="50" spans="1:2">
      <c r="A50" t="str">
        <f>IFERROR(IF(OR('VSC Visa Insurance Impl UAT'!H50=0, 'VSC Visa Insurance Impl UAT'!H50=""), "", 'VSC Visa Insurance Impl UAT'!H50), "")</f>
        <v>INSERT INTO t_vsc_visa_insurance_link (t_insurance_link_id, vsc_id, visa_type_id, is_insurance_required, created_by, created_date, modified_by, modified_date) VALUES(nextval('t_vsc_visa_insurance_link_seq'),81363,32350,'N', 'support', current_timestamp, 'support', current_timestamp);</v>
      </c>
      <c r="B50" t="str">
        <v>INSERT INTO t_vsc_visa_insurance_link (t_insurance_link_id, vsc_id, visa_type_id, is_insurance_required, created_by, created_date, modified_by, modified_date) VALUES(nextval('t_vsc_visa_insurance_link_seq'),81363,33155,'Y', 'support', current_timestamp, 'support', current_timestamp);</v>
      </c>
    </row>
    <row r="51" spans="1:2">
      <c r="A51" t="str">
        <f>IFERROR(IF(OR('VSC Visa Insurance Impl UAT'!H51=0, 'VSC Visa Insurance Impl UAT'!H51=""), "", 'VSC Visa Insurance Impl UAT'!H51), "")</f>
        <v/>
      </c>
      <c r="B51" t="str">
        <v>INSERT INTO t_vsc_visa_insurance_link (t_insurance_link_id, vsc_id, visa_type_id, is_insurance_required, created_by, created_date, modified_by, modified_date) VALUES(nextval('t_vsc_visa_insurance_link_seq'),81363,34157,'Y', 'support', current_timestamp, 'support', current_timestamp);</v>
      </c>
    </row>
    <row r="52" spans="1:2">
      <c r="A52" t="str">
        <f>IFERROR(IF(OR('VSC Visa Insurance Impl UAT'!H52=0, 'VSC Visa Insurance Impl UAT'!H52=""), "", 'VSC Visa Insurance Impl UAT'!H52), "")</f>
        <v/>
      </c>
      <c r="B52" t="str">
        <v>INSERT INTO t_vsc_visa_insurance_link (t_insurance_link_id, vsc_id, visa_type_id, is_insurance_required, created_by, created_date, modified_by, modified_date) VALUES(nextval('t_vsc_visa_insurance_link_seq'),81363,40150,'N', 'support', current_timestamp, 'support', current_timestamp);</v>
      </c>
    </row>
    <row r="53" spans="1:2">
      <c r="A53" t="str">
        <f>IFERROR(IF(OR('VSC Visa Insurance Impl UAT'!H53=0, 'VSC Visa Insurance Impl UAT'!H53=""), "", 'VSC Visa Insurance Impl UAT'!H53), "")</f>
        <v/>
      </c>
      <c r="B53" t="str">
        <v>INSERT INTO t_vsc_visa_insurance_link (t_insurance_link_id, vsc_id, visa_type_id, is_insurance_required, created_by, created_date, modified_by, modified_date) VALUES(nextval('t_vsc_visa_insurance_link_seq'),81363,41150,'Y', 'support', current_timestamp, 'support', current_timestamp);</v>
      </c>
    </row>
    <row r="54" spans="1:2">
      <c r="A54" t="str">
        <f>IFERROR(IF(OR('VSC Visa Insurance Impl UAT'!H54=0, 'VSC Visa Insurance Impl UAT'!H54=""), "", 'VSC Visa Insurance Impl UAT'!H54), "")</f>
        <v/>
      </c>
      <c r="B54" t="str">
        <v>INSERT INTO t_vsc_visa_insurance_link (t_insurance_link_id, vsc_id, visa_type_id, is_insurance_required, created_by, created_date, modified_by, modified_date) VALUES(nextval('t_vsc_visa_insurance_link_seq'),81363,41284,'N', 'support', current_timestamp, 'support', current_timestamp);</v>
      </c>
    </row>
    <row r="55" spans="1:2">
      <c r="A55" t="str">
        <f>IFERROR(IF(OR('VSC Visa Insurance Impl UAT'!H55=0, 'VSC Visa Insurance Impl UAT'!H55=""), "", 'VSC Visa Insurance Impl UAT'!H55), "")</f>
        <v/>
      </c>
      <c r="B55" t="str">
        <v>INSERT INTO t_vsc_visa_insurance_link (t_insurance_link_id, vsc_id, visa_type_id, is_insurance_required, created_by, created_date, modified_by, modified_date) VALUES(nextval('t_vsc_visa_insurance_link_seq'),81363,41283,'N', 'support', current_timestamp, 'support', current_timestamp);</v>
      </c>
    </row>
    <row r="56" spans="1:2">
      <c r="A56" t="str">
        <f>IFERROR(IF(OR('VSC Visa Insurance Impl UAT'!H56=0, 'VSC Visa Insurance Impl UAT'!H56=""), "", 'VSC Visa Insurance Impl UAT'!H56), "")</f>
        <v/>
      </c>
      <c r="B56" t="str">
        <v>INSERT INTO t_vsc_visa_insurance_link (t_insurance_link_id, vsc_id, visa_type_id, is_insurance_required, created_by, created_date, modified_by, modified_date) VALUES(nextval('t_vsc_visa_insurance_link_seq'),81363,41152,'Y', 'support', current_timestamp, 'support', current_timestamp);</v>
      </c>
    </row>
    <row r="57" spans="1:2">
      <c r="A57" t="str">
        <f>IFERROR(IF(OR('VSC Visa Insurance Impl UAT'!H57=0, 'VSC Visa Insurance Impl UAT'!H57=""), "", 'VSC Visa Insurance Impl UAT'!H57), "")</f>
        <v/>
      </c>
      <c r="B57" t="str">
        <v>INSERT INTO t_vsc_visa_insurance_link (t_insurance_link_id, vsc_id, visa_type_id, is_insurance_required, created_by, created_date, modified_by, modified_date) VALUES(nextval('t_vsc_visa_insurance_link_seq'),81363,41151,'Y', 'support', current_timestamp, 'support', current_timestamp);</v>
      </c>
    </row>
    <row r="58" spans="1:2">
      <c r="A58" t="str">
        <f>IFERROR(IF(OR('VSC Visa Insurance Impl UAT'!H58=0, 'VSC Visa Insurance Impl UAT'!H58=""), "", 'VSC Visa Insurance Impl UAT'!H58), "")</f>
        <v/>
      </c>
      <c r="B58" t="str">
        <v>INSERT INTO t_vsc_visa_insurance_link (t_insurance_link_id, vsc_id, visa_type_id, is_insurance_required, created_by, created_date, modified_by, modified_date) VALUES(nextval('t_vsc_visa_insurance_link_seq'),81363,41263,'N', 'support', current_timestamp, 'support', current_timestamp);</v>
      </c>
    </row>
    <row r="59" spans="1:2">
      <c r="A59" t="str">
        <f>IFERROR(IF(OR('VSC Visa Insurance Impl UAT'!H59=0, 'VSC Visa Insurance Impl UAT'!H59=""), "", 'VSC Visa Insurance Impl UAT'!H59), "")</f>
        <v/>
      </c>
      <c r="B59" t="str">
        <v>INSERT INTO t_vsc_visa_insurance_link (t_insurance_link_id, vsc_id, visa_type_id, is_insurance_required, created_by, created_date, modified_by, modified_date) VALUES(nextval('t_vsc_visa_insurance_link_seq'),81363,41153,'Y', 'support', current_timestamp, 'support', current_timestamp);</v>
      </c>
    </row>
    <row r="60" spans="1:2">
      <c r="A60" t="str">
        <f>IFERROR(IF(OR('VSC Visa Insurance Impl UAT'!H60=0, 'VSC Visa Insurance Impl UAT'!H60=""), "", 'VSC Visa Insurance Impl UAT'!H60), "")</f>
        <v/>
      </c>
      <c r="B60" t="str">
        <v>INSERT INTO t_vsc_visa_insurance_link (t_insurance_link_id, vsc_id, visa_type_id, is_insurance_required, created_by, created_date, modified_by, modified_date) VALUES(nextval('t_vsc_visa_insurance_link_seq'),81363,42436,'N', 'support', current_timestamp, 'support', current_timestamp);</v>
      </c>
    </row>
    <row r="61" spans="1:2">
      <c r="A61" t="str">
        <f>IFERROR(IF(OR('VSC Visa Insurance Impl UAT'!H61=0, 'VSC Visa Insurance Impl UAT'!H61=""), "", 'VSC Visa Insurance Impl UAT'!H61), "")</f>
        <v/>
      </c>
      <c r="B61" t="str">
        <v>INSERT INTO t_vsc_visa_insurance_link (t_insurance_link_id, vsc_id, visa_type_id, is_insurance_required, created_by, created_date, modified_by, modified_date) VALUES(nextval('t_vsc_visa_insurance_link_seq'),81363,41592,'N', 'support', current_timestamp, 'support', current_timestamp);</v>
      </c>
    </row>
    <row r="62" spans="1:2">
      <c r="A62" t="str">
        <f>IFERROR(IF(OR('VSC Visa Insurance Impl UAT'!H62=0, 'VSC Visa Insurance Impl UAT'!H62=""), "", 'VSC Visa Insurance Impl UAT'!H62), "")</f>
        <v/>
      </c>
      <c r="B62" t="str">
        <v>INSERT INTO t_vsc_visa_insurance_link (t_insurance_link_id, vsc_id, visa_type_id, is_insurance_required, created_by, created_date, modified_by, modified_date) VALUES(nextval('t_vsc_visa_insurance_link_seq'),81363,22056,'N', 'support', current_timestamp, 'support', current_timestamp);</v>
      </c>
    </row>
    <row r="63" spans="1:2">
      <c r="A63" t="str">
        <f>IFERROR(IF(OR('VSC Visa Insurance Impl UAT'!H63=0, 'VSC Visa Insurance Impl UAT'!H63=""), "", 'VSC Visa Insurance Impl UAT'!H63), "")</f>
        <v/>
      </c>
      <c r="B63" t="str">
        <v>INSERT INTO t_vsc_visa_insurance_link (t_insurance_link_id, vsc_id, visa_type_id, is_insurance_required, created_by, created_date, modified_by, modified_date) VALUES(nextval('t_vsc_visa_insurance_link_seq'),81363,38150,'N', 'support', current_timestamp, 'support', current_timestamp);</v>
      </c>
    </row>
    <row r="64" spans="1:2">
      <c r="A64" t="str">
        <f>IFERROR(IF(OR('VSC Visa Insurance Impl UAT'!H64=0, 'VSC Visa Insurance Impl UAT'!H64=""), "", 'VSC Visa Insurance Impl UAT'!H64), "")</f>
        <v/>
      </c>
      <c r="B64" t="str">
        <v>INSERT INTO t_vsc_visa_insurance_link (t_insurance_link_id, vsc_id, visa_type_id, is_insurance_required, created_by, created_date, modified_by, modified_date) VALUES(nextval('t_vsc_visa_insurance_link_seq'),81363,38151,'N', 'support', current_timestamp, 'support', current_timestamp);</v>
      </c>
    </row>
    <row r="65" spans="1:2">
      <c r="A65" t="str">
        <f>IFERROR(IF(OR('VSC Visa Insurance Impl UAT'!H65=0, 'VSC Visa Insurance Impl UAT'!H65=""), "", 'VSC Visa Insurance Impl UAT'!H65), "")</f>
        <v/>
      </c>
      <c r="B65" t="str">
        <v>INSERT INTO t_vsc_visa_insurance_link (t_insurance_link_id, vsc_id, visa_type_id, is_insurance_required, created_by, created_date, modified_by, modified_date) VALUES(nextval('t_vsc_visa_insurance_link_seq'),81363,38152,'N', 'support', current_timestamp, 'support', current_timestamp);</v>
      </c>
    </row>
    <row r="66" spans="1:2">
      <c r="A66" t="str">
        <f>IFERROR(IF(OR('VSC Visa Insurance Impl UAT'!H66=0, 'VSC Visa Insurance Impl UAT'!H66=""), "", 'VSC Visa Insurance Impl UAT'!H66), "")</f>
        <v/>
      </c>
      <c r="B66" t="str">
        <v>INSERT INTO t_vsc_visa_insurance_link (t_insurance_link_id, vsc_id, visa_type_id, is_insurance_required, created_by, created_date, modified_by, modified_date) VALUES(nextval('t_vsc_visa_insurance_link_seq'),81363,38153,'N', 'support', current_timestamp, 'support', current_timestamp);</v>
      </c>
    </row>
    <row r="67" spans="1:2">
      <c r="A67" t="str">
        <f>IFERROR(IF(OR('VSC Visa Insurance Impl UAT'!H67=0, 'VSC Visa Insurance Impl UAT'!H67=""), "", 'VSC Visa Insurance Impl UAT'!H67), "")</f>
        <v/>
      </c>
      <c r="B67" t="str">
        <v>INSERT INTO t_vsc_visa_insurance_link (t_insurance_link_id, vsc_id, visa_type_id, is_insurance_required, created_by, created_date, modified_by, modified_date) VALUES(nextval('t_vsc_visa_insurance_link_seq'),81363,38154,'N', 'support', current_timestamp, 'support', current_timestamp);</v>
      </c>
    </row>
    <row r="68" spans="1:2">
      <c r="A68" t="str">
        <f>IFERROR(IF(OR('VSC Visa Insurance Impl UAT'!H68=0, 'VSC Visa Insurance Impl UAT'!H68=""), "", 'VSC Visa Insurance Impl UAT'!H68), "")</f>
        <v/>
      </c>
      <c r="B68" t="str">
        <v>INSERT INTO t_vsc_visa_insurance_link (t_insurance_link_id, vsc_id, visa_type_id, is_insurance_required, created_by, created_date, modified_by, modified_date) VALUES(nextval('t_vsc_visa_insurance_link_seq'),81363,38155,'N', 'support', current_timestamp, 'support', current_timestamp);</v>
      </c>
    </row>
    <row r="69" spans="1:2">
      <c r="A69" t="str">
        <f>IFERROR(IF(OR('VSC Visa Insurance Impl UAT'!H69=0, 'VSC Visa Insurance Impl UAT'!H69=""), "", 'VSC Visa Insurance Impl UAT'!H69), "")</f>
        <v>INSERT INTO t_vsc_visa_insurance_link (t_insurance_link_id, vsc_id, visa_type_id, is_insurance_required, created_by, created_date, modified_by, modified_date) VALUES(nextval('t_vsc_visa_insurance_link_seq'),81363,41572,'N', 'support', current_timestamp, 'support', current_timestamp);</v>
      </c>
      <c r="B69" t="str">
        <v>INSERT INTO t_vsc_visa_insurance_link (t_insurance_link_id, vsc_id, visa_type_id, is_insurance_required, created_by, created_date, modified_by, modified_date) VALUES(nextval('t_vsc_visa_insurance_link_seq'),81363,38156,'N', 'support', current_timestamp, 'support', current_timestamp);</v>
      </c>
    </row>
    <row r="70" spans="1:2">
      <c r="A70" t="str">
        <f>IFERROR(IF(OR('VSC Visa Insurance Impl UAT'!H70=0, 'VSC Visa Insurance Impl UAT'!H70=""), "", 'VSC Visa Insurance Impl UAT'!H70), "")</f>
        <v/>
      </c>
      <c r="B70" t="str">
        <v>INSERT INTO t_vsc_visa_insurance_link (t_insurance_link_id, vsc_id, visa_type_id, is_insurance_required, created_by, created_date, modified_by, modified_date) VALUES(nextval('t_vsc_visa_insurance_link_seq'),81363,38157,'N', 'support', current_timestamp, 'support', current_timestamp);</v>
      </c>
    </row>
    <row r="71" spans="1:2">
      <c r="A71" t="str">
        <f>IFERROR(IF(OR('VSC Visa Insurance Impl UAT'!H71=0, 'VSC Visa Insurance Impl UAT'!H71=""), "", 'VSC Visa Insurance Impl UAT'!H71), "")</f>
        <v/>
      </c>
      <c r="B71" t="str">
        <v>INSERT INTO t_vsc_visa_insurance_link (t_insurance_link_id, vsc_id, visa_type_id, is_insurance_required, created_by, created_date, modified_by, modified_date) VALUES(nextval('t_vsc_visa_insurance_link_seq'),81363,38158,'N', 'support', current_timestamp, 'support', current_timestamp);</v>
      </c>
    </row>
    <row r="72" spans="1:2">
      <c r="A72" t="str">
        <f>IFERROR(IF(OR('VSC Visa Insurance Impl UAT'!H72=0, 'VSC Visa Insurance Impl UAT'!H72=""), "", 'VSC Visa Insurance Impl UAT'!H72), "")</f>
        <v/>
      </c>
      <c r="B72" t="str">
        <v>INSERT INTO t_vsc_visa_insurance_link (t_insurance_link_id, vsc_id, visa_type_id, is_insurance_required, created_by, created_date, modified_by, modified_date) VALUES(nextval('t_vsc_visa_insurance_link_seq'),81363,38159,'N', 'support', current_timestamp, 'support', current_timestamp);</v>
      </c>
    </row>
    <row r="73" spans="1:2">
      <c r="A73" t="str">
        <f>IFERROR(IF(OR('VSC Visa Insurance Impl UAT'!H73=0, 'VSC Visa Insurance Impl UAT'!H73=""), "", 'VSC Visa Insurance Impl UAT'!H73), "")</f>
        <v/>
      </c>
      <c r="B73" t="str">
        <v>INSERT INTO t_vsc_visa_insurance_link (t_insurance_link_id, vsc_id, visa_type_id, is_insurance_required, created_by, created_date, modified_by, modified_date) VALUES(nextval('t_vsc_visa_insurance_link_seq'),81363,38160,'N', 'support', current_timestamp, 'support', current_timestamp);</v>
      </c>
    </row>
    <row r="74" spans="1:2">
      <c r="A74" t="str">
        <f>IFERROR(IF(OR('VSC Visa Insurance Impl UAT'!H74=0, 'VSC Visa Insurance Impl UAT'!H74=""), "", 'VSC Visa Insurance Impl UAT'!H74), "")</f>
        <v/>
      </c>
      <c r="B74" t="str">
        <v>INSERT INTO t_vsc_visa_insurance_link (t_insurance_link_id, vsc_id, visa_type_id, is_insurance_required, created_by, created_date, modified_by, modified_date) VALUES(nextval('t_vsc_visa_insurance_link_seq'),81363,38161,'N', 'support', current_timestamp, 'support', current_timestamp);</v>
      </c>
    </row>
    <row r="75" spans="1:2">
      <c r="A75" t="str">
        <f>IFERROR(IF(OR('VSC Visa Insurance Impl UAT'!H75=0, 'VSC Visa Insurance Impl UAT'!H75=""), "", 'VSC Visa Insurance Impl UAT'!H75), "")</f>
        <v/>
      </c>
      <c r="B75" t="str">
        <v>INSERT INTO t_vsc_visa_insurance_link (t_insurance_link_id, vsc_id, visa_type_id, is_insurance_required, created_by, created_date, modified_by, modified_date) VALUES(nextval('t_vsc_visa_insurance_link_seq'),81363,44746,'N', 'support', current_timestamp, 'support', current_timestamp);</v>
      </c>
    </row>
    <row r="76" spans="1:2">
      <c r="A76" t="str">
        <f>IFERROR(IF(OR('VSC Visa Insurance Impl UAT'!H76=0, 'VSC Visa Insurance Impl UAT'!H76=""), "", 'VSC Visa Insurance Impl UAT'!H76), "")</f>
        <v/>
      </c>
      <c r="B76" t="str">
        <v>INSERT INTO t_vsc_visa_insurance_link (t_insurance_link_id, vsc_id, visa_type_id, is_insurance_required, created_by, created_date, modified_by, modified_date) VALUES(nextval('t_vsc_visa_insurance_link_seq'),81363,41344,'N', 'support', current_timestamp, 'support', current_timestamp);</v>
      </c>
    </row>
    <row r="77" spans="1:2">
      <c r="A77" t="str">
        <f>IFERROR(IF(OR('VSC Visa Insurance Impl UAT'!H77=0, 'VSC Visa Insurance Impl UAT'!H77=""), "", 'VSC Visa Insurance Impl UAT'!H77), "")</f>
        <v/>
      </c>
      <c r="B77" t="str">
        <v>INSERT INTO t_vsc_visa_insurance_link (t_insurance_link_id, vsc_id, visa_type_id, is_insurance_required, created_by, created_date, modified_by, modified_date) VALUES(nextval('t_vsc_visa_insurance_link_seq'),81363,44747,'N', 'support', current_timestamp, 'support', current_timestamp);</v>
      </c>
    </row>
    <row r="78" spans="1:2">
      <c r="A78" t="str">
        <f>IFERROR(IF(OR('VSC Visa Insurance Impl UAT'!H78=0, 'VSC Visa Insurance Impl UAT'!H78=""), "", 'VSC Visa Insurance Impl UAT'!H78), "")</f>
        <v/>
      </c>
      <c r="B78" t="str">
        <v>INSERT INTO t_vsc_visa_insurance_link (t_insurance_link_id, vsc_id, visa_type_id, is_insurance_required, created_by, created_date, modified_by, modified_date) VALUES(nextval('t_vsc_visa_insurance_link_seq'),81363,44748,'N', 'support', current_timestamp, 'support', current_timestamp);</v>
      </c>
    </row>
    <row r="79" spans="1:2">
      <c r="A79" t="str">
        <f>IFERROR(IF(OR('VSC Visa Insurance Impl UAT'!H79=0, 'VSC Visa Insurance Impl UAT'!H79=""), "", 'VSC Visa Insurance Impl UAT'!H79), "")</f>
        <v/>
      </c>
      <c r="B79" t="str">
        <v>INSERT INTO t_vsc_visa_insurance_link (t_insurance_link_id, vsc_id, visa_type_id, is_insurance_required, created_by, created_date, modified_by, modified_date) VALUES(nextval('t_vsc_visa_insurance_link_seq'),81363,44764,'N', 'support', current_timestamp, 'support', current_timestamp);</v>
      </c>
    </row>
    <row r="80" spans="1:2">
      <c r="A80" t="str">
        <f>IFERROR(IF(OR('VSC Visa Insurance Impl UAT'!H80=0, 'VSC Visa Insurance Impl UAT'!H80=""), "", 'VSC Visa Insurance Impl UAT'!H80), "")</f>
        <v/>
      </c>
      <c r="B80" t="str">
        <v>INSERT INTO t_vsc_visa_insurance_link (t_insurance_link_id, vsc_id, visa_type_id, is_insurance_required, created_by, created_date, modified_by, modified_date) VALUES(nextval('t_vsc_visa_insurance_link_seq'),81363,44765,'N', 'support', current_timestamp, 'support', current_timestamp);</v>
      </c>
    </row>
    <row r="81" spans="1:2">
      <c r="A81" t="str">
        <f>IFERROR(IF(OR('VSC Visa Insurance Impl UAT'!H81=0, 'VSC Visa Insurance Impl UAT'!H81=""), "", 'VSC Visa Insurance Impl UAT'!H81), "")</f>
        <v/>
      </c>
      <c r="B81" t="str">
        <v>INSERT INTO t_vsc_visa_insurance_link (t_insurance_link_id, vsc_id, visa_type_id, is_insurance_required, created_by, created_date, modified_by, modified_date) VALUES(nextval('t_vsc_visa_insurance_link_seq'),81363,44766,'N', 'support', current_timestamp, 'support', current_timestamp);</v>
      </c>
    </row>
    <row r="82" spans="1:2">
      <c r="A82" t="str">
        <f>IFERROR(IF(OR('VSC Visa Insurance Impl UAT'!H82=0, 'VSC Visa Insurance Impl UAT'!H82=""), "", 'VSC Visa Insurance Impl UAT'!H82), "")</f>
        <v/>
      </c>
      <c r="B82" t="str">
        <v>INSERT INTO t_vsc_visa_insurance_link (t_insurance_link_id, vsc_id, visa_type_id, is_insurance_required, created_by, created_date, modified_by, modified_date) VALUES(nextval('t_vsc_visa_insurance_link_seq'),81363,44767,'N', 'support', current_timestamp, 'support', current_timestamp);</v>
      </c>
    </row>
    <row r="83" spans="1:2">
      <c r="A83" t="str">
        <f>IFERROR(IF(OR('VSC Visa Insurance Impl UAT'!H83=0, 'VSC Visa Insurance Impl UAT'!H83=""), "", 'VSC Visa Insurance Impl UAT'!H83), "")</f>
        <v/>
      </c>
      <c r="B83" t="str">
        <v>INSERT INTO t_vsc_visa_insurance_link (t_insurance_link_id, vsc_id, visa_type_id, is_insurance_required, created_by, created_date, modified_by, modified_date) VALUES(nextval('t_vsc_visa_insurance_link_seq'),81363,44768,'N', 'support', current_timestamp, 'support', current_timestamp);</v>
      </c>
    </row>
    <row r="84" spans="1:2">
      <c r="A84" t="str">
        <f>IFERROR(IF(OR('VSC Visa Insurance Impl UAT'!H84=0, 'VSC Visa Insurance Impl UAT'!H84=""), "", 'VSC Visa Insurance Impl UAT'!H84), "")</f>
        <v/>
      </c>
      <c r="B84" t="str">
        <v>INSERT INTO t_vsc_visa_insurance_link (t_insurance_link_id, vsc_id, visa_type_id, is_insurance_required, created_by, created_date, modified_by, modified_date) VALUES(nextval('t_vsc_visa_insurance_link_seq'),81363,44769,'N', 'support', current_timestamp, 'support', current_timestamp);</v>
      </c>
    </row>
    <row r="85" spans="1:2">
      <c r="A85" t="str">
        <f>IFERROR(IF(OR('VSC Visa Insurance Impl UAT'!H85=0, 'VSC Visa Insurance Impl UAT'!H85=""), "", 'VSC Visa Insurance Impl UAT'!H85), "")</f>
        <v/>
      </c>
      <c r="B85" t="str">
        <v>INSERT INTO t_vsc_visa_insurance_link (t_insurance_link_id, vsc_id, visa_type_id, is_insurance_required, created_by, created_date, modified_by, modified_date) VALUES(nextval('t_vsc_visa_insurance_link_seq'),81363,41405,'N', 'support', current_timestamp, 'support', current_timestamp);</v>
      </c>
    </row>
    <row r="86" spans="1:2">
      <c r="A86" t="str">
        <f>IFERROR(IF(OR('VSC Visa Insurance Impl UAT'!H86=0, 'VSC Visa Insurance Impl UAT'!H86=""), "", 'VSC Visa Insurance Impl UAT'!H86), "")</f>
        <v/>
      </c>
      <c r="B86" t="str">
        <v>INSERT INTO t_vsc_visa_insurance_link (t_insurance_link_id, vsc_id, visa_type_id, is_insurance_required, created_by, created_date, modified_by, modified_date) VALUES(nextval('t_vsc_visa_insurance_link_seq'),81363,41515,'N', 'support', current_timestamp, 'support', current_timestamp);</v>
      </c>
    </row>
    <row r="87" spans="1:2">
      <c r="A87" t="str">
        <f>IFERROR(IF(OR('VSC Visa Insurance Impl UAT'!H87=0, 'VSC Visa Insurance Impl UAT'!H87=""), "", 'VSC Visa Insurance Impl UAT'!H87), "")</f>
        <v/>
      </c>
      <c r="B87" t="str">
        <v>INSERT INTO t_vsc_visa_insurance_link (t_insurance_link_id, vsc_id, visa_type_id, is_insurance_required, created_by, created_date, modified_by, modified_date) VALUES(nextval('t_vsc_visa_insurance_link_seq'),81363,41535,'N', 'support', current_timestamp, 'support', current_timestamp);</v>
      </c>
    </row>
    <row r="88" spans="1:2">
      <c r="A88" t="str">
        <f>IFERROR(IF(OR('VSC Visa Insurance Impl UAT'!H88=0, 'VSC Visa Insurance Impl UAT'!H88=""), "", 'VSC Visa Insurance Impl UAT'!H88), "")</f>
        <v/>
      </c>
      <c r="B88" t="str">
        <v>INSERT INTO t_vsc_visa_insurance_link (t_insurance_link_id, vsc_id, visa_type_id, is_insurance_required, created_by, created_date, modified_by, modified_date) VALUES(nextval('t_vsc_visa_insurance_link_seq'),81363,41555,'N', 'support', current_timestamp, 'support', current_timestamp);</v>
      </c>
    </row>
    <row r="89" spans="1:2">
      <c r="A89" t="str">
        <f>IFERROR(IF(OR('VSC Visa Insurance Impl UAT'!H89=0, 'VSC Visa Insurance Impl UAT'!H89=""), "", 'VSC Visa Insurance Impl UAT'!H89), "")</f>
        <v/>
      </c>
      <c r="B89" t="str">
        <v>INSERT INTO t_vsc_visa_insurance_link (t_insurance_link_id, vsc_id, visa_type_id, is_insurance_required, created_by, created_date, modified_by, modified_date) VALUES(nextval('t_vsc_visa_insurance_link_seq'),81363,41575,'N', 'support', current_timestamp, 'support', current_timestamp);</v>
      </c>
    </row>
    <row r="90" spans="1:2">
      <c r="A90" t="str">
        <f>IFERROR(IF(OR('VSC Visa Insurance Impl UAT'!H90=0, 'VSC Visa Insurance Impl UAT'!H90=""), "", 'VSC Visa Insurance Impl UAT'!H90), "")</f>
        <v/>
      </c>
      <c r="B90" t="str">
        <v>INSERT INTO t_vsc_visa_insurance_link (t_insurance_link_id, vsc_id, visa_type_id, is_insurance_required, created_by, created_date, modified_by, modified_date) VALUES(nextval('t_vsc_visa_insurance_link_seq'),81363,41576,'N', 'support', current_timestamp, 'support', current_timestamp);</v>
      </c>
    </row>
    <row r="91" spans="1:2">
      <c r="A91" t="str">
        <f>IFERROR(IF(OR('VSC Visa Insurance Impl UAT'!H91=0, 'VSC Visa Insurance Impl UAT'!H91=""), "", 'VSC Visa Insurance Impl UAT'!H91), "")</f>
        <v/>
      </c>
      <c r="B91" t="str">
        <v>INSERT INTO t_vsc_visa_insurance_link (t_insurance_link_id, vsc_id, visa_type_id, is_insurance_required, created_by, created_date, modified_by, modified_date) VALUES(nextval('t_vsc_visa_insurance_link_seq'),81363,44770,'N', 'support', current_timestamp, 'support', current_timestamp);</v>
      </c>
    </row>
    <row r="92" spans="1:2">
      <c r="A92" t="str">
        <f>IFERROR(IF(OR('VSC Visa Insurance Impl UAT'!H92=0, 'VSC Visa Insurance Impl UAT'!H92=""), "", 'VSC Visa Insurance Impl UAT'!H92), "")</f>
        <v/>
      </c>
      <c r="B92" t="str">
        <v>INSERT INTO t_vsc_visa_insurance_link (t_insurance_link_id, vsc_id, visa_type_id, is_insurance_required, created_by, created_date, modified_by, modified_date) VALUES(nextval('t_vsc_visa_insurance_link_seq'),81363,44771,'N', 'support', current_timestamp, 'support', current_timestamp);</v>
      </c>
    </row>
    <row r="93" spans="1:2">
      <c r="A93" t="str">
        <f>IFERROR(IF(OR('VSC Visa Insurance Impl UAT'!H93=0, 'VSC Visa Insurance Impl UAT'!H93=""), "", 'VSC Visa Insurance Impl UAT'!H93), "")</f>
        <v/>
      </c>
      <c r="B93" t="str">
        <v>INSERT INTO t_vsc_visa_insurance_link (t_insurance_link_id, vsc_id, visa_type_id, is_insurance_required, created_by, created_date, modified_by, modified_date) VALUES(nextval('t_vsc_visa_insurance_link_seq'),81363,44772,'N', 'support', current_timestamp, 'support', current_timestamp);</v>
      </c>
    </row>
    <row r="94" spans="1:2">
      <c r="A94" t="str">
        <f>IFERROR(IF(OR('VSC Visa Insurance Impl UAT'!H94=0, 'VSC Visa Insurance Impl UAT'!H94=""), "", 'VSC Visa Insurance Impl UAT'!H94), "")</f>
        <v/>
      </c>
      <c r="B94" t="str">
        <v>INSERT INTO t_vsc_visa_insurance_link (t_insurance_link_id, vsc_id, visa_type_id, is_insurance_required, created_by, created_date, modified_by, modified_date) VALUES(nextval('t_vsc_visa_insurance_link_seq'),81363,44773,'N', 'support', current_timestamp, 'support', current_timestamp);</v>
      </c>
    </row>
    <row r="95" spans="1:2">
      <c r="A95" t="str">
        <f>IFERROR(IF(OR('VSC Visa Insurance Impl UAT'!H95=0, 'VSC Visa Insurance Impl UAT'!H95=""), "", 'VSC Visa Insurance Impl UAT'!H95), "")</f>
        <v/>
      </c>
      <c r="B95" t="str">
        <v>INSERT INTO t_vsc_visa_insurance_link (t_insurance_link_id, vsc_id, visa_type_id, is_insurance_required, created_by, created_date, modified_by, modified_date) VALUES(nextval('t_vsc_visa_insurance_link_seq'),81363,44774,'N', 'support', current_timestamp, 'support', current_timestamp);</v>
      </c>
    </row>
    <row r="96" spans="1:2">
      <c r="A96" t="str">
        <f>IFERROR(IF(OR('VSC Visa Insurance Impl UAT'!H96=0, 'VSC Visa Insurance Impl UAT'!H96=""), "", 'VSC Visa Insurance Impl UAT'!H96), "")</f>
        <v/>
      </c>
      <c r="B96" t="str">
        <v>INSERT INTO t_vsc_visa_insurance_link (t_insurance_link_id, vsc_id, visa_type_id, is_insurance_required, created_by, created_date, modified_by, modified_date) VALUES(nextval('t_vsc_visa_insurance_link_seq'),81363,44775,'N', 'support', current_timestamp, 'support', current_timestamp);</v>
      </c>
    </row>
    <row r="97" spans="1:2">
      <c r="A97" t="str">
        <f>IFERROR(IF(OR('VSC Visa Insurance Impl UAT'!H97=0, 'VSC Visa Insurance Impl UAT'!H97=""), "", 'VSC Visa Insurance Impl UAT'!H97), "")</f>
        <v/>
      </c>
      <c r="B97" t="str">
        <v>INSERT INTO t_vsc_visa_insurance_link (t_insurance_link_id, vsc_id, visa_type_id, is_insurance_required, created_by, created_date, modified_by, modified_date) VALUES(nextval('t_vsc_visa_insurance_link_seq'),81363,44776,'N', 'support', current_timestamp, 'support', current_timestamp);</v>
      </c>
    </row>
    <row r="98" spans="1:2">
      <c r="A98" t="str">
        <f>IFERROR(IF(OR('VSC Visa Insurance Impl UAT'!H98=0, 'VSC Visa Insurance Impl UAT'!H98=""), "", 'VSC Visa Insurance Impl UAT'!H98), "")</f>
        <v/>
      </c>
      <c r="B98" t="str">
        <v>INSERT INTO t_vsc_visa_insurance_link (t_insurance_link_id, vsc_id, visa_type_id, is_insurance_required, created_by, created_date, modified_by, modified_date) VALUES(nextval('t_vsc_visa_insurance_link_seq'),81363,44777,'N', 'support', current_timestamp, 'support', current_timestamp);</v>
      </c>
    </row>
    <row r="99" spans="1:2">
      <c r="A99" t="str">
        <f>IFERROR(IF(OR('VSC Visa Insurance Impl UAT'!H99=0, 'VSC Visa Insurance Impl UAT'!H99=""), "", 'VSC Visa Insurance Impl UAT'!H99), "")</f>
        <v/>
      </c>
      <c r="B99" t="str">
        <v>INSERT INTO t_vsc_visa_insurance_link (t_insurance_link_id, vsc_id, visa_type_id, is_insurance_required, created_by, created_date, modified_by, modified_date) VALUES(nextval('t_vsc_visa_insurance_link_seq'),81363,44778,'N', 'support', current_timestamp, 'support', current_timestamp);</v>
      </c>
    </row>
    <row r="100" spans="1:2">
      <c r="A100" t="str">
        <f>IFERROR(IF(OR('VSC Visa Insurance Impl UAT'!H100=0, 'VSC Visa Insurance Impl UAT'!H100=""), "", 'VSC Visa Insurance Impl UAT'!H100), "")</f>
        <v/>
      </c>
      <c r="B100" t="str">
        <v>INSERT INTO t_vsc_visa_insurance_link (t_insurance_link_id, vsc_id, visa_type_id, is_insurance_required, created_by, created_date, modified_by, modified_date) VALUES(nextval('t_vsc_visa_insurance_link_seq'),81363,44779,'N', 'support', current_timestamp, 'support', current_timestamp);</v>
      </c>
    </row>
    <row r="101" spans="1:2">
      <c r="A101" t="str">
        <f>IFERROR(IF(OR('VSC Visa Insurance Impl UAT'!H101=0, 'VSC Visa Insurance Impl UAT'!H101=""), "", 'VSC Visa Insurance Impl UAT'!H101), "")</f>
        <v/>
      </c>
      <c r="B101" t="str">
        <v>INSERT INTO t_vsc_visa_insurance_link (t_insurance_link_id, vsc_id, visa_type_id, is_insurance_required, created_by, created_date, modified_by, modified_date) VALUES(nextval('t_vsc_visa_insurance_link_seq'),81363,44780,'N', 'support', current_timestamp, 'support', current_timestamp);</v>
      </c>
    </row>
    <row r="102" spans="1:2">
      <c r="A102" t="str">
        <f>IFERROR(IF(OR('VSC Visa Insurance Impl UAT'!H102=0, 'VSC Visa Insurance Impl UAT'!H102=""), "", 'VSC Visa Insurance Impl UAT'!H102), "")</f>
        <v/>
      </c>
      <c r="B102" t="str">
        <v>INSERT INTO t_vsc_visa_insurance_link (t_insurance_link_id, vsc_id, visa_type_id, is_insurance_required, created_by, created_date, modified_by, modified_date) VALUES(nextval('t_vsc_visa_insurance_link_seq'),81363,44781,'N', 'support', current_timestamp, 'support', current_timestamp);</v>
      </c>
    </row>
    <row r="103" spans="1:2">
      <c r="A103" t="str">
        <f>IFERROR(IF(OR('VSC Visa Insurance Impl UAT'!H103=0, 'VSC Visa Insurance Impl UAT'!H103=""), "", 'VSC Visa Insurance Impl UAT'!H103), "")</f>
        <v/>
      </c>
      <c r="B103" t="str">
        <v>INSERT INTO t_vsc_visa_insurance_link (t_insurance_link_id, vsc_id, visa_type_id, is_insurance_required, created_by, created_date, modified_by, modified_date) VALUES(nextval('t_vsc_visa_insurance_link_seq'),81363,44782,'N', 'support', current_timestamp, 'support', current_timestamp);</v>
      </c>
    </row>
    <row r="104" spans="1:2">
      <c r="A104" t="str">
        <f>IFERROR(IF(OR('VSC Visa Insurance Impl UAT'!H104=0, 'VSC Visa Insurance Impl UAT'!H104=""), "", 'VSC Visa Insurance Impl UAT'!H104), "")</f>
        <v/>
      </c>
      <c r="B104" t="str">
        <v>INSERT INTO t_vsc_visa_insurance_link (t_insurance_link_id, vsc_id, visa_type_id, is_insurance_required, created_by, created_date, modified_by, modified_date) VALUES(nextval('t_vsc_visa_insurance_link_seq'),81363,44783,'N', 'support', current_timestamp, 'support', current_timestamp);</v>
      </c>
    </row>
    <row r="105" spans="1:2">
      <c r="A105" t="str">
        <f>IFERROR(IF(OR('VSC Visa Insurance Impl UAT'!H105=0, 'VSC Visa Insurance Impl UAT'!H105=""), "", 'VSC Visa Insurance Impl UAT'!H105), "")</f>
        <v/>
      </c>
      <c r="B105" t="str">
        <v>INSERT INTO t_vsc_visa_insurance_link (t_insurance_link_id, vsc_id, visa_type_id, is_insurance_required, created_by, created_date, modified_by, modified_date) VALUES(nextval('t_vsc_visa_insurance_link_seq'),81363,41363,'N', 'support', current_timestamp, 'support', current_timestamp);</v>
      </c>
    </row>
    <row r="106" spans="1:2">
      <c r="A106" t="str">
        <f>IFERROR(IF(OR('VSC Visa Insurance Impl UAT'!H106=0, 'VSC Visa Insurance Impl UAT'!H106=""), "", 'VSC Visa Insurance Impl UAT'!H106), "")</f>
        <v/>
      </c>
      <c r="B106" t="str">
        <v>INSERT INTO t_vsc_visa_insurance_link (t_insurance_link_id, vsc_id, visa_type_id, is_insurance_required, created_by, created_date, modified_by, modified_date) VALUES(nextval('t_vsc_visa_insurance_link_seq'),81363,41828,'N', 'support', current_timestamp, 'support', current_timestamp);</v>
      </c>
    </row>
    <row r="107" spans="1:2">
      <c r="A107" t="str">
        <f>IFERROR(IF(OR('VSC Visa Insurance Impl UAT'!H107=0, 'VSC Visa Insurance Impl UAT'!H107=""), "", 'VSC Visa Insurance Impl UAT'!H107), "")</f>
        <v>INSERT INTO t_vsc_visa_insurance_link (t_insurance_link_id, vsc_id, visa_type_id, is_insurance_required, created_by, created_date, modified_by, modified_date) VALUES(nextval('t_vsc_visa_insurance_link_seq'),81363,22054,'N', 'support', current_timestamp, 'support', current_timestamp);</v>
      </c>
      <c r="B107" t="str">
        <v>INSERT INTO t_vsc_visa_insurance_link (t_insurance_link_id, vsc_id, visa_type_id, is_insurance_required, created_by, created_date, modified_by, modified_date) VALUES(nextval('t_vsc_visa_insurance_link_seq'),81363,36161,'N', 'support', current_timestamp, 'support', current_timestamp);</v>
      </c>
    </row>
    <row r="108" spans="1:2">
      <c r="A108" t="str">
        <f>IFERROR(IF(OR('VSC Visa Insurance Impl UAT'!H108=0, 'VSC Visa Insurance Impl UAT'!H108=""), "", 'VSC Visa Insurance Impl UAT'!H108), "")</f>
        <v>INSERT INTO t_vsc_visa_insurance_link (t_insurance_link_id, vsc_id, visa_type_id, is_insurance_required, created_by, created_date, modified_by, modified_date) VALUES(nextval('t_vsc_visa_insurance_link_seq'),81363,32401,'N', 'support', current_timestamp, 'support', current_timestamp);</v>
      </c>
      <c r="B108" t="str">
        <v>INSERT INTO t_vsc_visa_insurance_link (t_insurance_link_id, vsc_id, visa_type_id, is_insurance_required, created_by, created_date, modified_by, modified_date) VALUES(nextval('t_vsc_visa_insurance_link_seq'),81363,36164,'N', 'support', current_timestamp, 'support', current_timestamp);</v>
      </c>
    </row>
    <row r="109" spans="1:2">
      <c r="A109" t="str">
        <f>IFERROR(IF(OR('VSC Visa Insurance Impl UAT'!H109=0, 'VSC Visa Insurance Impl UAT'!H109=""), "", 'VSC Visa Insurance Impl UAT'!H109), "")</f>
        <v/>
      </c>
      <c r="B109" t="str">
        <v>INSERT INTO t_vsc_visa_insurance_link (t_insurance_link_id, vsc_id, visa_type_id, is_insurance_required, created_by, created_date, modified_by, modified_date) VALUES(nextval('t_vsc_visa_insurance_link_seq'),81363,36158,'N', 'support', current_timestamp, 'support', current_timestamp);</v>
      </c>
    </row>
    <row r="110" spans="1:2">
      <c r="A110" t="str">
        <f>IFERROR(IF(OR('VSC Visa Insurance Impl UAT'!H110=0, 'VSC Visa Insurance Impl UAT'!H110=""), "", 'VSC Visa Insurance Impl UAT'!H110), "")</f>
        <v>INSERT INTO t_vsc_visa_insurance_link (t_insurance_link_id, vsc_id, visa_type_id, is_insurance_required, created_by, created_date, modified_by, modified_date) VALUES(nextval('t_vsc_visa_insurance_link_seq'),81363,33161,'N', 'support', current_timestamp, 'support', current_timestamp);</v>
      </c>
      <c r="B110" t="str">
        <v>INSERT INTO t_vsc_visa_insurance_link (t_insurance_link_id, vsc_id, visa_type_id, is_insurance_required, created_by, created_date, modified_by, modified_date) VALUES(nextval('t_vsc_visa_insurance_link_seq'),81363,36157,'N', 'support', current_timestamp, 'support', current_timestamp);</v>
      </c>
    </row>
    <row r="111" spans="1:2">
      <c r="A111" t="str">
        <f>IFERROR(IF(OR('VSC Visa Insurance Impl UAT'!H111=0, 'VSC Visa Insurance Impl UAT'!H111=""), "", 'VSC Visa Insurance Impl UAT'!H111), "")</f>
        <v>INSERT INTO t_vsc_visa_insurance_link (t_insurance_link_id, vsc_id, visa_type_id, is_insurance_required, created_by, created_date, modified_by, modified_date) VALUES(nextval('t_vsc_visa_insurance_link_seq'),81363,34159,'N', 'support', current_timestamp, 'support', current_timestamp);</v>
      </c>
      <c r="B111" t="str">
        <v>INSERT INTO t_vsc_visa_insurance_link (t_insurance_link_id, vsc_id, visa_type_id, is_insurance_required, created_by, created_date, modified_by, modified_date) VALUES(nextval('t_vsc_visa_insurance_link_seq'),81363,36166,'N', 'support', current_timestamp, 'support', current_timestamp);</v>
      </c>
    </row>
    <row r="112" spans="1:2">
      <c r="A112" t="str">
        <f>IFERROR(IF(OR('VSC Visa Insurance Impl UAT'!H112=0, 'VSC Visa Insurance Impl UAT'!H112=""), "", 'VSC Visa Insurance Impl UAT'!H112), "")</f>
        <v/>
      </c>
      <c r="B112" t="str">
        <v>INSERT INTO t_vsc_visa_insurance_link (t_insurance_link_id, vsc_id, visa_type_id, is_insurance_required, created_by, created_date, modified_by, modified_date) VALUES(nextval('t_vsc_visa_insurance_link_seq'),81363,38162,'N', 'support', current_timestamp, 'support', current_timestamp);</v>
      </c>
    </row>
    <row r="113" spans="1:2">
      <c r="A113" t="str">
        <f>IFERROR(IF(OR('VSC Visa Insurance Impl UAT'!H113=0, 'VSC Visa Insurance Impl UAT'!H113=""), "", 'VSC Visa Insurance Impl UAT'!H113), "")</f>
        <v>INSERT INTO t_vsc_visa_insurance_link (t_insurance_link_id, vsc_id, visa_type_id, is_insurance_required, created_by, created_date, modified_by, modified_date) VALUES(nextval('t_vsc_visa_insurance_link_seq'),81363,32400,'N', 'support', current_timestamp, 'support', current_timestamp);</v>
      </c>
      <c r="B113" t="str">
        <v>INSERT INTO t_vsc_visa_insurance_link (t_insurance_link_id, vsc_id, visa_type_id, is_insurance_required, created_by, created_date, modified_by, modified_date) VALUES(nextval('t_vsc_visa_insurance_link_seq'),81363,38163,'N', 'support', current_timestamp, 'support', current_timestamp);</v>
      </c>
    </row>
    <row r="114" spans="1:2">
      <c r="A114" t="str">
        <f>IFERROR(IF(OR('VSC Visa Insurance Impl UAT'!H114=0, 'VSC Visa Insurance Impl UAT'!H114=""), "", 'VSC Visa Insurance Impl UAT'!H114), "")</f>
        <v>INSERT INTO t_vsc_visa_insurance_link (t_insurance_link_id, vsc_id, visa_type_id, is_insurance_required, created_by, created_date, modified_by, modified_date) VALUES(nextval('t_vsc_visa_insurance_link_seq'),81363,41574,'N', 'support', current_timestamp, 'support', current_timestamp);</v>
      </c>
      <c r="B114" t="str">
        <v>INSERT INTO t_vsc_visa_insurance_link (t_insurance_link_id, vsc_id, visa_type_id, is_insurance_required, created_by, created_date, modified_by, modified_date) VALUES(nextval('t_vsc_visa_insurance_link_seq'),81363,38164,'N', 'support', current_timestamp, 'support', current_timestamp);</v>
      </c>
    </row>
    <row r="115" spans="1:2">
      <c r="A115" t="str">
        <f>IFERROR(IF(OR('VSC Visa Insurance Impl UAT'!H115=0, 'VSC Visa Insurance Impl UAT'!H115=""), "", 'VSC Visa Insurance Impl UAT'!H115), "")</f>
        <v>INSERT INTO t_vsc_visa_insurance_link (t_insurance_link_id, vsc_id, visa_type_id, is_insurance_required, created_by, created_date, modified_by, modified_date) VALUES(nextval('t_vsc_visa_insurance_link_seq'),81363,33160,'N', 'support', current_timestamp, 'support', current_timestamp);</v>
      </c>
      <c r="B115" t="str">
        <v>INSERT INTO t_vsc_visa_insurance_link (t_insurance_link_id, vsc_id, visa_type_id, is_insurance_required, created_by, created_date, modified_by, modified_date) VALUES(nextval('t_vsc_visa_insurance_link_seq'),81363,38165,'N', 'support', current_timestamp, 'support', current_timestamp);</v>
      </c>
    </row>
    <row r="116" spans="1:2">
      <c r="A116" t="str">
        <f>IFERROR(IF(OR('VSC Visa Insurance Impl UAT'!H116=0, 'VSC Visa Insurance Impl UAT'!H116=""), "", 'VSC Visa Insurance Impl UAT'!H116), "")</f>
        <v>INSERT INTO t_vsc_visa_insurance_link (t_insurance_link_id, vsc_id, visa_type_id, is_insurance_required, created_by, created_date, modified_by, modified_date) VALUES(nextval('t_vsc_visa_insurance_link_seq'),81363,34158,'N', 'support', current_timestamp, 'support', current_timestamp);</v>
      </c>
      <c r="B116" t="str">
        <v>INSERT INTO t_vsc_visa_insurance_link (t_insurance_link_id, vsc_id, visa_type_id, is_insurance_required, created_by, created_date, modified_by, modified_date) VALUES(nextval('t_vsc_visa_insurance_link_seq'),81363,38166,'N', 'support', current_timestamp, 'support', current_timestamp);</v>
      </c>
    </row>
    <row r="117" spans="1:2">
      <c r="A117" t="str">
        <f>IFERROR(IF(OR('VSC Visa Insurance Impl UAT'!H117=0, 'VSC Visa Insurance Impl UAT'!H117=""), "", 'VSC Visa Insurance Impl UAT'!H117), "")</f>
        <v/>
      </c>
      <c r="B117" t="str">
        <v>INSERT INTO t_vsc_visa_insurance_link (t_insurance_link_id, vsc_id, visa_type_id, is_insurance_required, created_by, created_date, modified_by, modified_date) VALUES(nextval('t_vsc_visa_insurance_link_seq'),81363,38167,'N', 'support', current_timestamp, 'support', current_timestamp);</v>
      </c>
    </row>
    <row r="118" spans="1:2">
      <c r="A118" t="str">
        <f>IFERROR(IF(OR('VSC Visa Insurance Impl UAT'!H118=0, 'VSC Visa Insurance Impl UAT'!H118=""), "", 'VSC Visa Insurance Impl UAT'!H118), "")</f>
        <v>INSERT INTO t_vsc_visa_insurance_link (t_insurance_link_id, vsc_id, visa_type_id, is_insurance_required, created_by, created_date, modified_by, modified_date) VALUES(nextval('t_vsc_visa_insurance_link_seq'),81363,42614,'N', 'support', current_timestamp, 'support', current_timestamp);</v>
      </c>
      <c r="B118" t="str">
        <v>INSERT INTO t_vsc_visa_insurance_link (t_insurance_link_id, vsc_id, visa_type_id, is_insurance_required, created_by, created_date, modified_by, modified_date) VALUES(nextval('t_vsc_visa_insurance_link_seq'),81363,38168,'N', 'support', current_timestamp, 'support', current_timestamp);</v>
      </c>
    </row>
    <row r="119" spans="1:2">
      <c r="A119" t="str">
        <f>IFERROR(IF(OR('VSC Visa Insurance Impl UAT'!H119=0, 'VSC Visa Insurance Impl UAT'!H119=""), "", 'VSC Visa Insurance Impl UAT'!H119), "")</f>
        <v>INSERT INTO t_vsc_visa_insurance_link (t_insurance_link_id, vsc_id, visa_type_id, is_insurance_required, created_by, created_date, modified_by, modified_date) VALUES(nextval('t_vsc_visa_insurance_link_seq'),81363,42613,'N', 'support', current_timestamp, 'support', current_timestamp);</v>
      </c>
      <c r="B119" t="str">
        <v>INSERT INTO t_vsc_visa_insurance_link (t_insurance_link_id, vsc_id, visa_type_id, is_insurance_required, created_by, created_date, modified_by, modified_date) VALUES(nextval('t_vsc_visa_insurance_link_seq'),81363,38169,'N', 'support', current_timestamp, 'support', current_timestamp);</v>
      </c>
    </row>
    <row r="120" spans="1:2">
      <c r="A120" t="str">
        <f>IFERROR(IF(OR('VSC Visa Insurance Impl UAT'!H120=0, 'VSC Visa Insurance Impl UAT'!H120=""), "", 'VSC Visa Insurance Impl UAT'!H120), "")</f>
        <v>INSERT INTO t_vsc_visa_insurance_link (t_insurance_link_id, vsc_id, visa_type_id, is_insurance_required, created_by, created_date, modified_by, modified_date) VALUES(nextval('t_vsc_visa_insurance_link_seq'),81363,22063,'Y', 'support', current_timestamp, 'support', current_timestamp);</v>
      </c>
      <c r="B120" t="str">
        <v>INSERT INTO t_vsc_visa_insurance_link (t_insurance_link_id, vsc_id, visa_type_id, is_insurance_required, created_by, created_date, modified_by, modified_date) VALUES(nextval('t_vsc_visa_insurance_link_seq'),81363,38170,'N', 'support', current_timestamp, 'support', current_timestamp);</v>
      </c>
    </row>
    <row r="121" spans="1:2">
      <c r="A121" t="str">
        <f>IFERROR(IF(OR('VSC Visa Insurance Impl UAT'!H121=0, 'VSC Visa Insurance Impl UAT'!H121=""), "", 'VSC Visa Insurance Impl UAT'!H121), "")</f>
        <v/>
      </c>
      <c r="B121" t="str">
        <v>INSERT INTO t_vsc_visa_insurance_link (t_insurance_link_id, vsc_id, visa_type_id, is_insurance_required, created_by, created_date, modified_by, modified_date) VALUES(nextval('t_vsc_visa_insurance_link_seq'),81363,38171,'N', 'support', current_timestamp, 'support', current_timestamp);</v>
      </c>
    </row>
    <row r="122" spans="1:2">
      <c r="A122" t="str">
        <f>IFERROR(IF(OR('VSC Visa Insurance Impl UAT'!H122=0, 'VSC Visa Insurance Impl UAT'!H122=""), "", 'VSC Visa Insurance Impl UAT'!H122), "")</f>
        <v>INSERT INTO t_vsc_visa_insurance_link (t_insurance_link_id, vsc_id, visa_type_id, is_insurance_required, created_by, created_date, modified_by, modified_date) VALUES(nextval('t_vsc_visa_insurance_link_seq'),81363,22068,'Y', 'support', current_timestamp, 'support', current_timestamp);</v>
      </c>
      <c r="B122" t="str">
        <v>INSERT INTO t_vsc_visa_insurance_link (t_insurance_link_id, vsc_id, visa_type_id, is_insurance_required, created_by, created_date, modified_by, modified_date) VALUES(nextval('t_vsc_visa_insurance_link_seq'),81363,38172,'N', 'support', current_timestamp, 'support', current_timestamp);</v>
      </c>
    </row>
    <row r="123" spans="1:2">
      <c r="A123" t="str">
        <f>IFERROR(IF(OR('VSC Visa Insurance Impl UAT'!H123=0, 'VSC Visa Insurance Impl UAT'!H123=""), "", 'VSC Visa Insurance Impl UAT'!H123), "")</f>
        <v>INSERT INTO t_vsc_visa_insurance_link (t_insurance_link_id, vsc_id, visa_type_id, is_insurance_required, created_by, created_date, modified_by, modified_date) VALUES(nextval('t_vsc_visa_insurance_link_seq'),81363,622,'Y', 'support', current_timestamp, 'support', current_timestamp);</v>
      </c>
      <c r="B123" t="str">
        <v>INSERT INTO t_vsc_visa_insurance_link (t_insurance_link_id, vsc_id, visa_type_id, is_insurance_required, created_by, created_date, modified_by, modified_date) VALUES(nextval('t_vsc_visa_insurance_link_seq'),81363,38173,'N', 'support', current_timestamp, 'support', current_timestamp);</v>
      </c>
    </row>
    <row r="124" spans="1:2">
      <c r="A124" t="str">
        <f>IFERROR(IF(OR('VSC Visa Insurance Impl UAT'!H124=0, 'VSC Visa Insurance Impl UAT'!H124=""), "", 'VSC Visa Insurance Impl UAT'!H124), "")</f>
        <v>INSERT INTO t_vsc_visa_insurance_link (t_insurance_link_id, vsc_id, visa_type_id, is_insurance_required, created_by, created_date, modified_by, modified_date) VALUES(nextval('t_vsc_visa_insurance_link_seq'),81363,621,'Y', 'support', current_timestamp, 'support', current_timestamp);</v>
      </c>
      <c r="B124" t="str">
        <v>INSERT INTO t_vsc_visa_insurance_link (t_insurance_link_id, vsc_id, visa_type_id, is_insurance_required, created_by, created_date, modified_by, modified_date) VALUES(nextval('t_vsc_visa_insurance_link_seq'),81363,44784,'N', 'support', current_timestamp, 'support', current_timestamp);</v>
      </c>
    </row>
    <row r="125" spans="1:2">
      <c r="A125" t="str">
        <f>IFERROR(IF(OR('VSC Visa Insurance Impl UAT'!H125=0, 'VSC Visa Insurance Impl UAT'!H125=""), "", 'VSC Visa Insurance Impl UAT'!H125), "")</f>
        <v>INSERT INTO t_vsc_visa_insurance_link (t_insurance_link_id, vsc_id, visa_type_id, is_insurance_required, created_by, created_date, modified_by, modified_date) VALUES(nextval('t_vsc_visa_insurance_link_seq'),81363,623,'Y', 'support', current_timestamp, 'support', current_timestamp);</v>
      </c>
      <c r="B125" t="str">
        <v>INSERT INTO t_vsc_visa_insurance_link (t_insurance_link_id, vsc_id, visa_type_id, is_insurance_required, created_by, created_date, modified_by, modified_date) VALUES(nextval('t_vsc_visa_insurance_link_seq'),81363,44785,'N', 'support', current_timestamp, 'support', current_timestamp);</v>
      </c>
    </row>
    <row r="126" spans="1:2">
      <c r="A126" t="str">
        <f>IFERROR(IF(OR('VSC Visa Insurance Impl UAT'!H126=0, 'VSC Visa Insurance Impl UAT'!H126=""), "", 'VSC Visa Insurance Impl UAT'!H126), "")</f>
        <v/>
      </c>
      <c r="B126" t="str">
        <v>INSERT INTO t_vsc_visa_insurance_link (t_insurance_link_id, vsc_id, visa_type_id, is_insurance_required, created_by, created_date, modified_by, modified_date) VALUES(nextval('t_vsc_visa_insurance_link_seq'),81363,44804,'N', 'support', current_timestamp, 'support', current_timestamp);</v>
      </c>
    </row>
    <row r="127" spans="1:2">
      <c r="A127" t="str">
        <f>IFERROR(IF(OR('VSC Visa Insurance Impl UAT'!H127=0, 'VSC Visa Insurance Impl UAT'!H127=""), "", 'VSC Visa Insurance Impl UAT'!H127), "")</f>
        <v/>
      </c>
      <c r="B127" t="str">
        <v>INSERT INTO t_vsc_visa_insurance_link (t_insurance_link_id, vsc_id, visa_type_id, is_insurance_required, created_by, created_date, modified_by, modified_date) VALUES(nextval('t_vsc_visa_insurance_link_seq'),81363,44805,'N', 'support', current_timestamp, 'support', current_timestamp);</v>
      </c>
    </row>
    <row r="128" spans="1:2">
      <c r="A128" t="str">
        <f>IFERROR(IF(OR('VSC Visa Insurance Impl UAT'!H128=0, 'VSC Visa Insurance Impl UAT'!H128=""), "", 'VSC Visa Insurance Impl UAT'!H128), "")</f>
        <v>INSERT INTO t_vsc_visa_insurance_link (t_insurance_link_id, vsc_id, visa_type_id, is_insurance_required, created_by, created_date, modified_by, modified_date) VALUES(nextval('t_vsc_visa_insurance_link_seq'),81363,37155,'Y', 'support', current_timestamp, 'support', current_timestamp);</v>
      </c>
      <c r="B128" t="str">
        <v>INSERT INTO t_vsc_visa_insurance_link (t_insurance_link_id, vsc_id, visa_type_id, is_insurance_required, created_by, created_date, modified_by, modified_date) VALUES(nextval('t_vsc_visa_insurance_link_seq'),81363,44806,'N', 'support', current_timestamp, 'support', current_timestamp);</v>
      </c>
    </row>
    <row r="129" spans="1:2">
      <c r="A129" t="str">
        <f>IFERROR(IF(OR('VSC Visa Insurance Impl UAT'!H129=0, 'VSC Visa Insurance Impl UAT'!H129=""), "", 'VSC Visa Insurance Impl UAT'!H129), "")</f>
        <v>INSERT INTO t_vsc_visa_insurance_link (t_insurance_link_id, vsc_id, visa_type_id, is_insurance_required, created_by, created_date, modified_by, modified_date) VALUES(nextval('t_vsc_visa_insurance_link_seq'),81363,33155,'Y', 'support', current_timestamp, 'support', current_timestamp);</v>
      </c>
      <c r="B129" t="str">
        <v>INSERT INTO t_vsc_visa_insurance_link (t_insurance_link_id, vsc_id, visa_type_id, is_insurance_required, created_by, created_date, modified_by, modified_date) VALUES(nextval('t_vsc_visa_insurance_link_seq'),81363,41354,'N', 'support', current_timestamp, 'support', current_timestamp);</v>
      </c>
    </row>
    <row r="130" spans="1:2">
      <c r="A130" t="str">
        <f>IFERROR(IF(OR('VSC Visa Insurance Impl UAT'!H130=0, 'VSC Visa Insurance Impl UAT'!H130=""), "", 'VSC Visa Insurance Impl UAT'!H130), "")</f>
        <v/>
      </c>
      <c r="B130" t="str">
        <v>INSERT INTO t_vsc_visa_insurance_link (t_insurance_link_id, vsc_id, visa_type_id, is_insurance_required, created_by, created_date, modified_by, modified_date) VALUES(nextval('t_vsc_visa_insurance_link_seq'),81363,44807,'N', 'support', current_timestamp, 'support', current_timestamp);</v>
      </c>
    </row>
    <row r="131" spans="1:2">
      <c r="A131" t="str">
        <f>IFERROR(IF(OR('VSC Visa Insurance Impl UAT'!H131=0, 'VSC Visa Insurance Impl UAT'!H131=""), "", 'VSC Visa Insurance Impl UAT'!H131), "")</f>
        <v>INSERT INTO t_vsc_visa_insurance_link (t_insurance_link_id, vsc_id, visa_type_id, is_insurance_required, created_by, created_date, modified_by, modified_date) VALUES(nextval('t_vsc_visa_insurance_link_seq'),81363,34157,'Y', 'support', current_timestamp, 'support', current_timestamp);</v>
      </c>
      <c r="B131" t="str">
        <v>INSERT INTO t_vsc_visa_insurance_link (t_insurance_link_id, vsc_id, visa_type_id, is_insurance_required, created_by, created_date, modified_by, modified_date) VALUES(nextval('t_vsc_visa_insurance_link_seq'),81363,44808,'N', 'support', current_timestamp, 'support', current_timestamp);</v>
      </c>
    </row>
    <row r="132" spans="1:2">
      <c r="A132" t="str">
        <f>IFERROR(IF(OR('VSC Visa Insurance Impl UAT'!H132=0, 'VSC Visa Insurance Impl UAT'!H132=""), "", 'VSC Visa Insurance Impl UAT'!H132), "")</f>
        <v>INSERT INTO t_vsc_visa_insurance_link (t_insurance_link_id, vsc_id, visa_type_id, is_insurance_required, created_by, created_date, modified_by, modified_date) VALUES(nextval('t_vsc_visa_insurance_link_seq'),81363,40150,'N', 'support', current_timestamp, 'support', current_timestamp);</v>
      </c>
      <c r="B132" t="str">
        <v>INSERT INTO t_vsc_visa_insurance_link (t_insurance_link_id, vsc_id, visa_type_id, is_insurance_required, created_by, created_date, modified_by, modified_date) VALUES(nextval('t_vsc_visa_insurance_link_seq'),81363,44809,'N', 'support', current_timestamp, 'support', current_timestamp);</v>
      </c>
    </row>
    <row r="133" spans="1:2">
      <c r="A133" t="str">
        <f>IFERROR(IF(OR('VSC Visa Insurance Impl UAT'!H133=0, 'VSC Visa Insurance Impl UAT'!H133=""), "", 'VSC Visa Insurance Impl UAT'!H133), "")</f>
        <v>INSERT INTO t_vsc_visa_insurance_link (t_insurance_link_id, vsc_id, visa_type_id, is_insurance_required, created_by, created_date, modified_by, modified_date) VALUES(nextval('t_vsc_visa_insurance_link_seq'),81363,41150,'Y', 'support', current_timestamp, 'support', current_timestamp);</v>
      </c>
      <c r="B133" t="str">
        <v>INSERT INTO t_vsc_visa_insurance_link (t_insurance_link_id, vsc_id, visa_type_id, is_insurance_required, created_by, created_date, modified_by, modified_date) VALUES(nextval('t_vsc_visa_insurance_link_seq'),81363,44810,'N', 'support', current_timestamp, 'support', current_timestamp);</v>
      </c>
    </row>
    <row r="134" spans="1:2">
      <c r="A134" t="str">
        <f>IFERROR(IF(OR('VSC Visa Insurance Impl UAT'!H134=0, 'VSC Visa Insurance Impl UAT'!H134=""), "", 'VSC Visa Insurance Impl UAT'!H134), "")</f>
        <v/>
      </c>
      <c r="B134" t="str">
        <v>INSERT INTO t_vsc_visa_insurance_link (t_insurance_link_id, vsc_id, visa_type_id, is_insurance_required, created_by, created_date, modified_by, modified_date) VALUES(nextval('t_vsc_visa_insurance_link_seq'),81363,41463,'N', 'support', current_timestamp, 'support', current_timestamp);</v>
      </c>
    </row>
    <row r="135" spans="1:2">
      <c r="A135" t="str">
        <f>IFERROR(IF(OR('VSC Visa Insurance Impl UAT'!H135=0, 'VSC Visa Insurance Impl UAT'!H135=""), "", 'VSC Visa Insurance Impl UAT'!H135), "")</f>
        <v/>
      </c>
      <c r="B135" t="str">
        <v>INSERT INTO t_vsc_visa_insurance_link (t_insurance_link_id, vsc_id, visa_type_id, is_insurance_required, created_by, created_date, modified_by, modified_date) VALUES(nextval('t_vsc_visa_insurance_link_seq'),81363,41595,'N', 'support', current_timestamp, 'support', current_timestamp);</v>
      </c>
    </row>
    <row r="136" spans="1:2">
      <c r="A136" t="str">
        <f>IFERROR(IF(OR('VSC Visa Insurance Impl UAT'!H136=0, 'VSC Visa Insurance Impl UAT'!H136=""), "", 'VSC Visa Insurance Impl UAT'!H136), "")</f>
        <v/>
      </c>
      <c r="B136" t="str">
        <v>INSERT INTO t_vsc_visa_insurance_link (t_insurance_link_id, vsc_id, visa_type_id, is_insurance_required, created_by, created_date, modified_by, modified_date) VALUES(nextval('t_vsc_visa_insurance_link_seq'),81363,41516,'N', 'support', current_timestamp, 'support', current_timestamp);</v>
      </c>
    </row>
    <row r="137" spans="1:2">
      <c r="A137" t="str">
        <f>IFERROR(IF(OR('VSC Visa Insurance Impl UAT'!H137=0, 'VSC Visa Insurance Impl UAT'!H137=""), "", 'VSC Visa Insurance Impl UAT'!H137), "")</f>
        <v/>
      </c>
      <c r="B137" t="str">
        <v>INSERT INTO t_vsc_visa_insurance_link (t_insurance_link_id, vsc_id, visa_type_id, is_insurance_required, created_by, created_date, modified_by, modified_date) VALUES(nextval('t_vsc_visa_insurance_link_seq'),81363,41615,'N', 'support', current_timestamp, 'support', current_timestamp);</v>
      </c>
    </row>
    <row r="138" spans="1:2">
      <c r="A138" t="str">
        <f>IFERROR(IF(OR('VSC Visa Insurance Impl UAT'!H138=0, 'VSC Visa Insurance Impl UAT'!H138=""), "", 'VSC Visa Insurance Impl UAT'!H138), "")</f>
        <v/>
      </c>
      <c r="B138" t="str">
        <v>INSERT INTO t_vsc_visa_insurance_link (t_insurance_link_id, vsc_id, visa_type_id, is_insurance_required, created_by, created_date, modified_by, modified_date) VALUES(nextval('t_vsc_visa_insurance_link_seq'),81363,41616,'N', 'support', current_timestamp, 'support', current_timestamp);</v>
      </c>
    </row>
    <row r="139" spans="1:2">
      <c r="A139" t="str">
        <f>IFERROR(IF(OR('VSC Visa Insurance Impl UAT'!H139=0, 'VSC Visa Insurance Impl UAT'!H139=""), "", 'VSC Visa Insurance Impl UAT'!H139), "")</f>
        <v>INSERT INTO t_vsc_visa_insurance_link (t_insurance_link_id, vsc_id, visa_type_id, is_insurance_required, created_by, created_date, modified_by, modified_date) VALUES(nextval('t_vsc_visa_insurance_link_seq'),81363,41284,'N', 'support', current_timestamp, 'support', current_timestamp);</v>
      </c>
      <c r="B139" t="str">
        <v>INSERT INTO t_vsc_visa_insurance_link (t_insurance_link_id, vsc_id, visa_type_id, is_insurance_required, created_by, created_date, modified_by, modified_date) VALUES(nextval('t_vsc_visa_insurance_link_seq'),81363,41517,'N', 'support', current_timestamp, 'support', current_timestamp);</v>
      </c>
    </row>
    <row r="140" spans="1:2">
      <c r="A140" t="str">
        <f>IFERROR(IF(OR('VSC Visa Insurance Impl UAT'!H140=0, 'VSC Visa Insurance Impl UAT'!H140=""), "", 'VSC Visa Insurance Impl UAT'!H140), "")</f>
        <v>INSERT INTO t_vsc_visa_insurance_link (t_insurance_link_id, vsc_id, visa_type_id, is_insurance_required, created_by, created_date, modified_by, modified_date) VALUES(nextval('t_vsc_visa_insurance_link_seq'),81363,41283,'N', 'support', current_timestamp, 'support', current_timestamp);</v>
      </c>
      <c r="B140" t="str">
        <v>INSERT INTO t_vsc_visa_insurance_link (t_insurance_link_id, vsc_id, visa_type_id, is_insurance_required, created_by, created_date, modified_by, modified_date) VALUES(nextval('t_vsc_visa_insurance_link_seq'),81363,41396,'N', 'support', current_timestamp, 'support', current_timestamp);</v>
      </c>
    </row>
    <row r="141" spans="1:2">
      <c r="A141" t="str">
        <f>IFERROR(IF(OR('VSC Visa Insurance Impl UAT'!H141=0, 'VSC Visa Insurance Impl UAT'!H141=""), "", 'VSC Visa Insurance Impl UAT'!H141), "")</f>
        <v>INSERT INTO t_vsc_visa_insurance_link (t_insurance_link_id, vsc_id, visa_type_id, is_insurance_required, created_by, created_date, modified_by, modified_date) VALUES(nextval('t_vsc_visa_insurance_link_seq'),81363,41152,'Y', 'support', current_timestamp, 'support', current_timestamp);</v>
      </c>
      <c r="B141" t="str">
        <v>INSERT INTO t_vsc_visa_insurance_link (t_insurance_link_id, vsc_id, visa_type_id, is_insurance_required, created_by, created_date, modified_by, modified_date) VALUES(nextval('t_vsc_visa_insurance_link_seq'),81363,42076,'N', 'support', current_timestamp, 'support', current_timestamp);</v>
      </c>
    </row>
    <row r="142" spans="1:2">
      <c r="A142" t="str">
        <f>IFERROR(IF(OR('VSC Visa Insurance Impl UAT'!H142=0, 'VSC Visa Insurance Impl UAT'!H142=""), "", 'VSC Visa Insurance Impl UAT'!H142), "")</f>
        <v>INSERT INTO t_vsc_visa_insurance_link (t_insurance_link_id, vsc_id, visa_type_id, is_insurance_required, created_by, created_date, modified_by, modified_date) VALUES(nextval('t_vsc_visa_insurance_link_seq'),81363,41151,'Y', 'support', current_timestamp, 'support', current_timestamp);</v>
      </c>
      <c r="B142" t="str">
        <v>INSERT INTO t_vsc_visa_insurance_link (t_insurance_link_id, vsc_id, visa_type_id, is_insurance_required, created_by, created_date, modified_by, modified_date) VALUES(nextval('t_vsc_visa_insurance_link_seq'),81363,44824,'N', 'support', current_timestamp, 'support', current_timestamp);</v>
      </c>
    </row>
    <row r="143" spans="1:2">
      <c r="A143" t="str">
        <f>IFERROR(IF(OR('VSC Visa Insurance Impl UAT'!H143=0, 'VSC Visa Insurance Impl UAT'!H143=""), "", 'VSC Visa Insurance Impl UAT'!H143), "")</f>
        <v/>
      </c>
      <c r="B143" t="str">
        <v>INSERT INTO t_vsc_visa_insurance_link (t_insurance_link_id, vsc_id, visa_type_id, is_insurance_required, created_by, created_date, modified_by, modified_date) VALUES(nextval('t_vsc_visa_insurance_link_seq'),81363,44825,'N', 'support', current_timestamp, 'support', current_timestamp);</v>
      </c>
    </row>
    <row r="144" spans="1:2">
      <c r="A144" t="str">
        <f>IFERROR(IF(OR('VSC Visa Insurance Impl UAT'!H144=0, 'VSC Visa Insurance Impl UAT'!H144=""), "", 'VSC Visa Insurance Impl UAT'!H144), "")</f>
        <v>INSERT INTO t_vsc_visa_insurance_link (t_insurance_link_id, vsc_id, visa_type_id, is_insurance_required, created_by, created_date, modified_by, modified_date) VALUES(nextval('t_vsc_visa_insurance_link_seq'),81363,41263,'N', 'support', current_timestamp, 'support', current_timestamp);</v>
      </c>
      <c r="B144" t="str">
        <v>INSERT INTO t_vsc_visa_insurance_link (t_insurance_link_id, vsc_id, visa_type_id, is_insurance_required, created_by, created_date, modified_by, modified_date) VALUES(nextval('t_vsc_visa_insurance_link_seq'),81363,44826,'N', 'support', current_timestamp, 'support', current_timestamp);</v>
      </c>
    </row>
    <row r="145" spans="1:2">
      <c r="A145" t="str">
        <f>IFERROR(IF(OR('VSC Visa Insurance Impl UAT'!H145=0, 'VSC Visa Insurance Impl UAT'!H145=""), "", 'VSC Visa Insurance Impl UAT'!H145), "")</f>
        <v>INSERT INTO t_vsc_visa_insurance_link (t_insurance_link_id, vsc_id, visa_type_id, is_insurance_required, created_by, created_date, modified_by, modified_date) VALUES(nextval('t_vsc_visa_insurance_link_seq'),81363,41153,'Y', 'support', current_timestamp, 'support', current_timestamp);</v>
      </c>
      <c r="B145" t="str">
        <v>INSERT INTO t_vsc_visa_insurance_link (t_insurance_link_id, vsc_id, visa_type_id, is_insurance_required, created_by, created_date, modified_by, modified_date) VALUES(nextval('t_vsc_visa_insurance_link_seq'),81363,44827,'N', 'support', current_timestamp, 'support', current_timestamp);</v>
      </c>
    </row>
    <row r="146" spans="1:2">
      <c r="A146" t="str">
        <f>IFERROR(IF(OR('VSC Visa Insurance Impl UAT'!H146=0, 'VSC Visa Insurance Impl UAT'!H146=""), "", 'VSC Visa Insurance Impl UAT'!H146), "")</f>
        <v/>
      </c>
      <c r="B146" t="str">
        <v>INSERT INTO t_vsc_visa_insurance_link (t_insurance_link_id, vsc_id, visa_type_id, is_insurance_required, created_by, created_date, modified_by, modified_date) VALUES(nextval('t_vsc_visa_insurance_link_seq'),81363,44828,'N', 'support', current_timestamp, 'support', current_timestamp);</v>
      </c>
    </row>
    <row r="147" spans="1:2">
      <c r="A147" t="str">
        <f>IFERROR(IF(OR('VSC Visa Insurance Impl UAT'!H147=0, 'VSC Visa Insurance Impl UAT'!H147=""), "", 'VSC Visa Insurance Impl UAT'!H147), "")</f>
        <v>INSERT INTO t_vsc_visa_insurance_link (t_insurance_link_id, vsc_id, visa_type_id, is_insurance_required, created_by, created_date, modified_by, modified_date) VALUES(nextval('t_vsc_visa_insurance_link_seq'),81363,42436,'N', 'support', current_timestamp, 'support', current_timestamp);</v>
      </c>
      <c r="B147" t="str">
        <v>INSERT INTO t_vsc_visa_insurance_link (t_insurance_link_id, vsc_id, visa_type_id, is_insurance_required, created_by, created_date, modified_by, modified_date) VALUES(nextval('t_vsc_visa_insurance_link_seq'),81363,44829,'N', 'support', current_timestamp, 'support', current_timestamp);</v>
      </c>
    </row>
    <row r="148" spans="1:2">
      <c r="A148" t="str">
        <f>IFERROR(IF(OR('VSC Visa Insurance Impl UAT'!H148=0, 'VSC Visa Insurance Impl UAT'!H148=""), "", 'VSC Visa Insurance Impl UAT'!H148), "")</f>
        <v/>
      </c>
      <c r="B148" t="str">
        <v>INSERT INTO t_vsc_visa_insurance_link (t_insurance_link_id, vsc_id, visa_type_id, is_insurance_required, created_by, created_date, modified_by, modified_date) VALUES(nextval('t_vsc_visa_insurance_link_seq'),81363,44844,'N', 'support', current_timestamp, 'support', current_timestamp);</v>
      </c>
    </row>
    <row r="149" spans="1:2">
      <c r="A149" t="str">
        <f>IFERROR(IF(OR('VSC Visa Insurance Impl UAT'!H149=0, 'VSC Visa Insurance Impl UAT'!H149=""), "", 'VSC Visa Insurance Impl UAT'!H149), "")</f>
        <v>INSERT INTO t_vsc_visa_insurance_link (t_insurance_link_id, vsc_id, visa_type_id, is_insurance_required, created_by, created_date, modified_by, modified_date) VALUES(nextval('t_vsc_visa_insurance_link_seq'),81363,41592,'N', 'support', current_timestamp, 'support', current_timestamp);</v>
      </c>
      <c r="B149" t="str">
        <v>INSERT INTO t_vsc_visa_insurance_link (t_insurance_link_id, vsc_id, visa_type_id, is_insurance_required, created_by, created_date, modified_by, modified_date) VALUES(nextval('t_vsc_visa_insurance_link_seq'),81363,44845,'N', 'support', current_timestamp, 'support', current_timestamp);</v>
      </c>
    </row>
    <row r="150" spans="1:2">
      <c r="A150" t="str">
        <f>IFERROR(IF(OR('VSC Visa Insurance Impl UAT'!H150=0, 'VSC Visa Insurance Impl UAT'!H150=""), "", 'VSC Visa Insurance Impl UAT'!H150), "")</f>
        <v/>
      </c>
      <c r="B150" t="str">
        <v>INSERT INTO t_vsc_visa_insurance_link (t_insurance_link_id, vsc_id, visa_type_id, is_insurance_required, created_by, created_date, modified_by, modified_date) VALUES(nextval('t_vsc_visa_insurance_link_seq'),81363,44846,'N', 'support', current_timestamp, 'support', current_timestamp);</v>
      </c>
    </row>
    <row r="151" spans="1:2">
      <c r="A151" t="str">
        <f>IFERROR(IF(OR('VSC Visa Insurance Impl UAT'!H151=0, 'VSC Visa Insurance Impl UAT'!H151=""), "", 'VSC Visa Insurance Impl UAT'!H151), "")</f>
        <v/>
      </c>
      <c r="B151" t="str">
        <v>INSERT INTO t_vsc_visa_insurance_link (t_insurance_link_id, vsc_id, visa_type_id, is_insurance_required, created_by, created_date, modified_by, modified_date) VALUES(nextval('t_vsc_visa_insurance_link_seq'),81363,44864,'N', 'support', current_timestamp, 'support', current_timestamp);</v>
      </c>
    </row>
    <row r="152" spans="1:2">
      <c r="A152" t="str">
        <f>IFERROR(IF(OR('VSC Visa Insurance Impl UAT'!H152=0, 'VSC Visa Insurance Impl UAT'!H152=""), "", 'VSC Visa Insurance Impl UAT'!H152), "")</f>
        <v/>
      </c>
      <c r="B152" t="str">
        <v>INSERT INTO t_vsc_visa_insurance_link (t_insurance_link_id, vsc_id, visa_type_id, is_insurance_required, created_by, created_date, modified_by, modified_date) VALUES(nextval('t_vsc_visa_insurance_link_seq'),81363,44865,'N', 'support', current_timestamp, 'support', current_timestamp);</v>
      </c>
    </row>
    <row r="153" spans="1:2">
      <c r="A153" t="str">
        <f>IFERROR(IF(OR('VSC Visa Insurance Impl UAT'!H153=0, 'VSC Visa Insurance Impl UAT'!H153=""), "", 'VSC Visa Insurance Impl UAT'!H153), "")</f>
        <v/>
      </c>
      <c r="B153" t="str">
        <v>INSERT INTO t_vsc_visa_insurance_link (t_insurance_link_id, vsc_id, visa_type_id, is_insurance_required, created_by, created_date, modified_by, modified_date) VALUES(nextval('t_vsc_visa_insurance_link_seq'),81363,44866,'N', 'support', current_timestamp, 'support', current_timestamp);</v>
      </c>
    </row>
    <row r="154" spans="1:2">
      <c r="A154" t="str">
        <f>IFERROR(IF(OR('VSC Visa Insurance Impl UAT'!H154=0, 'VSC Visa Insurance Impl UAT'!H154=""), "", 'VSC Visa Insurance Impl UAT'!H154), "")</f>
        <v>INSERT INTO t_vsc_visa_insurance_link (t_insurance_link_id, vsc_id, visa_type_id, is_insurance_required, created_by, created_date, modified_by, modified_date) VALUES(nextval('t_vsc_visa_insurance_link_seq'),81363,22056,'N', 'support', current_timestamp, 'support', current_timestamp);</v>
      </c>
      <c r="B154" t="str">
        <v>INSERT INTO t_vsc_visa_insurance_link (t_insurance_link_id, vsc_id, visa_type_id, is_insurance_required, created_by, created_date, modified_by, modified_date) VALUES(nextval('t_vsc_visa_insurance_link_seq'),81363,44867,'N', 'support', current_timestamp, 'support', current_timestamp);</v>
      </c>
    </row>
    <row r="155" spans="1:2">
      <c r="A155" t="str">
        <f>IFERROR(IF(OR('VSC Visa Insurance Impl UAT'!H155=0, 'VSC Visa Insurance Impl UAT'!H155=""), "", 'VSC Visa Insurance Impl UAT'!H155), "")</f>
        <v/>
      </c>
      <c r="B155" t="str">
        <v>INSERT INTO t_vsc_visa_insurance_link (t_insurance_link_id, vsc_id, visa_type_id, is_insurance_required, created_by, created_date, modified_by, modified_date) VALUES(nextval('t_vsc_visa_insurance_link_seq'),81363,36173,'N', 'support', current_timestamp, 'support', current_timestamp);</v>
      </c>
    </row>
    <row r="156" spans="1:2">
      <c r="A156" t="str">
        <f>IFERROR(IF(OR('VSC Visa Insurance Impl UAT'!H156=0, 'VSC Visa Insurance Impl UAT'!H156=""), "", 'VSC Visa Insurance Impl UAT'!H156), "")</f>
        <v/>
      </c>
      <c r="B156" t="str">
        <v>INSERT INTO t_vsc_visa_insurance_link (t_insurance_link_id, vsc_id, visa_type_id, is_insurance_required, created_by, created_date, modified_by, modified_date) VALUES(nextval('t_vsc_visa_insurance_link_seq'),81363,36176,'N', 'support', current_timestamp, 'support', current_timestamp);</v>
      </c>
    </row>
    <row r="157" spans="1:2">
      <c r="A157" t="str">
        <f>IFERROR(IF(OR('VSC Visa Insurance Impl UAT'!H157=0, 'VSC Visa Insurance Impl UAT'!H157=""), "", 'VSC Visa Insurance Impl UAT'!H157), "")</f>
        <v/>
      </c>
      <c r="B157" t="str">
        <v>INSERT INTO t_vsc_visa_insurance_link (t_insurance_link_id, vsc_id, visa_type_id, is_insurance_required, created_by, created_date, modified_by, modified_date) VALUES(nextval('t_vsc_visa_insurance_link_seq'),81363,36170,'N', 'support', current_timestamp, 'support', current_timestamp);</v>
      </c>
    </row>
    <row r="158" spans="1:2">
      <c r="A158" t="str">
        <f>IFERROR(IF(OR('VSC Visa Insurance Impl UAT'!H158=0, 'VSC Visa Insurance Impl UAT'!H158=""), "", 'VSC Visa Insurance Impl UAT'!H158), "")</f>
        <v/>
      </c>
      <c r="B158" t="str">
        <v>INSERT INTO t_vsc_visa_insurance_link (t_insurance_link_id, vsc_id, visa_type_id, is_insurance_required, created_by, created_date, modified_by, modified_date) VALUES(nextval('t_vsc_visa_insurance_link_seq'),81363,36169,'N', 'support', current_timestamp, 'support', current_timestamp);</v>
      </c>
    </row>
    <row r="159" spans="1:2">
      <c r="A159" t="str">
        <f>IFERROR(IF(OR('VSC Visa Insurance Impl UAT'!H159=0, 'VSC Visa Insurance Impl UAT'!H159=""), "", 'VSC Visa Insurance Impl UAT'!H159), "")</f>
        <v/>
      </c>
      <c r="B159" t="str">
        <v>INSERT INTO t_vsc_visa_insurance_link (t_insurance_link_id, vsc_id, visa_type_id, is_insurance_required, created_by, created_date, modified_by, modified_date) VALUES(nextval('t_vsc_visa_insurance_link_seq'),81363,36174,'N', 'support', current_timestamp, 'support', current_timestamp);</v>
      </c>
    </row>
    <row r="160" spans="1:2">
      <c r="A160" t="str">
        <f>IFERROR(IF(OR('VSC Visa Insurance Impl UAT'!H160=0, 'VSC Visa Insurance Impl UAT'!H160=""), "", 'VSC Visa Insurance Impl UAT'!H160), "")</f>
        <v>INSERT INTO t_vsc_visa_insurance_link (t_insurance_link_id, vsc_id, visa_type_id, is_insurance_required, created_by, created_date, modified_by, modified_date) VALUES(nextval('t_vsc_visa_insurance_link_seq'),81363,38150,'N', 'support', current_timestamp, 'support', current_timestamp);</v>
      </c>
      <c r="B160" t="str">
        <v>INSERT INTO t_vsc_visa_insurance_link (t_insurance_link_id, vsc_id, visa_type_id, is_insurance_required, created_by, created_date, modified_by, modified_date) VALUES(nextval('t_vsc_visa_insurance_link_seq'),81363,36179,'N', 'support', current_timestamp, 'support', current_timestamp);</v>
      </c>
    </row>
    <row r="161" spans="1:2">
      <c r="A161" t="str">
        <f>IFERROR(IF(OR('VSC Visa Insurance Impl UAT'!H161=0, 'VSC Visa Insurance Impl UAT'!H161=""), "", 'VSC Visa Insurance Impl UAT'!H161), "")</f>
        <v/>
      </c>
      <c r="B161" t="str">
        <v>INSERT INTO t_vsc_visa_insurance_link (t_insurance_link_id, vsc_id, visa_type_id, is_insurance_required, created_by, created_date, modified_by, modified_date) VALUES(nextval('t_vsc_visa_insurance_link_seq'),81363,36172,'N', 'support', current_timestamp, 'support', current_timestamp);</v>
      </c>
    </row>
    <row r="162" spans="1:2">
      <c r="A162" t="str">
        <f>IFERROR(IF(OR('VSC Visa Insurance Impl UAT'!H162=0, 'VSC Visa Insurance Impl UAT'!H162=""), "", 'VSC Visa Insurance Impl UAT'!H162), "")</f>
        <v/>
      </c>
      <c r="B162" t="str">
        <v>INSERT INTO t_vsc_visa_insurance_link (t_insurance_link_id, vsc_id, visa_type_id, is_insurance_required, created_by, created_date, modified_by, modified_date) VALUES(nextval('t_vsc_visa_insurance_link_seq'),81363,36171,'N', 'support', current_timestamp, 'support', current_timestamp);</v>
      </c>
    </row>
    <row r="163" spans="1:2">
      <c r="A163" t="str">
        <f>IFERROR(IF(OR('VSC Visa Insurance Impl UAT'!H163=0, 'VSC Visa Insurance Impl UAT'!H163=""), "", 'VSC Visa Insurance Impl UAT'!H163), "")</f>
        <v/>
      </c>
      <c r="B163" t="str">
        <v>INSERT INTO t_vsc_visa_insurance_link (t_insurance_link_id, vsc_id, visa_type_id, is_insurance_required, created_by, created_date, modified_by, modified_date) VALUES(nextval('t_vsc_visa_insurance_link_seq'),81363,36175,'N', 'support', current_timestamp, 'support', current_timestamp);</v>
      </c>
    </row>
    <row r="164" spans="1:2">
      <c r="A164" t="str">
        <f>IFERROR(IF(OR('VSC Visa Insurance Impl UAT'!H164=0, 'VSC Visa Insurance Impl UAT'!H164=""), "", 'VSC Visa Insurance Impl UAT'!H164), "")</f>
        <v>INSERT INTO t_vsc_visa_insurance_link (t_insurance_link_id, vsc_id, visa_type_id, is_insurance_required, created_by, created_date, modified_by, modified_date) VALUES(nextval('t_vsc_visa_insurance_link_seq'),81363,38151,'N', 'support', current_timestamp, 'support', current_timestamp);</v>
      </c>
      <c r="B164" t="str">
        <v>INSERT INTO t_vsc_visa_insurance_link (t_insurance_link_id, vsc_id, visa_type_id, is_insurance_required, created_by, created_date, modified_by, modified_date) VALUES(nextval('t_vsc_visa_insurance_link_seq'),81363,36168,'N', 'support', current_timestamp, 'support', current_timestamp);</v>
      </c>
    </row>
    <row r="165" spans="1:2">
      <c r="A165" t="str">
        <f>IFERROR(IF(OR('VSC Visa Insurance Impl UAT'!H165=0, 'VSC Visa Insurance Impl UAT'!H165=""), "", 'VSC Visa Insurance Impl UAT'!H165), "")</f>
        <v>INSERT INTO t_vsc_visa_insurance_link (t_insurance_link_id, vsc_id, visa_type_id, is_insurance_required, created_by, created_date, modified_by, modified_date) VALUES(nextval('t_vsc_visa_insurance_link_seq'),81363,38152,'N', 'support', current_timestamp, 'support', current_timestamp);</v>
      </c>
      <c r="B165" t="str">
        <v>INSERT INTO t_vsc_visa_insurance_link (t_insurance_link_id, vsc_id, visa_type_id, is_insurance_required, created_by, created_date, modified_by, modified_date) VALUES(nextval('t_vsc_visa_insurance_link_seq'),81363,36177,'N', 'support', current_timestamp, 'support', current_timestamp);</v>
      </c>
    </row>
    <row r="166" spans="1:2">
      <c r="A166" t="str">
        <f>IFERROR(IF(OR('VSC Visa Insurance Impl UAT'!H166=0, 'VSC Visa Insurance Impl UAT'!H166=""), "", 'VSC Visa Insurance Impl UAT'!H166), "")</f>
        <v>INSERT INTO t_vsc_visa_insurance_link (t_insurance_link_id, vsc_id, visa_type_id, is_insurance_required, created_by, created_date, modified_by, modified_date) VALUES(nextval('t_vsc_visa_insurance_link_seq'),81363,38153,'N', 'support', current_timestamp, 'support', current_timestamp);</v>
      </c>
      <c r="B166" t="str">
        <v>INSERT INTO t_vsc_visa_insurance_link (t_insurance_link_id, vsc_id, visa_type_id, is_insurance_required, created_by, created_date, modified_by, modified_date) VALUES(nextval('t_vsc_visa_insurance_link_seq'),81363,36167,'N', 'support', current_timestamp, 'support', current_timestamp);</v>
      </c>
    </row>
    <row r="167" spans="1:2">
      <c r="A167" t="str">
        <f>IFERROR(IF(OR('VSC Visa Insurance Impl UAT'!H167=0, 'VSC Visa Insurance Impl UAT'!H167=""), "", 'VSC Visa Insurance Impl UAT'!H167), "")</f>
        <v>INSERT INTO t_vsc_visa_insurance_link (t_insurance_link_id, vsc_id, visa_type_id, is_insurance_required, created_by, created_date, modified_by, modified_date) VALUES(nextval('t_vsc_visa_insurance_link_seq'),81363,38154,'N', 'support', current_timestamp, 'support', current_timestamp);</v>
      </c>
      <c r="B167" t="str">
        <v>INSERT INTO t_vsc_visa_insurance_link (t_insurance_link_id, vsc_id, visa_type_id, is_insurance_required, created_by, created_date, modified_by, modified_date) VALUES(nextval('t_vsc_visa_insurance_link_seq'),81363,36162,'N', 'support', current_timestamp, 'support', current_timestamp);</v>
      </c>
    </row>
    <row r="168" spans="1:2">
      <c r="A168" t="str">
        <f>IFERROR(IF(OR('VSC Visa Insurance Impl UAT'!H168=0, 'VSC Visa Insurance Impl UAT'!H168=""), "", 'VSC Visa Insurance Impl UAT'!H168), "")</f>
        <v>INSERT INTO t_vsc_visa_insurance_link (t_insurance_link_id, vsc_id, visa_type_id, is_insurance_required, created_by, created_date, modified_by, modified_date) VALUES(nextval('t_vsc_visa_insurance_link_seq'),81363,38155,'N', 'support', current_timestamp, 'support', current_timestamp);</v>
      </c>
      <c r="B168" t="str">
        <v>INSERT INTO t_vsc_visa_insurance_link (t_insurance_link_id, vsc_id, visa_type_id, is_insurance_required, created_by, created_date, modified_by, modified_date) VALUES(nextval('t_vsc_visa_insurance_link_seq'),81363,36178,'N', 'support', current_timestamp, 'support', current_timestamp);</v>
      </c>
    </row>
    <row r="169" spans="1:2">
      <c r="A169" t="str">
        <f>IFERROR(IF(OR('VSC Visa Insurance Impl UAT'!H169=0, 'VSC Visa Insurance Impl UAT'!H169=""), "", 'VSC Visa Insurance Impl UAT'!H169), "")</f>
        <v>INSERT INTO t_vsc_visa_insurance_link (t_insurance_link_id, vsc_id, visa_type_id, is_insurance_required, created_by, created_date, modified_by, modified_date) VALUES(nextval('t_vsc_visa_insurance_link_seq'),81363,38156,'N', 'support', current_timestamp, 'support', current_timestamp);</v>
      </c>
      <c r="B169" t="str">
        <v>INSERT INTO t_vsc_visa_insurance_link (t_insurance_link_id, vsc_id, visa_type_id, is_insurance_required, created_by, created_date, modified_by, modified_date) VALUES(nextval('t_vsc_visa_insurance_link_seq'),81363,36160,'N', 'support', current_timestamp, 'support', current_timestamp);</v>
      </c>
    </row>
    <row r="170" spans="1:2">
      <c r="A170" t="str">
        <f>IFERROR(IF(OR('VSC Visa Insurance Impl UAT'!H170=0, 'VSC Visa Insurance Impl UAT'!H170=""), "", 'VSC Visa Insurance Impl UAT'!H170), "")</f>
        <v>INSERT INTO t_vsc_visa_insurance_link (t_insurance_link_id, vsc_id, visa_type_id, is_insurance_required, created_by, created_date, modified_by, modified_date) VALUES(nextval('t_vsc_visa_insurance_link_seq'),81363,38157,'N', 'support', current_timestamp, 'support', current_timestamp);</v>
      </c>
      <c r="B170" t="str">
        <v>INSERT INTO t_vsc_visa_insurance_link (t_insurance_link_id, vsc_id, visa_type_id, is_insurance_required, created_by, created_date, modified_by, modified_date) VALUES(nextval('t_vsc_visa_insurance_link_seq'),81363,36159,'N', 'support', current_timestamp, 'support', current_timestamp);</v>
      </c>
    </row>
    <row r="171" spans="1:2">
      <c r="A171" t="str">
        <f>IFERROR(IF(OR('VSC Visa Insurance Impl UAT'!H171=0, 'VSC Visa Insurance Impl UAT'!H171=""), "", 'VSC Visa Insurance Impl UAT'!H171), "")</f>
        <v>INSERT INTO t_vsc_visa_insurance_link (t_insurance_link_id, vsc_id, visa_type_id, is_insurance_required, created_by, created_date, modified_by, modified_date) VALUES(nextval('t_vsc_visa_insurance_link_seq'),81363,38158,'N', 'support', current_timestamp, 'support', current_timestamp);</v>
      </c>
      <c r="B171" t="str">
        <v>INSERT INTO t_vsc_visa_insurance_link (t_insurance_link_id, vsc_id, visa_type_id, is_insurance_required, created_by, created_date, modified_by, modified_date) VALUES(nextval('t_vsc_visa_insurance_link_seq'),81363,36163,'N', 'support', current_timestamp, 'support', current_timestamp);</v>
      </c>
    </row>
    <row r="172" spans="1:2">
      <c r="A172" t="str">
        <f>IFERROR(IF(OR('VSC Visa Insurance Impl UAT'!H172=0, 'VSC Visa Insurance Impl UAT'!H172=""), "", 'VSC Visa Insurance Impl UAT'!H172), "")</f>
        <v>INSERT INTO t_vsc_visa_insurance_link (t_insurance_link_id, vsc_id, visa_type_id, is_insurance_required, created_by, created_date, modified_by, modified_date) VALUES(nextval('t_vsc_visa_insurance_link_seq'),81363,38159,'N', 'support', current_timestamp, 'support', current_timestamp);</v>
      </c>
      <c r="B172" t="str">
        <v>INSERT INTO t_vsc_visa_insurance_link (t_insurance_link_id, vsc_id, visa_type_id, is_insurance_required, created_by, created_date, modified_by, modified_date) VALUES(nextval('t_vsc_visa_insurance_link_seq'),81363,36156,'N', 'support', current_timestamp, 'support', current_timestamp);</v>
      </c>
    </row>
    <row r="173" spans="1:2">
      <c r="A173" t="str">
        <f>IFERROR(IF(OR('VSC Visa Insurance Impl UAT'!H173=0, 'VSC Visa Insurance Impl UAT'!H173=""), "", 'VSC Visa Insurance Impl UAT'!H173), "")</f>
        <v>INSERT INTO t_vsc_visa_insurance_link (t_insurance_link_id, vsc_id, visa_type_id, is_insurance_required, created_by, created_date, modified_by, modified_date) VALUES(nextval('t_vsc_visa_insurance_link_seq'),81363,38160,'N', 'support', current_timestamp, 'support', current_timestamp);</v>
      </c>
      <c r="B173" t="str">
        <v>INSERT INTO t_vsc_visa_insurance_link (t_insurance_link_id, vsc_id, visa_type_id, is_insurance_required, created_by, created_date, modified_by, modified_date) VALUES(nextval('t_vsc_visa_insurance_link_seq'),81363,36165,'N', 'support', current_timestamp, 'support', current_timestamp);</v>
      </c>
    </row>
    <row r="174" spans="1:2">
      <c r="A174" t="str">
        <f>IFERROR(IF(OR('VSC Visa Insurance Impl UAT'!H174=0, 'VSC Visa Insurance Impl UAT'!H174=""), "", 'VSC Visa Insurance Impl UAT'!H174), "")</f>
        <v>INSERT INTO t_vsc_visa_insurance_link (t_insurance_link_id, vsc_id, visa_type_id, is_insurance_required, created_by, created_date, modified_by, modified_date) VALUES(nextval('t_vsc_visa_insurance_link_seq'),81363,38161,'N', 'support', current_timestamp, 'support', current_timestamp);</v>
      </c>
      <c r="B174" t="str">
        <v>INSERT INTO t_vsc_visa_insurance_link (t_insurance_link_id, vsc_id, visa_type_id, is_insurance_required, created_by, created_date, modified_by, modified_date) VALUES(nextval('t_vsc_visa_insurance_link_seq'),81363,36155,'N', 'support', current_timestamp, 'support', current_timestamp);</v>
      </c>
    </row>
    <row r="175" spans="1:2">
      <c r="A175" t="str">
        <f>IFERROR(IF(OR('VSC Visa Insurance Impl UAT'!H175=0, 'VSC Visa Insurance Impl UAT'!H175=""), "", 'VSC Visa Insurance Impl UAT'!H175), "")</f>
        <v>INSERT INTO t_vsc_visa_insurance_link (t_insurance_link_id, vsc_id, visa_type_id, is_insurance_required, created_by, created_date, modified_by, modified_date) VALUES(nextval('t_vsc_visa_insurance_link_seq'),81363,44746,'N', 'support', current_timestamp, 'support', current_timestamp);</v>
      </c>
      <c r="B175" t="str">
        <v>INSERT INTO t_vsc_visa_insurance_link (t_insurance_link_id, vsc_id, visa_type_id, is_insurance_required, created_by, created_date, modified_by, modified_date) VALUES(nextval('t_vsc_visa_insurance_link_seq'),81363,22058,'Y', 'support', current_timestamp, 'support', current_timestamp);</v>
      </c>
    </row>
    <row r="176" spans="1:2">
      <c r="A176" t="str">
        <f>IFERROR(IF(OR('VSC Visa Insurance Impl UAT'!H176=0, 'VSC Visa Insurance Impl UAT'!H176=""), "", 'VSC Visa Insurance Impl UAT'!H176), "")</f>
        <v>INSERT INTO t_vsc_visa_insurance_link (t_insurance_link_id, vsc_id, visa_type_id, is_insurance_required, created_by, created_date, modified_by, modified_date) VALUES(nextval('t_vsc_visa_insurance_link_seq'),81363,41344,'N', 'support', current_timestamp, 'support', current_timestamp);</v>
      </c>
      <c r="B176" t="str">
        <v>INSERT INTO t_vsc_visa_insurance_link (t_insurance_link_id, vsc_id, visa_type_id, is_insurance_required, created_by, created_date, modified_by, modified_date) VALUES(nextval('t_vsc_visa_insurance_link_seq'),81363,24054,'Y', 'support', current_timestamp, 'support', current_timestamp);</v>
      </c>
    </row>
    <row r="177" spans="1:2">
      <c r="A177" t="str">
        <f>IFERROR(IF(OR('VSC Visa Insurance Impl UAT'!H177=0, 'VSC Visa Insurance Impl UAT'!H177=""), "", 'VSC Visa Insurance Impl UAT'!H177), "")</f>
        <v>INSERT INTO t_vsc_visa_insurance_link (t_insurance_link_id, vsc_id, visa_type_id, is_insurance_required, created_by, created_date, modified_by, modified_date) VALUES(nextval('t_vsc_visa_insurance_link_seq'),81363,44747,'N', 'support', current_timestamp, 'support', current_timestamp);</v>
      </c>
      <c r="B177" t="str">
        <v>INSERT INTO t_vsc_visa_insurance_link (t_insurance_link_id, vsc_id, visa_type_id, is_insurance_required, created_by, created_date, modified_by, modified_date) VALUES(nextval('t_vsc_visa_insurance_link_seq'),81363,39151,'N', 'support', current_timestamp, 'support', current_timestamp);</v>
      </c>
    </row>
    <row r="178" spans="1:2">
      <c r="A178" t="str">
        <f>IFERROR(IF(OR('VSC Visa Insurance Impl UAT'!H178=0, 'VSC Visa Insurance Impl UAT'!H178=""), "", 'VSC Visa Insurance Impl UAT'!H178), "")</f>
        <v>INSERT INTO t_vsc_visa_insurance_link (t_insurance_link_id, vsc_id, visa_type_id, is_insurance_required, created_by, created_date, modified_by, modified_date) VALUES(nextval('t_vsc_visa_insurance_link_seq'),81363,44748,'N', 'support', current_timestamp, 'support', current_timestamp);</v>
      </c>
      <c r="B178" t="str">
        <v>INSERT INTO t_vsc_visa_insurance_link (t_insurance_link_id, vsc_id, visa_type_id, is_insurance_required, created_by, created_date, modified_by, modified_date) VALUES(nextval('t_vsc_visa_insurance_link_seq'),81363,37153,'Y', 'support', current_timestamp, 'support', current_timestamp);</v>
      </c>
    </row>
    <row r="179" spans="1:2">
      <c r="A179" t="str">
        <f>IFERROR(IF(OR('VSC Visa Insurance Impl UAT'!H179=0, 'VSC Visa Insurance Impl UAT'!H179=""), "", 'VSC Visa Insurance Impl UAT'!H179), "")</f>
        <v>INSERT INTO t_vsc_visa_insurance_link (t_insurance_link_id, vsc_id, visa_type_id, is_insurance_required, created_by, created_date, modified_by, modified_date) VALUES(nextval('t_vsc_visa_insurance_link_seq'),81363,44764,'N', 'support', current_timestamp, 'support', current_timestamp);</v>
      </c>
      <c r="B179" t="str">
        <v>INSERT INTO t_vsc_visa_insurance_link (t_insurance_link_id, vsc_id, visa_type_id, is_insurance_required, created_by, created_date, modified_by, modified_date) VALUES(nextval('t_vsc_visa_insurance_link_seq'),81363,33153,'Y', 'support', current_timestamp, 'support', current_timestamp);</v>
      </c>
    </row>
    <row r="180" spans="1:2">
      <c r="A180" t="str">
        <f>IFERROR(IF(OR('VSC Visa Insurance Impl UAT'!H180=0, 'VSC Visa Insurance Impl UAT'!H180=""), "", 'VSC Visa Insurance Impl UAT'!H180), "")</f>
        <v>INSERT INTO t_vsc_visa_insurance_link (t_insurance_link_id, vsc_id, visa_type_id, is_insurance_required, created_by, created_date, modified_by, modified_date) VALUES(nextval('t_vsc_visa_insurance_link_seq'),81363,44765,'N', 'support', current_timestamp, 'support', current_timestamp);</v>
      </c>
      <c r="B180" t="str">
        <v>INSERT INTO t_vsc_visa_insurance_link (t_insurance_link_id, vsc_id, visa_type_id, is_insurance_required, created_by, created_date, modified_by, modified_date) VALUES(nextval('t_vsc_visa_insurance_link_seq'),81363,616,'Y', 'support', current_timestamp, 'support', current_timestamp);</v>
      </c>
    </row>
    <row r="181" spans="1:2">
      <c r="A181" t="str">
        <f>IFERROR(IF(OR('VSC Visa Insurance Impl UAT'!H181=0, 'VSC Visa Insurance Impl UAT'!H181=""), "", 'VSC Visa Insurance Impl UAT'!H181), "")</f>
        <v>INSERT INTO t_vsc_visa_insurance_link (t_insurance_link_id, vsc_id, visa_type_id, is_insurance_required, created_by, created_date, modified_by, modified_date) VALUES(nextval('t_vsc_visa_insurance_link_seq'),81363,44766,'N', 'support', current_timestamp, 'support', current_timestamp);</v>
      </c>
      <c r="B181" t="str">
        <v>INSERT INTO t_vsc_visa_insurance_link (t_insurance_link_id, vsc_id, visa_type_id, is_insurance_required, created_by, created_date, modified_by, modified_date) VALUES(nextval('t_vsc_visa_insurance_link_seq'),81363,615,'Y', 'support', current_timestamp, 'support', current_timestamp);</v>
      </c>
    </row>
    <row r="182" spans="1:2">
      <c r="A182" t="str">
        <f>IFERROR(IF(OR('VSC Visa Insurance Impl UAT'!H182=0, 'VSC Visa Insurance Impl UAT'!H182=""), "", 'VSC Visa Insurance Impl UAT'!H182), "")</f>
        <v>INSERT INTO t_vsc_visa_insurance_link (t_insurance_link_id, vsc_id, visa_type_id, is_insurance_required, created_by, created_date, modified_by, modified_date) VALUES(nextval('t_vsc_visa_insurance_link_seq'),81363,44767,'N', 'support', current_timestamp, 'support', current_timestamp);</v>
      </c>
      <c r="B182" t="str">
        <v>INSERT INTO t_vsc_visa_insurance_link (t_insurance_link_id, vsc_id, visa_type_id, is_insurance_required, created_by, created_date, modified_by, modified_date) VALUES(nextval('t_vsc_visa_insurance_link_seq'),81363,34156,'Y', 'support', current_timestamp, 'support', current_timestamp);</v>
      </c>
    </row>
    <row r="183" spans="1:2">
      <c r="A183" t="str">
        <f>IFERROR(IF(OR('VSC Visa Insurance Impl UAT'!H183=0, 'VSC Visa Insurance Impl UAT'!H183=""), "", 'VSC Visa Insurance Impl UAT'!H183), "")</f>
        <v>INSERT INTO t_vsc_visa_insurance_link (t_insurance_link_id, vsc_id, visa_type_id, is_insurance_required, created_by, created_date, modified_by, modified_date) VALUES(nextval('t_vsc_visa_insurance_link_seq'),81363,44768,'N', 'support', current_timestamp, 'support', current_timestamp);</v>
      </c>
      <c r="B183" t="str">
        <v>INSERT INTO t_vsc_visa_insurance_link (t_insurance_link_id, vsc_id, visa_type_id, is_insurance_required, created_by, created_date, modified_by, modified_date) VALUES(nextval('t_vsc_visa_insurance_link_seq'),81363,617,'Y', 'support', current_timestamp, 'support', current_timestamp);</v>
      </c>
    </row>
    <row r="184" spans="1:2">
      <c r="A184" t="str">
        <f>IFERROR(IF(OR('VSC Visa Insurance Impl UAT'!H184=0, 'VSC Visa Insurance Impl UAT'!H184=""), "", 'VSC Visa Insurance Impl UAT'!H184), "")</f>
        <v>INSERT INTO t_vsc_visa_insurance_link (t_insurance_link_id, vsc_id, visa_type_id, is_insurance_required, created_by, created_date, modified_by, modified_date) VALUES(nextval('t_vsc_visa_insurance_link_seq'),81363,44769,'N', 'support', current_timestamp, 'support', current_timestamp);</v>
      </c>
      <c r="B184" t="str">
        <v>INSERT INTO t_vsc_visa_insurance_link (t_insurance_link_id, vsc_id, visa_type_id, is_insurance_required, created_by, created_date, modified_by, modified_date) VALUES(nextval('t_vsc_visa_insurance_link_seq'),81363,43603,'Y', 'support', current_timestamp, 'support', current_timestamp);</v>
      </c>
    </row>
    <row r="185" spans="1:2">
      <c r="A185" t="str">
        <f>IFERROR(IF(OR('VSC Visa Insurance Impl UAT'!H185=0, 'VSC Visa Insurance Impl UAT'!H185=""), "", 'VSC Visa Insurance Impl UAT'!H185), "")</f>
        <v>INSERT INTO t_vsc_visa_insurance_link (t_insurance_link_id, vsc_id, visa_type_id, is_insurance_required, created_by, created_date, modified_by, modified_date) VALUES(nextval('t_vsc_visa_insurance_link_seq'),81363,41405,'N', 'support', current_timestamp, 'support', current_timestamp);</v>
      </c>
      <c r="B185" t="str">
        <v>INSERT INTO t_vsc_visa_insurance_link (t_insurance_link_id, vsc_id, visa_type_id, is_insurance_required, created_by, created_date, modified_by, modified_date) VALUES(nextval('t_vsc_visa_insurance_link_seq'),81363,41757,'N', 'support', current_timestamp, 'support', current_timestamp);</v>
      </c>
    </row>
    <row r="186" spans="1:2">
      <c r="A186" t="str">
        <f>IFERROR(IF(OR('VSC Visa Insurance Impl UAT'!H186=0, 'VSC Visa Insurance Impl UAT'!H186=""), "", 'VSC Visa Insurance Impl UAT'!H186), "")</f>
        <v>INSERT INTO t_vsc_visa_insurance_link (t_insurance_link_id, vsc_id, visa_type_id, is_insurance_required, created_by, created_date, modified_by, modified_date) VALUES(nextval('t_vsc_visa_insurance_link_seq'),81363,41515,'N', 'support', current_timestamp, 'support', current_timestamp);</v>
      </c>
      <c r="B186" t="str">
        <v>INSERT INTO t_vsc_visa_insurance_link (t_insurance_link_id, vsc_id, visa_type_id, is_insurance_required, created_by, created_date, modified_by, modified_date) VALUES(nextval('t_vsc_visa_insurance_link_seq'),81363,41684,'N', 'support', current_timestamp, 'support', current_timestamp);</v>
      </c>
    </row>
    <row r="187" spans="1:2">
      <c r="A187" t="str">
        <f>IFERROR(IF(OR('VSC Visa Insurance Impl UAT'!H187=0, 'VSC Visa Insurance Impl UAT'!H187=""), "", 'VSC Visa Insurance Impl UAT'!H187), "")</f>
        <v>INSERT INTO t_vsc_visa_insurance_link (t_insurance_link_id, vsc_id, visa_type_id, is_insurance_required, created_by, created_date, modified_by, modified_date) VALUES(nextval('t_vsc_visa_insurance_link_seq'),81363,41535,'N', 'support', current_timestamp, 'support', current_timestamp);</v>
      </c>
      <c r="B187" t="str">
        <v>INSERT INTO t_vsc_visa_insurance_link (t_insurance_link_id, vsc_id, visa_type_id, is_insurance_required, created_by, created_date, modified_by, modified_date) VALUES(nextval('t_vsc_visa_insurance_link_seq'),81363,22059,'N', 'support', current_timestamp, 'support', current_timestamp);</v>
      </c>
    </row>
    <row r="188" spans="1:2">
      <c r="A188" t="str">
        <f>IFERROR(IF(OR('VSC Visa Insurance Impl UAT'!H188=0, 'VSC Visa Insurance Impl UAT'!H188=""), "", 'VSC Visa Insurance Impl UAT'!H188), "")</f>
        <v>INSERT INTO t_vsc_visa_insurance_link (t_insurance_link_id, vsc_id, visa_type_id, is_insurance_required, created_by, created_date, modified_by, modified_date) VALUES(nextval('t_vsc_visa_insurance_link_seq'),81363,41555,'N', 'support', current_timestamp, 'support', current_timestamp);</v>
      </c>
      <c r="B188" t="str">
        <v>INSERT INTO t_vsc_visa_insurance_link (t_insurance_link_id, vsc_id, visa_type_id, is_insurance_required, created_by, created_date, modified_by, modified_date) VALUES(nextval('t_vsc_visa_insurance_link_seq'),81363,940,'N', 'support', current_timestamp, 'support', current_timestamp);</v>
      </c>
    </row>
    <row r="189" spans="1:2">
      <c r="A189" t="str">
        <f>IFERROR(IF(OR('VSC Visa Insurance Impl UAT'!H189=0, 'VSC Visa Insurance Impl UAT'!H189=""), "", 'VSC Visa Insurance Impl UAT'!H189), "")</f>
        <v>INSERT INTO t_vsc_visa_insurance_link (t_insurance_link_id, vsc_id, visa_type_id, is_insurance_required, created_by, created_date, modified_by, modified_date) VALUES(nextval('t_vsc_visa_insurance_link_seq'),81363,41575,'N', 'support', current_timestamp, 'support', current_timestamp);</v>
      </c>
      <c r="B189" t="str">
        <v>INSERT INTO t_vsc_visa_insurance_link (t_insurance_link_id, vsc_id, visa_type_id, is_insurance_required, created_by, created_date, modified_by, modified_date) VALUES(nextval('t_vsc_visa_insurance_link_seq'),81363,939,'N', 'support', current_timestamp, 'support', current_timestamp);</v>
      </c>
    </row>
    <row r="190" spans="1:2">
      <c r="A190" t="str">
        <f>IFERROR(IF(OR('VSC Visa Insurance Impl UAT'!H190=0, 'VSC Visa Insurance Impl UAT'!H190=""), "", 'VSC Visa Insurance Impl UAT'!H190), "")</f>
        <v>INSERT INTO t_vsc_visa_insurance_link (t_insurance_link_id, vsc_id, visa_type_id, is_insurance_required, created_by, created_date, modified_by, modified_date) VALUES(nextval('t_vsc_visa_insurance_link_seq'),81363,41576,'N', 'support', current_timestamp, 'support', current_timestamp);</v>
      </c>
      <c r="B190" t="str">
        <v>INSERT INTO t_vsc_visa_insurance_link (t_insurance_link_id, vsc_id, visa_type_id, is_insurance_required, created_by, created_date, modified_by, modified_date) VALUES(nextval('t_vsc_visa_insurance_link_seq'),81363,941,'N', 'support', current_timestamp, 'support', current_timestamp);</v>
      </c>
    </row>
    <row r="191" spans="1:2">
      <c r="A191" t="str">
        <f>IFERROR(IF(OR('VSC Visa Insurance Impl UAT'!H191=0, 'VSC Visa Insurance Impl UAT'!H191=""), "", 'VSC Visa Insurance Impl UAT'!H191), "")</f>
        <v>INSERT INTO t_vsc_visa_insurance_link (t_insurance_link_id, vsc_id, visa_type_id, is_insurance_required, created_by, created_date, modified_by, modified_date) VALUES(nextval('t_vsc_visa_insurance_link_seq'),81363,44770,'N', 'support', current_timestamp, 'support', current_timestamp);</v>
      </c>
      <c r="B191" t="str">
        <v>INSERT INTO t_vsc_visa_insurance_link (t_insurance_link_id, vsc_id, visa_type_id, is_insurance_required, created_by, created_date, modified_by, modified_date) VALUES(nextval('t_vsc_visa_insurance_link_seq'),81363,28150,'N', 'support', current_timestamp, 'support', current_timestamp);</v>
      </c>
    </row>
    <row r="192" spans="1:2">
      <c r="A192" t="str">
        <f>IFERROR(IF(OR('VSC Visa Insurance Impl UAT'!H192=0, 'VSC Visa Insurance Impl UAT'!H192=""), "", 'VSC Visa Insurance Impl UAT'!H192), "")</f>
        <v>INSERT INTO t_vsc_visa_insurance_link (t_insurance_link_id, vsc_id, visa_type_id, is_insurance_required, created_by, created_date, modified_by, modified_date) VALUES(nextval('t_vsc_visa_insurance_link_seq'),81363,44771,'N', 'support', current_timestamp, 'support', current_timestamp);</v>
      </c>
      <c r="B192" t="str">
        <v>INSERT INTO t_vsc_visa_insurance_link (t_insurance_link_id, vsc_id, visa_type_id, is_insurance_required, created_by, created_date, modified_by, modified_date) VALUES(nextval('t_vsc_visa_insurance_link_seq'),81363,607,'N', 'support', current_timestamp, 'support', current_timestamp);</v>
      </c>
    </row>
    <row r="193" spans="1:2">
      <c r="A193" t="str">
        <f>IFERROR(IF(OR('VSC Visa Insurance Impl UAT'!H193=0, 'VSC Visa Insurance Impl UAT'!H193=""), "", 'VSC Visa Insurance Impl UAT'!H193), "")</f>
        <v>INSERT INTO t_vsc_visa_insurance_link (t_insurance_link_id, vsc_id, visa_type_id, is_insurance_required, created_by, created_date, modified_by, modified_date) VALUES(nextval('t_vsc_visa_insurance_link_seq'),81363,44772,'N', 'support', current_timestamp, 'support', current_timestamp);</v>
      </c>
      <c r="B193" t="str">
        <v>INSERT INTO t_vsc_visa_insurance_link (t_insurance_link_id, vsc_id, visa_type_id, is_insurance_required, created_by, created_date, modified_by, modified_date) VALUES(nextval('t_vsc_visa_insurance_link_seq'),81363,606,'N', 'support', current_timestamp, 'support', current_timestamp);</v>
      </c>
    </row>
    <row r="194" spans="1:2">
      <c r="A194" t="str">
        <f>IFERROR(IF(OR('VSC Visa Insurance Impl UAT'!H194=0, 'VSC Visa Insurance Impl UAT'!H194=""), "", 'VSC Visa Insurance Impl UAT'!H194), "")</f>
        <v>INSERT INTO t_vsc_visa_insurance_link (t_insurance_link_id, vsc_id, visa_type_id, is_insurance_required, created_by, created_date, modified_by, modified_date) VALUES(nextval('t_vsc_visa_insurance_link_seq'),81363,44773,'N', 'support', current_timestamp, 'support', current_timestamp);</v>
      </c>
      <c r="B194" t="str">
        <v>INSERT INTO t_vsc_visa_insurance_link (t_insurance_link_id, vsc_id, visa_type_id, is_insurance_required, created_by, created_date, modified_by, modified_date) VALUES(nextval('t_vsc_visa_insurance_link_seq'),81363,608,'N', 'support', current_timestamp, 'support', current_timestamp);</v>
      </c>
    </row>
    <row r="195" spans="1:2">
      <c r="A195" t="str">
        <f>IFERROR(IF(OR('VSC Visa Insurance Impl UAT'!H195=0, 'VSC Visa Insurance Impl UAT'!H195=""), "", 'VSC Visa Insurance Impl UAT'!H195), "")</f>
        <v>INSERT INTO t_vsc_visa_insurance_link (t_insurance_link_id, vsc_id, visa_type_id, is_insurance_required, created_by, created_date, modified_by, modified_date) VALUES(nextval('t_vsc_visa_insurance_link_seq'),81363,44774,'N', 'support', current_timestamp, 'support', current_timestamp);</v>
      </c>
      <c r="B195" t="str">
        <v>INSERT INTO t_vsc_visa_insurance_link (t_insurance_link_id, vsc_id, visa_type_id, is_insurance_required, created_by, created_date, modified_by, modified_date) VALUES(nextval('t_vsc_visa_insurance_link_seq'),81363,41776,'N', 'support', current_timestamp, 'support', current_timestamp);</v>
      </c>
    </row>
    <row r="196" spans="1:2">
      <c r="A196" t="str">
        <f>IFERROR(IF(OR('VSC Visa Insurance Impl UAT'!H196=0, 'VSC Visa Insurance Impl UAT'!H196=""), "", 'VSC Visa Insurance Impl UAT'!H196), "")</f>
        <v>INSERT INTO t_vsc_visa_insurance_link (t_insurance_link_id, vsc_id, visa_type_id, is_insurance_required, created_by, created_date, modified_by, modified_date) VALUES(nextval('t_vsc_visa_insurance_link_seq'),81363,44775,'N', 'support', current_timestamp, 'support', current_timestamp);</v>
      </c>
      <c r="B196" t="str">
        <v>INSERT INTO t_vsc_visa_insurance_link (t_insurance_link_id, vsc_id, visa_type_id, is_insurance_required, created_by, created_date, modified_by, modified_date) VALUES(nextval('t_vsc_visa_insurance_link_seq'),81363,22053,'Y', 'support', current_timestamp, 'support', current_timestamp);</v>
      </c>
    </row>
    <row r="197" spans="1:2">
      <c r="A197" t="str">
        <f>IFERROR(IF(OR('VSC Visa Insurance Impl UAT'!H197=0, 'VSC Visa Insurance Impl UAT'!H197=""), "", 'VSC Visa Insurance Impl UAT'!H197), "")</f>
        <v>INSERT INTO t_vsc_visa_insurance_link (t_insurance_link_id, vsc_id, visa_type_id, is_insurance_required, created_by, created_date, modified_by, modified_date) VALUES(nextval('t_vsc_visa_insurance_link_seq'),81363,44776,'N', 'support', current_timestamp, 'support', current_timestamp);</v>
      </c>
      <c r="B197" t="str">
        <v>INSERT INTO t_vsc_visa_insurance_link (t_insurance_link_id, vsc_id, visa_type_id, is_insurance_required, created_by, created_date, modified_by, modified_date) VALUES(nextval('t_vsc_visa_insurance_link_seq'),81363,32403,'N', 'support', current_timestamp, 'support', current_timestamp);</v>
      </c>
    </row>
    <row r="198" spans="1:2">
      <c r="A198" t="str">
        <f>IFERROR(IF(OR('VSC Visa Insurance Impl UAT'!H198=0, 'VSC Visa Insurance Impl UAT'!H198=""), "", 'VSC Visa Insurance Impl UAT'!H198), "")</f>
        <v>INSERT INTO t_vsc_visa_insurance_link (t_insurance_link_id, vsc_id, visa_type_id, is_insurance_required, created_by, created_date, modified_by, modified_date) VALUES(nextval('t_vsc_visa_insurance_link_seq'),81363,44777,'N', 'support', current_timestamp, 'support', current_timestamp);</v>
      </c>
      <c r="B198" t="str">
        <v>INSERT INTO t_vsc_visa_insurance_link (t_insurance_link_id, vsc_id, visa_type_id, is_insurance_required, created_by, created_date, modified_by, modified_date) VALUES(nextval('t_vsc_visa_insurance_link_seq'),81363,41704,'N', 'support', current_timestamp, 'support', current_timestamp);</v>
      </c>
    </row>
    <row r="199" spans="1:2">
      <c r="A199" t="str">
        <f>IFERROR(IF(OR('VSC Visa Insurance Impl UAT'!H199=0, 'VSC Visa Insurance Impl UAT'!H199=""), "", 'VSC Visa Insurance Impl UAT'!H199), "")</f>
        <v>INSERT INTO t_vsc_visa_insurance_link (t_insurance_link_id, vsc_id, visa_type_id, is_insurance_required, created_by, created_date, modified_by, modified_date) VALUES(nextval('t_vsc_visa_insurance_link_seq'),81363,44778,'N', 'support', current_timestamp, 'support', current_timestamp);</v>
      </c>
      <c r="B199" t="str">
        <v>INSERT INTO t_vsc_visa_insurance_link (t_insurance_link_id, vsc_id, visa_type_id, is_insurance_required, created_by, created_date, modified_by, modified_date) VALUES(nextval('t_vsc_visa_insurance_link_seq'),81363,33157,'N', 'support', current_timestamp, 'support', current_timestamp);</v>
      </c>
    </row>
    <row r="200" spans="1:2">
      <c r="A200" t="str">
        <f>IFERROR(IF(OR('VSC Visa Insurance Impl UAT'!H200=0, 'VSC Visa Insurance Impl UAT'!H200=""), "", 'VSC Visa Insurance Impl UAT'!H200), "")</f>
        <v>INSERT INTO t_vsc_visa_insurance_link (t_insurance_link_id, vsc_id, visa_type_id, is_insurance_required, created_by, created_date, modified_by, modified_date) VALUES(nextval('t_vsc_visa_insurance_link_seq'),81363,44779,'N', 'support', current_timestamp, 'support', current_timestamp);</v>
      </c>
      <c r="B200" t="str">
        <v>INSERT INTO t_vsc_visa_insurance_link (t_insurance_link_id, vsc_id, visa_type_id, is_insurance_required, created_by, created_date, modified_by, modified_date) VALUES(nextval('t_vsc_visa_insurance_link_seq'),81363,32408,'N', 'support', current_timestamp, 'support', current_timestamp);</v>
      </c>
    </row>
    <row r="201" spans="1:2">
      <c r="A201" t="str">
        <f>IFERROR(IF(OR('VSC Visa Insurance Impl UAT'!H201=0, 'VSC Visa Insurance Impl UAT'!H201=""), "", 'VSC Visa Insurance Impl UAT'!H201), "")</f>
        <v>INSERT INTO t_vsc_visa_insurance_link (t_insurance_link_id, vsc_id, visa_type_id, is_insurance_required, created_by, created_date, modified_by, modified_date) VALUES(nextval('t_vsc_visa_insurance_link_seq'),81363,44780,'N', 'support', current_timestamp, 'support', current_timestamp);</v>
      </c>
      <c r="B201" t="str">
        <v>INSERT INTO t_vsc_visa_insurance_link (t_insurance_link_id, vsc_id, visa_type_id, is_insurance_required, created_by, created_date, modified_by, modified_date) VALUES(nextval('t_vsc_visa_insurance_link_seq'),81363,32407,'N', 'support', current_timestamp, 'support', current_timestamp);</v>
      </c>
    </row>
    <row r="202" spans="1:2">
      <c r="A202" t="str">
        <f>IFERROR(IF(OR('VSC Visa Insurance Impl UAT'!H202=0, 'VSC Visa Insurance Impl UAT'!H202=""), "", 'VSC Visa Insurance Impl UAT'!H202), "")</f>
        <v>INSERT INTO t_vsc_visa_insurance_link (t_insurance_link_id, vsc_id, visa_type_id, is_insurance_required, created_by, created_date, modified_by, modified_date) VALUES(nextval('t_vsc_visa_insurance_link_seq'),81363,44781,'N', 'support', current_timestamp, 'support', current_timestamp);</v>
      </c>
      <c r="B202" t="str">
        <v>INSERT INTO t_vsc_visa_insurance_link (t_insurance_link_id, vsc_id, visa_type_id, is_insurance_required, created_by, created_date, modified_by, modified_date) VALUES(nextval('t_vsc_visa_insurance_link_seq'),81363,34155,'N', 'support', current_timestamp, 'support', current_timestamp);</v>
      </c>
    </row>
    <row r="203" spans="1:2">
      <c r="A203" t="str">
        <f>IFERROR(IF(OR('VSC Visa Insurance Impl UAT'!H203=0, 'VSC Visa Insurance Impl UAT'!H203=""), "", 'VSC Visa Insurance Impl UAT'!H203), "")</f>
        <v>INSERT INTO t_vsc_visa_insurance_link (t_insurance_link_id, vsc_id, visa_type_id, is_insurance_required, created_by, created_date, modified_by, modified_date) VALUES(nextval('t_vsc_visa_insurance_link_seq'),81363,44782,'N', 'support', current_timestamp, 'support', current_timestamp);</v>
      </c>
      <c r="B203" t="str">
        <v>INSERT INTO t_vsc_visa_insurance_link (t_insurance_link_id, vsc_id, visa_type_id, is_insurance_required, created_by, created_date, modified_by, modified_date) VALUES(nextval('t_vsc_visa_insurance_link_seq'),81363,32409,'N', 'support', current_timestamp, 'support', current_timestamp);</v>
      </c>
    </row>
    <row r="204" spans="1:2">
      <c r="A204" t="str">
        <f>IFERROR(IF(OR('VSC Visa Insurance Impl UAT'!H204=0, 'VSC Visa Insurance Impl UAT'!H204=""), "", 'VSC Visa Insurance Impl UAT'!H204), "")</f>
        <v>INSERT INTO t_vsc_visa_insurance_link (t_insurance_link_id, vsc_id, visa_type_id, is_insurance_required, created_by, created_date, modified_by, modified_date) VALUES(nextval('t_vsc_visa_insurance_link_seq'),81363,44783,'N', 'support', current_timestamp, 'support', current_timestamp);</v>
      </c>
      <c r="B204" t="str">
        <v>INSERT INTO t_vsc_visa_insurance_link (t_insurance_link_id, vsc_id, visa_type_id, is_insurance_required, created_by, created_date, modified_by, modified_date) VALUES(nextval('t_vsc_visa_insurance_link_seq'),81363,24100,'Y', 'support', current_timestamp, 'support', current_timestamp);</v>
      </c>
    </row>
    <row r="205" spans="1:2">
      <c r="A205" t="str">
        <f>IFERROR(IF(OR('VSC Visa Insurance Impl UAT'!H205=0, 'VSC Visa Insurance Impl UAT'!H205=""), "", 'VSC Visa Insurance Impl UAT'!H205), "")</f>
        <v>INSERT INTO t_vsc_visa_insurance_link (t_insurance_link_id, vsc_id, visa_type_id, is_insurance_required, created_by, created_date, modified_by, modified_date) VALUES(nextval('t_vsc_visa_insurance_link_seq'),81363,41363,'N', 'support', current_timestamp, 'support', current_timestamp);</v>
      </c>
      <c r="B205" t="str">
        <v>INSERT INTO t_vsc_visa_insurance_link (t_insurance_link_id, vsc_id, visa_type_id, is_insurance_required, created_by, created_date, modified_by, modified_date) VALUES(nextval('t_vsc_visa_insurance_link_seq'),81363,625,'Y', 'support', current_timestamp, 'support', current_timestamp);</v>
      </c>
    </row>
    <row r="206" spans="1:2">
      <c r="A206" t="str">
        <f>IFERROR(IF(OR('VSC Visa Insurance Impl UAT'!H206=0, 'VSC Visa Insurance Impl UAT'!H206=""), "", 'VSC Visa Insurance Impl UAT'!H206), "")</f>
        <v>INSERT INTO t_vsc_visa_insurance_link (t_insurance_link_id, vsc_id, visa_type_id, is_insurance_required, created_by, created_date, modified_by, modified_date) VALUES(nextval('t_vsc_visa_insurance_link_seq'),81363,41828,'N', 'support', current_timestamp, 'support', current_timestamp);</v>
      </c>
      <c r="B206" t="str">
        <v>INSERT INTO t_vsc_visa_insurance_link (t_insurance_link_id, vsc_id, visa_type_id, is_insurance_required, created_by, created_date, modified_by, modified_date) VALUES(nextval('t_vsc_visa_insurance_link_seq'),81363,624,'Y', 'support', current_timestamp, 'support', current_timestamp);</v>
      </c>
    </row>
    <row r="207" spans="1:2">
      <c r="A207" t="str">
        <f>IFERROR(IF(OR('VSC Visa Insurance Impl UAT'!H207=0, 'VSC Visa Insurance Impl UAT'!H207=""), "", 'VSC Visa Insurance Impl UAT'!H207), "")</f>
        <v>INSERT INTO t_vsc_visa_insurance_link (t_insurance_link_id, vsc_id, visa_type_id, is_insurance_required, created_by, created_date, modified_by, modified_date) VALUES(nextval('t_vsc_visa_insurance_link_seq'),81363,36161,'N', 'support', current_timestamp, 'support', current_timestamp);</v>
      </c>
      <c r="B207" t="str">
        <v>INSERT INTO t_vsc_visa_insurance_link (t_insurance_link_id, vsc_id, visa_type_id, is_insurance_required, created_by, created_date, modified_by, modified_date) VALUES(nextval('t_vsc_visa_insurance_link_seq'),81363,626,'Y', 'support', current_timestamp, 'support', current_timestamp);</v>
      </c>
    </row>
    <row r="208" spans="1:2">
      <c r="A208" t="str">
        <f>IFERROR(IF(OR('VSC Visa Insurance Impl UAT'!H208=0, 'VSC Visa Insurance Impl UAT'!H208=""), "", 'VSC Visa Insurance Impl UAT'!H208), "")</f>
        <v>INSERT INTO t_vsc_visa_insurance_link (t_insurance_link_id, vsc_id, visa_type_id, is_insurance_required, created_by, created_date, modified_by, modified_date) VALUES(nextval('t_vsc_visa_insurance_link_seq'),81363,36164,'N', 'support', current_timestamp, 'support', current_timestamp);</v>
      </c>
      <c r="B208" t="str">
        <v>INSERT INTO t_vsc_visa_insurance_link (t_insurance_link_id, vsc_id, visa_type_id, is_insurance_required, created_by, created_date, modified_by, modified_date) VALUES(nextval('t_vsc_visa_insurance_link_seq'),81363,32402,'N', 'support', current_timestamp, 'support', current_timestamp);</v>
      </c>
    </row>
    <row r="209" spans="1:2">
      <c r="A209" t="str">
        <f>IFERROR(IF(OR('VSC Visa Insurance Impl UAT'!H209=0, 'VSC Visa Insurance Impl UAT'!H209=""), "", 'VSC Visa Insurance Impl UAT'!H209), "")</f>
        <v>INSERT INTO t_vsc_visa_insurance_link (t_insurance_link_id, vsc_id, visa_type_id, is_insurance_required, created_by, created_date, modified_by, modified_date) VALUES(nextval('t_vsc_visa_insurance_link_seq'),81363,36158,'N', 'support', current_timestamp, 'support', current_timestamp);</v>
      </c>
      <c r="B209" t="str">
        <v>INSERT INTO t_vsc_visa_insurance_link (t_insurance_link_id, vsc_id, visa_type_id, is_insurance_required, created_by, created_date, modified_by, modified_date) VALUES(nextval('t_vsc_visa_insurance_link_seq'),81363,41614,'N', 'support', current_timestamp, 'support', current_timestamp);</v>
      </c>
    </row>
    <row r="210" spans="1:2">
      <c r="A210" t="str">
        <f>IFERROR(IF(OR('VSC Visa Insurance Impl UAT'!H210=0, 'VSC Visa Insurance Impl UAT'!H210=""), "", 'VSC Visa Insurance Impl UAT'!H210), "")</f>
        <v>INSERT INTO t_vsc_visa_insurance_link (t_insurance_link_id, vsc_id, visa_type_id, is_insurance_required, created_by, created_date, modified_by, modified_date) VALUES(nextval('t_vsc_visa_insurance_link_seq'),81363,36157,'N', 'support', current_timestamp, 'support', current_timestamp);</v>
      </c>
      <c r="B210" t="str">
        <v>INSERT INTO t_vsc_visa_insurance_link (t_insurance_link_id, vsc_id, visa_type_id, is_insurance_required, created_by, created_date, modified_by, modified_date) VALUES(nextval('t_vsc_visa_insurance_link_seq'),81363,33156,'N', 'support', current_timestamp, 'support', current_timestamp);</v>
      </c>
    </row>
    <row r="211" spans="1:2">
      <c r="A211" t="str">
        <f>IFERROR(IF(OR('VSC Visa Insurance Impl UAT'!H211=0, 'VSC Visa Insurance Impl UAT'!H211=""), "", 'VSC Visa Insurance Impl UAT'!H211), "")</f>
        <v/>
      </c>
      <c r="B211" t="str">
        <v>INSERT INTO t_vsc_visa_insurance_link (t_insurance_link_id, vsc_id, visa_type_id, is_insurance_required, created_by, created_date, modified_by, modified_date) VALUES(nextval('t_vsc_visa_insurance_link_seq'),81363,32405,'N', 'support', current_timestamp, 'support', current_timestamp);</v>
      </c>
    </row>
    <row r="212" spans="1:2">
      <c r="A212" t="str">
        <f>IFERROR(IF(OR('VSC Visa Insurance Impl UAT'!H212=0, 'VSC Visa Insurance Impl UAT'!H212=""), "", 'VSC Visa Insurance Impl UAT'!H212), "")</f>
        <v/>
      </c>
      <c r="B212" t="str">
        <v>INSERT INTO t_vsc_visa_insurance_link (t_insurance_link_id, vsc_id, visa_type_id, is_insurance_required, created_by, created_date, modified_by, modified_date) VALUES(nextval('t_vsc_visa_insurance_link_seq'),81363,32404,'N', 'support', current_timestamp, 'support', current_timestamp);</v>
      </c>
    </row>
    <row r="213" spans="1:2">
      <c r="A213" t="str">
        <f>IFERROR(IF(OR('VSC Visa Insurance Impl UAT'!H213=0, 'VSC Visa Insurance Impl UAT'!H213=""), "", 'VSC Visa Insurance Impl UAT'!H213), "")</f>
        <v/>
      </c>
      <c r="B213" t="str">
        <v>INSERT INTO t_vsc_visa_insurance_link (t_insurance_link_id, vsc_id, visa_type_id, is_insurance_required, created_by, created_date, modified_by, modified_date) VALUES(nextval('t_vsc_visa_insurance_link_seq'),81363,34154,'N', 'support', current_timestamp, 'support', current_timestamp);</v>
      </c>
    </row>
    <row r="214" spans="1:2">
      <c r="A214" t="str">
        <f>IFERROR(IF(OR('VSC Visa Insurance Impl UAT'!H214=0, 'VSC Visa Insurance Impl UAT'!H214=""), "", 'VSC Visa Insurance Impl UAT'!H214), "")</f>
        <v/>
      </c>
      <c r="B214" t="str">
        <v>INSERT INTO t_vsc_visa_insurance_link (t_insurance_link_id, vsc_id, visa_type_id, is_insurance_required, created_by, created_date, modified_by, modified_date) VALUES(nextval('t_vsc_visa_insurance_link_seq'),81363,32406,'N', 'support', current_timestamp, 'support', current_timestamp);</v>
      </c>
    </row>
    <row r="215" spans="1:2">
      <c r="A215" t="str">
        <f>IFERROR(IF(OR('VSC Visa Insurance Impl UAT'!H215=0, 'VSC Visa Insurance Impl UAT'!H215=""), "", 'VSC Visa Insurance Impl UAT'!H215), "")</f>
        <v/>
      </c>
      <c r="B215" t="str">
        <v>INSERT INTO t_vsc_visa_insurance_link (t_insurance_link_id, vsc_id, visa_type_id, is_insurance_required, created_by, created_date, modified_by, modified_date) VALUES(nextval('t_vsc_visa_insurance_link_seq'),81363,22055,'Y', 'support', current_timestamp, 'support', current_timestamp);</v>
      </c>
    </row>
    <row r="216" spans="1:2">
      <c r="A216" t="str">
        <f>IFERROR(IF(OR('VSC Visa Insurance Impl UAT'!H216=0, 'VSC Visa Insurance Impl UAT'!H216=""), "", 'VSC Visa Insurance Impl UAT'!H216), "")</f>
        <v/>
      </c>
      <c r="B216" t="str">
        <v>INSERT INTO t_vsc_visa_insurance_link (t_insurance_link_id, vsc_id, visa_type_id, is_insurance_required, created_by, created_date, modified_by, modified_date) VALUES(nextval('t_vsc_visa_insurance_link_seq'),81363,22064,'Y', 'support', current_timestamp, 'support', current_timestamp);</v>
      </c>
    </row>
    <row r="217" spans="1:2">
      <c r="A217" t="str">
        <f>IFERROR(IF(OR('VSC Visa Insurance Impl UAT'!H217=0, 'VSC Visa Insurance Impl UAT'!H217=""), "", 'VSC Visa Insurance Impl UAT'!H217), "")</f>
        <v/>
      </c>
      <c r="B217" t="str">
        <v>INSERT INTO t_vsc_visa_insurance_link (t_insurance_link_id, vsc_id, visa_type_id, is_insurance_required, created_by, created_date, modified_by, modified_date) VALUES(nextval('t_vsc_visa_insurance_link_seq'),81363,33158,'Y', 'support', current_timestamp, 'support', current_timestamp);</v>
      </c>
    </row>
    <row r="218" spans="1:2">
      <c r="A218" t="str">
        <f>IFERROR(IF(OR('VSC Visa Insurance Impl UAT'!H218=0, 'VSC Visa Insurance Impl UAT'!H218=""), "", 'VSC Visa Insurance Impl UAT'!H218), "")</f>
        <v/>
      </c>
      <c r="B218" t="str">
        <v>INSERT INTO t_vsc_visa_insurance_link (t_insurance_link_id, vsc_id, visa_type_id, is_insurance_required, created_by, created_date, modified_by, modified_date) VALUES(nextval('t_vsc_visa_insurance_link_seq'),81363,628,'Y', 'support', current_timestamp, 'support', current_timestamp);</v>
      </c>
    </row>
    <row r="219" spans="1:2">
      <c r="A219" t="str">
        <f>IFERROR(IF(OR('VSC Visa Insurance Impl UAT'!H219=0, 'VSC Visa Insurance Impl UAT'!H219=""), "", 'VSC Visa Insurance Impl UAT'!H219), "")</f>
        <v/>
      </c>
      <c r="B219" t="str">
        <v>INSERT INTO t_vsc_visa_insurance_link (t_insurance_link_id, vsc_id, visa_type_id, is_insurance_required, created_by, created_date, modified_by, modified_date) VALUES(nextval('t_vsc_visa_insurance_link_seq'),81363,627,'Y', 'support', current_timestamp, 'support', current_timestamp);</v>
      </c>
    </row>
    <row r="220" spans="1:2">
      <c r="A220" t="str">
        <f>IFERROR(IF(OR('VSC Visa Insurance Impl UAT'!H220=0, 'VSC Visa Insurance Impl UAT'!H220=""), "", 'VSC Visa Insurance Impl UAT'!H220), "")</f>
        <v/>
      </c>
      <c r="B220" t="str">
        <v>INSERT INTO t_vsc_visa_insurance_link (t_insurance_link_id, vsc_id, visa_type_id, is_insurance_required, created_by, created_date, modified_by, modified_date) VALUES(nextval('t_vsc_visa_insurance_link_seq'),81363,34153,'Y', 'support', current_timestamp, 'support', current_timestamp);</v>
      </c>
    </row>
    <row r="221" spans="1:2">
      <c r="A221" t="str">
        <f>IFERROR(IF(OR('VSC Visa Insurance Impl UAT'!H221=0, 'VSC Visa Insurance Impl UAT'!H221=""), "", 'VSC Visa Insurance Impl UAT'!H221), "")</f>
        <v/>
      </c>
      <c r="B221" t="str">
        <v>INSERT INTO t_vsc_visa_insurance_link (t_insurance_link_id, vsc_id, visa_type_id, is_insurance_required, created_by, created_date, modified_by, modified_date) VALUES(nextval('t_vsc_visa_insurance_link_seq'),81363,629,'Y', 'support', current_timestamp, 'support', current_timestamp);</v>
      </c>
    </row>
    <row r="222" spans="1:2">
      <c r="A222" t="str">
        <f>IFERROR(IF(OR('VSC Visa Insurance Impl UAT'!H222=0, 'VSC Visa Insurance Impl UAT'!H222=""), "", 'VSC Visa Insurance Impl UAT'!H222), "")</f>
        <v/>
      </c>
      <c r="B222" t="str">
        <v>INSERT INTO t_vsc_visa_insurance_link (t_insurance_link_id, vsc_id, visa_type_id, is_insurance_required, created_by, created_date, modified_by, modified_date) VALUES(nextval('t_vsc_visa_insurance_link_seq'),81363,32304,'N', 'support', current_timestamp, 'support', current_timestamp);</v>
      </c>
    </row>
    <row r="223" spans="1:2">
      <c r="A223" t="str">
        <f>IFERROR(IF(OR('VSC Visa Insurance Impl UAT'!H223=0, 'VSC Visa Insurance Impl UAT'!H223=""), "", 'VSC Visa Insurance Impl UAT'!H223), "")</f>
        <v/>
      </c>
      <c r="B223" t="str">
        <v>INSERT INTO t_vsc_visa_insurance_link (t_insurance_link_id, vsc_id, visa_type_id, is_insurance_required, created_by, created_date, modified_by, modified_date) VALUES(nextval('t_vsc_visa_insurance_link_seq'),81363,23050,'N', 'support', current_timestamp, 'support', current_timestamp);</v>
      </c>
    </row>
    <row r="224" spans="1:2">
      <c r="A224" t="str">
        <f>IFERROR(IF(OR('VSC Visa Insurance Impl UAT'!H224=0, 'VSC Visa Insurance Impl UAT'!H224=""), "", 'VSC Visa Insurance Impl UAT'!H224), "")</f>
        <v/>
      </c>
      <c r="B224" t="str">
        <v>INSERT INTO t_vsc_visa_insurance_link (t_insurance_link_id, vsc_id, visa_type_id, is_insurance_required, created_by, created_date, modified_by, modified_date) VALUES(nextval('t_vsc_visa_insurance_link_seq'),81363,23051,'N', 'support', current_timestamp, 'support', current_timestamp);</v>
      </c>
    </row>
    <row r="225" spans="1:2">
      <c r="A225" t="str">
        <f>IFERROR(IF(OR('VSC Visa Insurance Impl UAT'!H225=0, 'VSC Visa Insurance Impl UAT'!H225=""), "", 'VSC Visa Insurance Impl UAT'!H225), "")</f>
        <v/>
      </c>
      <c r="B225" t="str">
        <v>INSERT INTO t_vsc_visa_insurance_link (t_insurance_link_id, vsc_id, visa_type_id, is_insurance_required, created_by, created_date, modified_by, modified_date) VALUES(nextval('t_vsc_visa_insurance_link_seq'),81363,39152,'N', 'support', current_timestamp, 'support', current_timestamp);</v>
      </c>
    </row>
    <row r="226" spans="1:2">
      <c r="A226" t="str">
        <f>IFERROR(IF(OR('VSC Visa Insurance Impl UAT'!H226=0, 'VSC Visa Insurance Impl UAT'!H226=""), "", 'VSC Visa Insurance Impl UAT'!H226), "")</f>
        <v/>
      </c>
      <c r="B226" t="str">
        <v>INSERT INTO t_vsc_visa_insurance_link (t_insurance_link_id, vsc_id, visa_type_id, is_insurance_required, created_by, created_date, modified_by, modified_date) VALUES(nextval('t_vsc_visa_insurance_link_seq'),81363,37151,'N', 'support', current_timestamp, 'support', current_timestamp);</v>
      </c>
    </row>
    <row r="227" spans="1:2">
      <c r="A227" t="str">
        <f>IFERROR(IF(OR('VSC Visa Insurance Impl UAT'!H227=0, 'VSC Visa Insurance Impl UAT'!H227=""), "", 'VSC Visa Insurance Impl UAT'!H227), "")</f>
        <v/>
      </c>
      <c r="B227" t="str">
        <v>INSERT INTO t_vsc_visa_insurance_link (t_insurance_link_id, vsc_id, visa_type_id, is_insurance_required, created_by, created_date, modified_by, modified_date) VALUES(nextval('t_vsc_visa_insurance_link_seq'),81363,637,'N', 'support', current_timestamp, 'support', current_timestamp);</v>
      </c>
    </row>
    <row r="228" spans="1:2">
      <c r="A228" t="str">
        <f>IFERROR(IF(OR('VSC Visa Insurance Impl UAT'!H228=0, 'VSC Visa Insurance Impl UAT'!H228=""), "", 'VSC Visa Insurance Impl UAT'!H228), "")</f>
        <v/>
      </c>
      <c r="B228" t="str">
        <v>INSERT INTO t_vsc_visa_insurance_link (t_insurance_link_id, vsc_id, visa_type_id, is_insurance_required, created_by, created_date, modified_by, modified_date) VALUES(nextval('t_vsc_visa_insurance_link_seq'),81363,636,'N', 'support', current_timestamp, 'support', current_timestamp);</v>
      </c>
    </row>
    <row r="229" spans="1:2">
      <c r="A229" t="str">
        <f>IFERROR(IF(OR('VSC Visa Insurance Impl UAT'!H229=0, 'VSC Visa Insurance Impl UAT'!H229=""), "", 'VSC Visa Insurance Impl UAT'!H229), "")</f>
        <v/>
      </c>
      <c r="B229" t="str">
        <v>INSERT INTO t_vsc_visa_insurance_link (t_insurance_link_id, vsc_id, visa_type_id, is_insurance_required, created_by, created_date, modified_by, modified_date) VALUES(nextval('t_vsc_visa_insurance_link_seq'),81363,638,'N', 'support', current_timestamp, 'support', current_timestamp);</v>
      </c>
    </row>
    <row r="230" spans="1:2">
      <c r="A230" t="str">
        <f>IFERROR(IF(OR('VSC Visa Insurance Impl UAT'!H230=0, 'VSC Visa Insurance Impl UAT'!H230=""), "", 'VSC Visa Insurance Impl UAT'!H230), "")</f>
        <v/>
      </c>
      <c r="B230" t="str">
        <v>INSERT INTO t_vsc_visa_insurance_link (t_insurance_link_id, vsc_id, visa_type_id, is_insurance_required, created_by, created_date, modified_by, modified_date) VALUES(nextval('t_vsc_visa_insurance_link_seq'),81363,33150,'N', 'support', current_timestamp, 'support', current_timestamp);</v>
      </c>
    </row>
    <row r="231" spans="1:2">
      <c r="A231" t="str">
        <f>IFERROR(IF(OR('VSC Visa Insurance Impl UAT'!H231=0, 'VSC Visa Insurance Impl UAT'!H231=""), "", 'VSC Visa Insurance Impl UAT'!H231), "")</f>
        <v/>
      </c>
      <c r="B231" t="str">
        <v>INSERT INTO t_vsc_visa_insurance_link (t_insurance_link_id, vsc_id, visa_type_id, is_insurance_required, created_by, created_date, modified_by, modified_date) VALUES(nextval('t_vsc_visa_insurance_link_seq'),81363,34152,'N', 'support', current_timestamp, 'support', current_timestamp);</v>
      </c>
    </row>
    <row r="232" spans="1:2">
      <c r="A232" t="str">
        <f>IFERROR(IF(OR('VSC Visa Insurance Impl UAT'!H232=0, 'VSC Visa Insurance Impl UAT'!H232=""), "", 'VSC Visa Insurance Impl UAT'!H232), "")</f>
        <v/>
      </c>
      <c r="B232" t="str">
        <v>INSERT INTO t_vsc_visa_insurance_link (t_insurance_link_id, vsc_id, visa_type_id, is_insurance_required, created_by, created_date, modified_by, modified_date) VALUES(nextval('t_vsc_visa_insurance_link_seq'),81363,44884,'N', 'support', current_timestamp, 'support', current_timestamp);</v>
      </c>
    </row>
    <row r="233" spans="1:2">
      <c r="A233" t="str">
        <f>IFERROR(IF(OR('VSC Visa Insurance Impl UAT'!H233=0, 'VSC Visa Insurance Impl UAT'!H233=""), "", 'VSC Visa Insurance Impl UAT'!H233), "")</f>
        <v/>
      </c>
      <c r="B233" t="str">
        <v>INSERT INTO t_vsc_visa_insurance_link (t_insurance_link_id, vsc_id, visa_type_id, is_insurance_required, created_by, created_date, modified_by, modified_date) VALUES(nextval('t_vsc_visa_insurance_link_seq'),81363,29150,'N', 'support', current_timestamp, 'support', current_timestamp);</v>
      </c>
    </row>
    <row r="234" spans="1:2">
      <c r="A234" t="str">
        <f>IFERROR(IF(OR('VSC Visa Insurance Impl UAT'!H234=0, 'VSC Visa Insurance Impl UAT'!H234=""), "", 'VSC Visa Insurance Impl UAT'!H234), "")</f>
        <v/>
      </c>
      <c r="B234" t="str">
        <v>INSERT INTO t_vsc_visa_insurance_link (t_insurance_link_id, vsc_id, visa_type_id, is_insurance_required, created_by, created_date, modified_by, modified_date) VALUES(nextval('t_vsc_visa_insurance_link_seq'),81363,32200,'N', 'support', current_timestamp, 'support', current_timestamp);</v>
      </c>
    </row>
    <row r="235" spans="1:2">
      <c r="A235" t="str">
        <f>IFERROR(IF(OR('VSC Visa Insurance Impl UAT'!H235=0, 'VSC Visa Insurance Impl UAT'!H235=""), "", 'VSC Visa Insurance Impl UAT'!H235), "")</f>
        <v/>
      </c>
      <c r="B235" t="str">
        <v>INSERT INTO t_vsc_visa_insurance_link (t_insurance_link_id, vsc_id, visa_type_id, is_insurance_required, created_by, created_date, modified_by, modified_date) VALUES(nextval('t_vsc_visa_insurance_link_seq'),81363,22062,'Y', 'support', current_timestamp, 'support', current_timestamp);</v>
      </c>
    </row>
    <row r="236" spans="1:2">
      <c r="A236" t="str">
        <f>IFERROR(IF(OR('VSC Visa Insurance Impl UAT'!H236=0, 'VSC Visa Insurance Impl UAT'!H236=""), "", 'VSC Visa Insurance Impl UAT'!H236), "")</f>
        <v/>
      </c>
      <c r="B236" t="str">
        <v>INSERT INTO t_vsc_visa_insurance_link (t_insurance_link_id, vsc_id, visa_type_id, is_insurance_required, created_by, created_date, modified_by, modified_date) VALUES(nextval('t_vsc_visa_insurance_link_seq'),81363,22067,'Y', 'support', current_timestamp, 'support', current_timestamp);</v>
      </c>
    </row>
    <row r="237" spans="1:2">
      <c r="A237" t="str">
        <f>IFERROR(IF(OR('VSC Visa Insurance Impl UAT'!H237=0, 'VSC Visa Insurance Impl UAT'!H237=""), "", 'VSC Visa Insurance Impl UAT'!H237), "")</f>
        <v/>
      </c>
      <c r="B237" t="str">
        <v>INSERT INTO t_vsc_visa_insurance_link (t_insurance_link_id, vsc_id, visa_type_id, is_insurance_required, created_by, created_date, modified_by, modified_date) VALUES(nextval('t_vsc_visa_insurance_link_seq'),81363,39153,'N', 'support', current_timestamp, 'support', current_timestamp);</v>
      </c>
    </row>
    <row r="238" spans="1:2">
      <c r="A238" t="str">
        <f>IFERROR(IF(OR('VSC Visa Insurance Impl UAT'!H238=0, 'VSC Visa Insurance Impl UAT'!H238=""), "", 'VSC Visa Insurance Impl UAT'!H238), "")</f>
        <v/>
      </c>
      <c r="B238" t="str">
        <v>INSERT INTO t_vsc_visa_insurance_link (t_insurance_link_id, vsc_id, visa_type_id, is_insurance_required, created_by, created_date, modified_by, modified_date) VALUES(nextval('t_vsc_visa_insurance_link_seq'),81363,37154,'Y', 'support', current_timestamp, 'support', current_timestamp);</v>
      </c>
    </row>
    <row r="239" spans="1:2">
      <c r="A239" t="str">
        <f>IFERROR(IF(OR('VSC Visa Insurance Impl UAT'!H239=0, 'VSC Visa Insurance Impl UAT'!H239=""), "", 'VSC Visa Insurance Impl UAT'!H239), "")</f>
        <v/>
      </c>
      <c r="B239" t="str">
        <v>INSERT INTO t_vsc_visa_insurance_link (t_insurance_link_id, vsc_id, visa_type_id, is_insurance_required, created_by, created_date, modified_by, modified_date) VALUES(nextval('t_vsc_visa_insurance_link_seq'),81363,33154,'Y', 'support', current_timestamp, 'support', current_timestamp);</v>
      </c>
    </row>
    <row r="240" spans="1:2">
      <c r="A240" t="str">
        <f>IFERROR(IF(OR('VSC Visa Insurance Impl UAT'!H240=0, 'VSC Visa Insurance Impl UAT'!H240=""), "", 'VSC Visa Insurance Impl UAT'!H240), "")</f>
        <v/>
      </c>
      <c r="B240" t="str">
        <v>INSERT INTO t_vsc_visa_insurance_link (t_insurance_link_id, vsc_id, visa_type_id, is_insurance_required, created_by, created_date, modified_by, modified_date) VALUES(nextval('t_vsc_visa_insurance_link_seq'),81363,619,'Y', 'support', current_timestamp, 'support', current_timestamp);</v>
      </c>
    </row>
    <row r="241" spans="1:2">
      <c r="A241" t="str">
        <f>IFERROR(IF(OR('VSC Visa Insurance Impl UAT'!H241=0, 'VSC Visa Insurance Impl UAT'!H241=""), "", 'VSC Visa Insurance Impl UAT'!H241), "")</f>
        <v/>
      </c>
      <c r="B241" t="str">
        <v>INSERT INTO t_vsc_visa_insurance_link (t_insurance_link_id, vsc_id, visa_type_id, is_insurance_required, created_by, created_date, modified_by, modified_date) VALUES(nextval('t_vsc_visa_insurance_link_seq'),81363,618,'Y', 'support', current_timestamp, 'support', current_timestamp);</v>
      </c>
    </row>
    <row r="242" spans="1:2">
      <c r="A242" t="str">
        <f>IFERROR(IF(OR('VSC Visa Insurance Impl UAT'!H242=0, 'VSC Visa Insurance Impl UAT'!H242=""), "", 'VSC Visa Insurance Impl UAT'!H242), "")</f>
        <v/>
      </c>
      <c r="B242" t="str">
        <v>INSERT INTO t_vsc_visa_insurance_link (t_insurance_link_id, vsc_id, visa_type_id, is_insurance_required, created_by, created_date, modified_by, modified_date) VALUES(nextval('t_vsc_visa_insurance_link_seq'),81363,34151,'Y', 'support', current_timestamp, 'support', current_timestamp);</v>
      </c>
    </row>
    <row r="243" spans="1:2">
      <c r="A243" t="str">
        <f>IFERROR(IF(OR('VSC Visa Insurance Impl UAT'!H243=0, 'VSC Visa Insurance Impl UAT'!H243=""), "", 'VSC Visa Insurance Impl UAT'!H243), "")</f>
        <v/>
      </c>
      <c r="B243" t="str">
        <v>INSERT INTO t_vsc_visa_insurance_link (t_insurance_link_id, vsc_id, visa_type_id, is_insurance_required, created_by, created_date, modified_by, modified_date) VALUES(nextval('t_vsc_visa_insurance_link_seq'),81363,620,'Y', 'support', current_timestamp, 'support', current_timestamp);</v>
      </c>
    </row>
    <row r="244" spans="1:2">
      <c r="A244" t="str">
        <f>IFERROR(IF(OR('VSC Visa Insurance Impl UAT'!H244=0, 'VSC Visa Insurance Impl UAT'!H244=""), "", 'VSC Visa Insurance Impl UAT'!H244), "")</f>
        <v/>
      </c>
      <c r="B244" t="str">
        <v>INSERT INTO t_vsc_visa_insurance_link (t_insurance_link_id, vsc_id, visa_type_id, is_insurance_required, created_by, created_date, modified_by, modified_date) VALUES(nextval('t_vsc_visa_insurance_link_seq'),81363,41243,'N', 'support', current_timestamp, 'support', current_timestamp);</v>
      </c>
    </row>
    <row r="245" spans="1:2">
      <c r="A245" t="str">
        <f>IFERROR(IF(OR('VSC Visa Insurance Impl UAT'!H245=0, 'VSC Visa Insurance Impl UAT'!H245=""), "", 'VSC Visa Insurance Impl UAT'!H245), "")</f>
        <v/>
      </c>
      <c r="B245" t="str">
        <v>INSERT INTO t_vsc_visa_insurance_link (t_insurance_link_id, vsc_id, visa_type_id, is_insurance_required, created_by, created_date, modified_by, modified_date) VALUES(nextval('t_vsc_visa_insurance_link_seq'),81363,41244,'N', 'support', current_timestamp, 'support', current_timestamp);</v>
      </c>
    </row>
    <row r="246" spans="1:2">
      <c r="A246" t="str">
        <f>IFERROR(IF(OR('VSC Visa Insurance Impl UAT'!H246=0, 'VSC Visa Insurance Impl UAT'!H246=""), "", 'VSC Visa Insurance Impl UAT'!H246), "")</f>
        <v/>
      </c>
      <c r="B246" t="str">
        <v>INSERT INTO t_vsc_visa_insurance_link (t_insurance_link_id, vsc_id, visa_type_id, is_insurance_required, created_by, created_date, modified_by, modified_date) VALUES(nextval('t_vsc_visa_insurance_link_seq'),81363,41848,'N', 'support', current_timestamp, 'support', current_timestamp);</v>
      </c>
    </row>
    <row r="247" spans="1:2">
      <c r="A247" t="str">
        <f>IFERROR(IF(OR('VSC Visa Insurance Impl UAT'!H247=0, 'VSC Visa Insurance Impl UAT'!H247=""), "", 'VSC Visa Insurance Impl UAT'!H247), "")</f>
        <v/>
      </c>
      <c r="B247" t="str">
        <v>INSERT INTO t_vsc_visa_insurance_link (t_insurance_link_id, vsc_id, visa_type_id, is_insurance_required, created_by, created_date, modified_by, modified_date) VALUES(nextval('t_vsc_visa_insurance_link_seq'),81363,41617,'N', 'support', current_timestamp, 'support', current_timestamp);</v>
      </c>
    </row>
    <row r="248" spans="1:2">
      <c r="A248" t="str">
        <f>IFERROR(IF(OR('VSC Visa Insurance Impl UAT'!H248=0, 'VSC Visa Insurance Impl UAT'!H248=""), "", 'VSC Visa Insurance Impl UAT'!H248), "")</f>
        <v/>
      </c>
      <c r="B248" t="str">
        <v>INSERT INTO t_vsc_visa_insurance_link (t_insurance_link_id, vsc_id, visa_type_id, is_insurance_required, created_by, created_date, modified_by, modified_date) VALUES(nextval('t_vsc_visa_insurance_link_seq'),81363,22050,'N', 'support', current_timestamp, 'support', current_timestamp);</v>
      </c>
    </row>
    <row r="249" spans="1:2">
      <c r="A249" t="str">
        <f>IFERROR(IF(OR('VSC Visa Insurance Impl UAT'!H249=0, 'VSC Visa Insurance Impl UAT'!H249=""), "", 'VSC Visa Insurance Impl UAT'!H249), "")</f>
        <v/>
      </c>
      <c r="B249" t="str">
        <v>INSERT INTO t_vsc_visa_insurance_link (t_insurance_link_id, vsc_id, visa_type_id, is_insurance_required, created_by, created_date, modified_by, modified_date) VALUES(nextval('t_vsc_visa_insurance_link_seq'),81363,42024,'N', 'support', current_timestamp, 'support', current_timestamp);</v>
      </c>
    </row>
    <row r="250" spans="1:2">
      <c r="A250" t="str">
        <f>IFERROR(IF(OR('VSC Visa Insurance Impl UAT'!H250=0, 'VSC Visa Insurance Impl UAT'!H250=""), "", 'VSC Visa Insurance Impl UAT'!H250), "")</f>
        <v/>
      </c>
      <c r="B250" t="str">
        <v>INSERT INTO t_vsc_visa_insurance_link (t_insurance_link_id, vsc_id, visa_type_id, is_insurance_required, created_by, created_date, modified_by, modified_date) VALUES(nextval('t_vsc_visa_insurance_link_seq'),81363,32300,'N', 'support', current_timestamp, 'support', current_timestamp);</v>
      </c>
    </row>
    <row r="251" spans="1:2">
      <c r="A251" t="str">
        <f>IFERROR(IF(OR('VSC Visa Insurance Impl UAT'!H251=0, 'VSC Visa Insurance Impl UAT'!H251=""), "", 'VSC Visa Insurance Impl UAT'!H251), "")</f>
        <v/>
      </c>
      <c r="B251" t="str">
        <v>INSERT INTO t_vsc_visa_insurance_link (t_insurance_link_id, vsc_id, visa_type_id, is_insurance_required, created_by, created_date, modified_by, modified_date) VALUES(nextval('t_vsc_visa_insurance_link_seq'),81363,24053,'Y', 'support', current_timestamp, 'support', current_timestamp);</v>
      </c>
    </row>
    <row r="252" spans="1:2">
      <c r="A252" t="str">
        <f>IFERROR(IF(OR('VSC Visa Insurance Impl UAT'!H252=0, 'VSC Visa Insurance Impl UAT'!H252=""), "", 'VSC Visa Insurance Impl UAT'!H252), "")</f>
        <v/>
      </c>
      <c r="B252" t="str">
        <v>INSERT INTO t_vsc_visa_insurance_link (t_insurance_link_id, vsc_id, visa_type_id, is_insurance_required, created_by, created_date, modified_by, modified_date) VALUES(nextval('t_vsc_visa_insurance_link_seq'),81363,25150,'Y', 'support', current_timestamp, 'support', current_timestamp);</v>
      </c>
    </row>
    <row r="253" spans="1:2">
      <c r="A253" t="str">
        <f>IFERROR(IF(OR('VSC Visa Insurance Impl UAT'!H253=0, 'VSC Visa Insurance Impl UAT'!H253=""), "", 'VSC Visa Insurance Impl UAT'!H253), "")</f>
        <v/>
      </c>
      <c r="B253" t="str">
        <v>INSERT INTO t_vsc_visa_insurance_link (t_insurance_link_id, vsc_id, visa_type_id, is_insurance_required, created_by, created_date, modified_by, modified_date) VALUES(nextval('t_vsc_visa_insurance_link_seq'),81363,22052,'N', 'support', current_timestamp, 'support', current_timestamp);</v>
      </c>
    </row>
    <row r="254" spans="1:2">
      <c r="A254" t="str">
        <f>IFERROR(IF(OR('VSC Visa Insurance Impl UAT'!H254=0, 'VSC Visa Insurance Impl UAT'!H254=""), "", 'VSC Visa Insurance Impl UAT'!H254), "")</f>
        <v/>
      </c>
      <c r="B254" t="str">
        <v>INSERT INTO t_vsc_visa_insurance_link (t_insurance_link_id, vsc_id, visa_type_id, is_insurance_required, created_by, created_date, modified_by, modified_date) VALUES(nextval('t_vsc_visa_insurance_link_seq'),81363,41618,'N', 'support', current_timestamp, 'support', current_timestamp);</v>
      </c>
    </row>
    <row r="255" spans="1:2">
      <c r="A255" t="str">
        <f>IFERROR(IF(OR('VSC Visa Insurance Impl UAT'!H255=0, 'VSC Visa Insurance Impl UAT'!H255=""), "", 'VSC Visa Insurance Impl UAT'!H255), "")</f>
        <v/>
      </c>
      <c r="B255" t="str">
        <v>INSERT INTO t_vsc_visa_insurance_link (t_insurance_link_id, vsc_id, visa_type_id, is_insurance_required, created_by, created_date, modified_by, modified_date) VALUES(nextval('t_vsc_visa_insurance_link_seq'),81363,41619,'N', 'support', current_timestamp, 'support', current_timestamp);</v>
      </c>
    </row>
    <row r="256" spans="1:2">
      <c r="A256" t="str">
        <f>IFERROR(IF(OR('VSC Visa Insurance Impl UAT'!H256=0, 'VSC Visa Insurance Impl UAT'!H256=""), "", 'VSC Visa Insurance Impl UAT'!H256), "")</f>
        <v/>
      </c>
      <c r="B256" t="str">
        <v>INSERT INTO t_vsc_visa_insurance_link (t_insurance_link_id, vsc_id, visa_type_id, is_insurance_required, created_by, created_date, modified_by, modified_date) VALUES(nextval('t_vsc_visa_insurance_link_seq'),81363,44924,'N', 'support', current_timestamp, 'support', current_timestamp);</v>
      </c>
    </row>
    <row r="257" spans="1:2">
      <c r="A257" t="str">
        <f>IFERROR(IF(OR('VSC Visa Insurance Impl UAT'!H257=0, 'VSC Visa Insurance Impl UAT'!H257=""), "", 'VSC Visa Insurance Impl UAT'!H257), "")</f>
        <v/>
      </c>
      <c r="B257" t="str">
        <v>INSERT INTO t_vsc_visa_insurance_link (t_insurance_link_id, vsc_id, visa_type_id, is_insurance_required, created_by, created_date, modified_by, modified_date) VALUES(nextval('t_vsc_visa_insurance_link_seq'),81363,41868,'N', 'support', current_timestamp, 'support', current_timestamp);</v>
      </c>
    </row>
    <row r="258" spans="1:2">
      <c r="A258" t="str">
        <f>IFERROR(IF(OR('VSC Visa Insurance Impl UAT'!H258=0, 'VSC Visa Insurance Impl UAT'!H258=""), "", 'VSC Visa Insurance Impl UAT'!H258), "")</f>
        <v/>
      </c>
      <c r="B258" t="str">
        <v>INSERT INTO t_vsc_visa_insurance_link (t_insurance_link_id, vsc_id, visa_type_id, is_insurance_required, created_by, created_date, modified_by, modified_date) VALUES(nextval('t_vsc_visa_insurance_link_seq'),81363,24050,'Y', 'support', current_timestamp, 'support', current_timestamp);</v>
      </c>
    </row>
    <row r="259" spans="1:2">
      <c r="A259" t="str">
        <f>IFERROR(IF(OR('VSC Visa Insurance Impl UAT'!H259=0, 'VSC Visa Insurance Impl UAT'!H259=""), "", 'VSC Visa Insurance Impl UAT'!H259), "")</f>
        <v/>
      </c>
      <c r="B259" t="str">
        <v>INSERT INTO t_vsc_visa_insurance_link (t_insurance_link_id, vsc_id, visa_type_id, is_insurance_required, created_by, created_date, modified_by, modified_date) VALUES(nextval('t_vsc_visa_insurance_link_seq'),81363,631,'Y', 'support', current_timestamp, 'support', current_timestamp);</v>
      </c>
    </row>
    <row r="260" spans="1:2">
      <c r="A260" t="str">
        <f>IFERROR(IF(OR('VSC Visa Insurance Impl UAT'!H260=0, 'VSC Visa Insurance Impl UAT'!H260=""), "", 'VSC Visa Insurance Impl UAT'!H260), "")</f>
        <v/>
      </c>
      <c r="B260" t="str">
        <v>INSERT INTO t_vsc_visa_insurance_link (t_insurance_link_id, vsc_id, visa_type_id, is_insurance_required, created_by, created_date, modified_by, modified_date) VALUES(nextval('t_vsc_visa_insurance_link_seq'),81363,630,'Y', 'support', current_timestamp, 'support', current_timestamp);</v>
      </c>
    </row>
    <row r="261" spans="1:2">
      <c r="A261" t="str">
        <f>IFERROR(IF(OR('VSC Visa Insurance Impl UAT'!H261=0, 'VSC Visa Insurance Impl UAT'!H261=""), "", 'VSC Visa Insurance Impl UAT'!H261), "")</f>
        <v/>
      </c>
      <c r="B261" t="str">
        <v>INSERT INTO t_vsc_visa_insurance_link (t_insurance_link_id, vsc_id, visa_type_id, is_insurance_required, created_by, created_date, modified_by, modified_date) VALUES(nextval('t_vsc_visa_insurance_link_seq'),81363,632,'Y', 'support', current_timestamp, 'support', current_timestamp);</v>
      </c>
    </row>
    <row r="262" spans="1:2">
      <c r="A262" t="str">
        <f>IFERROR(IF(OR('VSC Visa Insurance Impl UAT'!H262=0, 'VSC Visa Insurance Impl UAT'!H262=""), "", 'VSC Visa Insurance Impl UAT'!H262), "")</f>
        <v/>
      </c>
      <c r="B262" t="str">
        <v>INSERT INTO t_vsc_visa_insurance_link (t_insurance_link_id, vsc_id, visa_type_id, is_insurance_required, created_by, created_date, modified_by, modified_date) VALUES(nextval('t_vsc_visa_insurance_link_seq'),81363,643,'Y', 'support', current_timestamp, 'support', current_timestamp);</v>
      </c>
    </row>
    <row r="263" spans="1:2">
      <c r="A263" t="str">
        <f>IFERROR(IF(OR('VSC Visa Insurance Impl UAT'!H263=0, 'VSC Visa Insurance Impl UAT'!H263=""), "", 'VSC Visa Insurance Impl UAT'!H263), "")</f>
        <v/>
      </c>
      <c r="B263" t="str">
        <v>INSERT INTO t_vsc_visa_insurance_link (t_insurance_link_id, vsc_id, visa_type_id, is_insurance_required, created_by, created_date, modified_by, modified_date) VALUES(nextval('t_vsc_visa_insurance_link_seq'),81363,41163,'N', 'support', current_timestamp, 'support', current_timestamp);</v>
      </c>
    </row>
    <row r="264" spans="1:2">
      <c r="A264" t="str">
        <f>IFERROR(IF(OR('VSC Visa Insurance Impl UAT'!H264=0, 'VSC Visa Insurance Impl UAT'!H264=""), "", 'VSC Visa Insurance Impl UAT'!H264), "")</f>
        <v/>
      </c>
      <c r="B264" t="str">
        <v>INSERT INTO t_vsc_visa_insurance_link (t_insurance_link_id, vsc_id, visa_type_id, is_insurance_required, created_by, created_date, modified_by, modified_date) VALUES(nextval('t_vsc_visa_insurance_link_seq'),81363,41203,'N', 'support', current_timestamp, 'support', current_timestamp);</v>
      </c>
    </row>
    <row r="265" spans="1:2">
      <c r="A265" t="str">
        <f>IFERROR(IF(OR('VSC Visa Insurance Impl UAT'!H265=0, 'VSC Visa Insurance Impl UAT'!H265=""), "", 'VSC Visa Insurance Impl UAT'!H265), "")</f>
        <v/>
      </c>
      <c r="B265" t="str">
        <v>INSERT INTO t_vsc_visa_insurance_link (t_insurance_link_id, vsc_id, visa_type_id, is_insurance_required, created_by, created_date, modified_by, modified_date) VALUES(nextval('t_vsc_visa_insurance_link_seq'),81363,32101,'Y', 'support', current_timestamp, 'support', current_timestamp);</v>
      </c>
    </row>
    <row r="266" spans="1:2">
      <c r="A266" t="str">
        <f>IFERROR(IF(OR('VSC Visa Insurance Impl UAT'!H266=0, 'VSC Visa Insurance Impl UAT'!H266=""), "", 'VSC Visa Insurance Impl UAT'!H266), "")</f>
        <v/>
      </c>
      <c r="B266" t="str">
        <v>INSERT INTO t_vsc_visa_insurance_link (t_insurance_link_id, vsc_id, visa_type_id, is_insurance_required, created_by, created_date, modified_by, modified_date) VALUES(nextval('t_vsc_visa_insurance_link_seq'),81363,32100,'Y', 'support', current_timestamp, 'support', current_timestamp);</v>
      </c>
    </row>
    <row r="267" spans="1:2">
      <c r="A267" t="str">
        <f>IFERROR(IF(OR('VSC Visa Insurance Impl UAT'!H267=0, 'VSC Visa Insurance Impl UAT'!H267=""), "", 'VSC Visa Insurance Impl UAT'!H267), "")</f>
        <v/>
      </c>
      <c r="B267" t="str">
        <v>INSERT INTO t_vsc_visa_insurance_link (t_insurance_link_id, vsc_id, visa_type_id, is_insurance_required, created_by, created_date, modified_by, modified_date) VALUES(nextval('t_vsc_visa_insurance_link_seq'),81363,41183,'N', 'support', current_timestamp, 'support', current_timestamp);</v>
      </c>
    </row>
    <row r="268" spans="1:2">
      <c r="A268" t="str">
        <f>IFERROR(IF(OR('VSC Visa Insurance Impl UAT'!H268=0, 'VSC Visa Insurance Impl UAT'!H268=""), "", 'VSC Visa Insurance Impl UAT'!H268), "")</f>
        <v/>
      </c>
      <c r="B268" t="str">
        <v>INSERT INTO t_vsc_visa_insurance_link (t_insurance_link_id, vsc_id, visa_type_id, is_insurance_required, created_by, created_date, modified_by, modified_date) VALUES(nextval('t_vsc_visa_insurance_link_seq'),81363,32102,'Y', 'support', current_timestamp, 'support', current_timestamp);</v>
      </c>
    </row>
    <row r="269" spans="1:2">
      <c r="A269" t="str">
        <f>IFERROR(IF(OR('VSC Visa Insurance Impl UAT'!H269=0, 'VSC Visa Insurance Impl UAT'!H269=""), "", 'VSC Visa Insurance Impl UAT'!H269), "")</f>
        <v/>
      </c>
      <c r="B269" t="str">
        <v>INSERT INTO t_vsc_visa_insurance_link (t_insurance_link_id, vsc_id, visa_type_id, is_insurance_required, created_by, created_date, modified_by, modified_date) VALUES(nextval('t_vsc_visa_insurance_link_seq'),81363,41620,'N', 'support', current_timestamp, 'support', current_timestamp);</v>
      </c>
    </row>
    <row r="270" spans="1:2">
      <c r="A270" t="str">
        <f>IFERROR(IF(OR('VSC Visa Insurance Impl UAT'!H270=0, 'VSC Visa Insurance Impl UAT'!H270=""), "", 'VSC Visa Insurance Impl UAT'!H270), "")</f>
        <v/>
      </c>
      <c r="B270" t="str">
        <v>INSERT INTO t_vsc_visa_insurance_link (t_insurance_link_id, vsc_id, visa_type_id, is_insurance_required, created_by, created_date, modified_by, modified_date) VALUES(nextval('t_vsc_visa_insurance_link_seq'),81363,22051,'Y', 'support', current_timestamp, 'support', current_timestamp);</v>
      </c>
    </row>
    <row r="271" spans="1:2">
      <c r="A271" t="str">
        <f>IFERROR(IF(OR('VSC Visa Insurance Impl UAT'!H271=0, 'VSC Visa Insurance Impl UAT'!H271=""), "", 'VSC Visa Insurance Impl UAT'!H271), "")</f>
        <v>INSERT INTO t_vsc_visa_insurance_link (t_insurance_link_id, vsc_id, visa_type_id, is_insurance_required, created_by, created_date, modified_by, modified_date) VALUES(nextval('t_vsc_visa_insurance_link_seq'),81363,36166,'N', 'support', current_timestamp, 'support', current_timestamp);</v>
      </c>
      <c r="B271" t="str">
        <v>INSERT INTO t_vsc_visa_insurance_link (t_insurance_link_id, vsc_id, visa_type_id, is_insurance_required, created_by, created_date, modified_by, modified_date) VALUES(nextval('t_vsc_visa_insurance_link_seq'),81363,27150,'Y', 'support', current_timestamp, 'support', current_timestamp);</v>
      </c>
    </row>
    <row r="272" spans="1:2">
      <c r="A272" t="str">
        <f>IFERROR(IF(OR('VSC Visa Insurance Impl UAT'!H272=0, 'VSC Visa Insurance Impl UAT'!H272=""), "", 'VSC Visa Insurance Impl UAT'!H272), "")</f>
        <v>INSERT INTO t_vsc_visa_insurance_link (t_insurance_link_id, vsc_id, visa_type_id, is_insurance_required, created_by, created_date, modified_by, modified_date) VALUES(nextval('t_vsc_visa_insurance_link_seq'),81363,38162,'N', 'support', current_timestamp, 'support', current_timestamp);</v>
      </c>
      <c r="B272" t="str">
        <v>INSERT INTO t_vsc_visa_insurance_link (t_insurance_link_id, vsc_id, visa_type_id, is_insurance_required, created_by, created_date, modified_by, modified_date) VALUES(nextval('t_vsc_visa_insurance_link_seq'),81363,41621,'N', 'support', current_timestamp, 'support', current_timestamp);</v>
      </c>
    </row>
    <row r="273" spans="1:2">
      <c r="A273" t="str">
        <f>IFERROR(IF(OR('VSC Visa Insurance Impl UAT'!H273=0, 'VSC Visa Insurance Impl UAT'!H273=""), "", 'VSC Visa Insurance Impl UAT'!H273), "")</f>
        <v>INSERT INTO t_vsc_visa_insurance_link (t_insurance_link_id, vsc_id, visa_type_id, is_insurance_required, created_by, created_date, modified_by, modified_date) VALUES(nextval('t_vsc_visa_insurance_link_seq'),81363,38163,'N', 'support', current_timestamp, 'support', current_timestamp);</v>
      </c>
      <c r="B273" t="str">
        <v>INSERT INTO t_vsc_visa_insurance_link (t_insurance_link_id, vsc_id, visa_type_id, is_insurance_required, created_by, created_date, modified_by, modified_date) VALUES(nextval('t_vsc_visa_insurance_link_seq'),81363,634,'Y', 'support', current_timestamp, 'support', current_timestamp);</v>
      </c>
    </row>
    <row r="274" spans="1:2">
      <c r="A274" t="str">
        <f>IFERROR(IF(OR('VSC Visa Insurance Impl UAT'!H274=0, 'VSC Visa Insurance Impl UAT'!H274=""), "", 'VSC Visa Insurance Impl UAT'!H274), "")</f>
        <v>INSERT INTO t_vsc_visa_insurance_link (t_insurance_link_id, vsc_id, visa_type_id, is_insurance_required, created_by, created_date, modified_by, modified_date) VALUES(nextval('t_vsc_visa_insurance_link_seq'),81363,38164,'N', 'support', current_timestamp, 'support', current_timestamp);</v>
      </c>
      <c r="B274" t="str">
        <v>INSERT INTO t_vsc_visa_insurance_link (t_insurance_link_id, vsc_id, visa_type_id, is_insurance_required, created_by, created_date, modified_by, modified_date) VALUES(nextval('t_vsc_visa_insurance_link_seq'),81363,633,'Y', 'support', current_timestamp, 'support', current_timestamp);</v>
      </c>
    </row>
    <row r="275" spans="1:2">
      <c r="A275" t="str">
        <f>IFERROR(IF(OR('VSC Visa Insurance Impl UAT'!H275=0, 'VSC Visa Insurance Impl UAT'!H275=""), "", 'VSC Visa Insurance Impl UAT'!H275), "")</f>
        <v>INSERT INTO t_vsc_visa_insurance_link (t_insurance_link_id, vsc_id, visa_type_id, is_insurance_required, created_by, created_date, modified_by, modified_date) VALUES(nextval('t_vsc_visa_insurance_link_seq'),81363,38165,'N', 'support', current_timestamp, 'support', current_timestamp);</v>
      </c>
      <c r="B275" t="str">
        <v>INSERT INTO t_vsc_visa_insurance_link (t_insurance_link_id, vsc_id, visa_type_id, is_insurance_required, created_by, created_date, modified_by, modified_date) VALUES(nextval('t_vsc_visa_insurance_link_seq'),81363,635,'Y', 'support', current_timestamp, 'support', current_timestamp);</v>
      </c>
    </row>
    <row r="276" spans="1:2">
      <c r="A276" t="str">
        <f>IFERROR(IF(OR('VSC Visa Insurance Impl UAT'!H276=0, 'VSC Visa Insurance Impl UAT'!H276=""), "", 'VSC Visa Insurance Impl UAT'!H276), "")</f>
        <v>INSERT INTO t_vsc_visa_insurance_link (t_insurance_link_id, vsc_id, visa_type_id, is_insurance_required, created_by, created_date, modified_by, modified_date) VALUES(nextval('t_vsc_visa_insurance_link_seq'),81363,38166,'N', 'support', current_timestamp, 'support', current_timestamp);</v>
      </c>
      <c r="B276" t="str">
        <v>INSERT INTO t_vsc_visa_insurance_link (t_insurance_link_id, vsc_id, visa_type_id, is_insurance_required, created_by, created_date, modified_by, modified_date) VALUES(nextval('t_vsc_visa_insurance_link_seq'),81363,41625,'N', 'support', current_timestamp, 'support', current_timestamp);</v>
      </c>
    </row>
    <row r="277" spans="1:2">
      <c r="A277" t="str">
        <f>IFERROR(IF(OR('VSC Visa Insurance Impl UAT'!H277=0, 'VSC Visa Insurance Impl UAT'!H277=""), "", 'VSC Visa Insurance Impl UAT'!H277), "")</f>
        <v>INSERT INTO t_vsc_visa_insurance_link (t_insurance_link_id, vsc_id, visa_type_id, is_insurance_required, created_by, created_date, modified_by, modified_date) VALUES(nextval('t_vsc_visa_insurance_link_seq'),81363,38167,'N', 'support', current_timestamp, 'support', current_timestamp);</v>
      </c>
      <c r="B277" t="str">
        <v>INSERT INTO t_vsc_visa_insurance_link (t_insurance_link_id, vsc_id, visa_type_id, is_insurance_required, created_by, created_date, modified_by, modified_date) VALUES(nextval('t_vsc_visa_insurance_link_seq'),81363,42284,'N', 'support', current_timestamp, 'support', current_timestamp);</v>
      </c>
    </row>
    <row r="278" spans="1:2">
      <c r="A278" t="str">
        <f>IFERROR(IF(OR('VSC Visa Insurance Impl UAT'!H278=0, 'VSC Visa Insurance Impl UAT'!H278=""), "", 'VSC Visa Insurance Impl UAT'!H278), "")</f>
        <v>INSERT INTO t_vsc_visa_insurance_link (t_insurance_link_id, vsc_id, visa_type_id, is_insurance_required, created_by, created_date, modified_by, modified_date) VALUES(nextval('t_vsc_visa_insurance_link_seq'),81363,38168,'N', 'support', current_timestamp, 'support', current_timestamp);</v>
      </c>
      <c r="B278" t="str">
        <v>INSERT INTO t_vsc_visa_insurance_link (t_insurance_link_id, vsc_id, visa_type_id, is_insurance_required, created_by, created_date, modified_by, modified_date) VALUES(nextval('t_vsc_visa_insurance_link_seq'),81363,41624,'N', 'support', current_timestamp, 'support', current_timestamp);</v>
      </c>
    </row>
    <row r="279" spans="1:2">
      <c r="A279" t="str">
        <f>IFERROR(IF(OR('VSC Visa Insurance Impl UAT'!H279=0, 'VSC Visa Insurance Impl UAT'!H279=""), "", 'VSC Visa Insurance Impl UAT'!H279), "")</f>
        <v>INSERT INTO t_vsc_visa_insurance_link (t_insurance_link_id, vsc_id, visa_type_id, is_insurance_required, created_by, created_date, modified_by, modified_date) VALUES(nextval('t_vsc_visa_insurance_link_seq'),81363,38169,'N', 'support', current_timestamp, 'support', current_timestamp);</v>
      </c>
      <c r="B279" t="str">
        <v>INSERT INTO t_vsc_visa_insurance_link (t_insurance_link_id, vsc_id, visa_type_id, is_insurance_required, created_by, created_date, modified_by, modified_date) VALUES(nextval('t_vsc_visa_insurance_link_seq'),81363,41623,'N', 'support', current_timestamp, 'support', current_timestamp);</v>
      </c>
    </row>
    <row r="280" spans="1:2">
      <c r="A280" t="str">
        <f>IFERROR(IF(OR('VSC Visa Insurance Impl UAT'!H280=0, 'VSC Visa Insurance Impl UAT'!H280=""), "", 'VSC Visa Insurance Impl UAT'!H280), "")</f>
        <v>INSERT INTO t_vsc_visa_insurance_link (t_insurance_link_id, vsc_id, visa_type_id, is_insurance_required, created_by, created_date, modified_by, modified_date) VALUES(nextval('t_vsc_visa_insurance_link_seq'),81363,38170,'N', 'support', current_timestamp, 'support', current_timestamp);</v>
      </c>
      <c r="B280" t="str">
        <v>INSERT INTO t_vsc_visa_insurance_link (t_insurance_link_id, vsc_id, visa_type_id, is_insurance_required, created_by, created_date, modified_by, modified_date) VALUES(nextval('t_vsc_visa_insurance_link_seq'),81363,41622,'N', 'support', current_timestamp, 'support', current_timestamp);</v>
      </c>
    </row>
    <row r="281" spans="1:2">
      <c r="A281" t="str">
        <f>IFERROR(IF(OR('VSC Visa Insurance Impl UAT'!H281=0, 'VSC Visa Insurance Impl UAT'!H281=""), "", 'VSC Visa Insurance Impl UAT'!H281), "")</f>
        <v>INSERT INTO t_vsc_visa_insurance_link (t_insurance_link_id, vsc_id, visa_type_id, is_insurance_required, created_by, created_date, modified_by, modified_date) VALUES(nextval('t_vsc_visa_insurance_link_seq'),81363,38171,'N', 'support', current_timestamp, 'support', current_timestamp);</v>
      </c>
      <c r="B281" t="str">
        <v>INSERT INTO t_vsc_visa_insurance_link (t_insurance_link_id, vsc_id, visa_type_id, is_insurance_required, created_by, created_date, modified_by, modified_date) VALUES(nextval('t_vsc_visa_insurance_link_seq'),81363,24051,'N', 'support', current_timestamp, 'support', current_timestamp);</v>
      </c>
    </row>
    <row r="282" spans="1:2">
      <c r="A282" t="str">
        <f>IFERROR(IF(OR('VSC Visa Insurance Impl UAT'!H282=0, 'VSC Visa Insurance Impl UAT'!H282=""), "", 'VSC Visa Insurance Impl UAT'!H282), "")</f>
        <v>INSERT INTO t_vsc_visa_insurance_link (t_insurance_link_id, vsc_id, visa_type_id, is_insurance_required, created_by, created_date, modified_by, modified_date) VALUES(nextval('t_vsc_visa_insurance_link_seq'),81363,38172,'N', 'support', current_timestamp, 'support', current_timestamp);</v>
      </c>
      <c r="B282" t="str">
        <v>INSERT INTO t_vsc_visa_insurance_link (t_insurance_link_id, vsc_id, visa_type_id, is_insurance_required, created_by, created_date, modified_by, modified_date) VALUES(nextval('t_vsc_visa_insurance_link_seq'),81363,610,'N', 'support', current_timestamp, 'support', current_timestamp);</v>
      </c>
    </row>
    <row r="283" spans="1:2">
      <c r="A283" t="str">
        <f>IFERROR(IF(OR('VSC Visa Insurance Impl UAT'!H283=0, 'VSC Visa Insurance Impl UAT'!H283=""), "", 'VSC Visa Insurance Impl UAT'!H283), "")</f>
        <v>INSERT INTO t_vsc_visa_insurance_link (t_insurance_link_id, vsc_id, visa_type_id, is_insurance_required, created_by, created_date, modified_by, modified_date) VALUES(nextval('t_vsc_visa_insurance_link_seq'),81363,38173,'N', 'support', current_timestamp, 'support', current_timestamp);</v>
      </c>
      <c r="B283" t="str">
        <v>INSERT INTO t_vsc_visa_insurance_link (t_insurance_link_id, vsc_id, visa_type_id, is_insurance_required, created_by, created_date, modified_by, modified_date) VALUES(nextval('t_vsc_visa_insurance_link_seq'),81363,609,'N', 'support', current_timestamp, 'support', current_timestamp);</v>
      </c>
    </row>
    <row r="284" spans="1:2">
      <c r="A284" t="str">
        <f>IFERROR(IF(OR('VSC Visa Insurance Impl UAT'!H284=0, 'VSC Visa Insurance Impl UAT'!H284=""), "", 'VSC Visa Insurance Impl UAT'!H284), "")</f>
        <v>INSERT INTO t_vsc_visa_insurance_link (t_insurance_link_id, vsc_id, visa_type_id, is_insurance_required, created_by, created_date, modified_by, modified_date) VALUES(nextval('t_vsc_visa_insurance_link_seq'),81363,44784,'N', 'support', current_timestamp, 'support', current_timestamp);</v>
      </c>
      <c r="B284" t="str">
        <v>INSERT INTO t_vsc_visa_insurance_link (t_insurance_link_id, vsc_id, visa_type_id, is_insurance_required, created_by, created_date, modified_by, modified_date) VALUES(nextval('t_vsc_visa_insurance_link_seq'),81363,611,'N', 'support', current_timestamp, 'support', current_timestamp);</v>
      </c>
    </row>
    <row r="285" spans="1:2">
      <c r="A285" t="str">
        <f>IFERROR(IF(OR('VSC Visa Insurance Impl UAT'!H285=0, 'VSC Visa Insurance Impl UAT'!H285=""), "", 'VSC Visa Insurance Impl UAT'!H285), "")</f>
        <v>INSERT INTO t_vsc_visa_insurance_link (t_insurance_link_id, vsc_id, visa_type_id, is_insurance_required, created_by, created_date, modified_by, modified_date) VALUES(nextval('t_vsc_visa_insurance_link_seq'),81363,44785,'N', 'support', current_timestamp, 'support', current_timestamp);</v>
      </c>
      <c r="B285" t="str">
        <v>INSERT INTO t_vsc_visa_insurance_link (t_insurance_link_id, vsc_id, visa_type_id, is_insurance_required, created_by, created_date, modified_by, modified_date) VALUES(nextval('t_vsc_visa_insurance_link_seq'),81363,24052,'N', 'support', current_timestamp, 'support', current_timestamp);</v>
      </c>
    </row>
    <row r="286" spans="1:2">
      <c r="A286" t="str">
        <f>IFERROR(IF(OR('VSC Visa Insurance Impl UAT'!H286=0, 'VSC Visa Insurance Impl UAT'!H286=""), "", 'VSC Visa Insurance Impl UAT'!H286), "")</f>
        <v>INSERT INTO t_vsc_visa_insurance_link (t_insurance_link_id, vsc_id, visa_type_id, is_insurance_required, created_by, created_date, modified_by, modified_date) VALUES(nextval('t_vsc_visa_insurance_link_seq'),81363,44804,'N', 'support', current_timestamp, 'support', current_timestamp);</v>
      </c>
      <c r="B286" t="str">
        <v>INSERT INTO t_vsc_visa_insurance_link (t_insurance_link_id, vsc_id, visa_type_id, is_insurance_required, created_by, created_date, modified_by, modified_date) VALUES(nextval('t_vsc_visa_insurance_link_seq'),81363,44612,'N', 'support', current_timestamp, 'support', current_timestamp);</v>
      </c>
    </row>
    <row r="287" spans="1:2">
      <c r="A287" t="str">
        <f>IFERROR(IF(OR('VSC Visa Insurance Impl UAT'!H287=0, 'VSC Visa Insurance Impl UAT'!H287=""), "", 'VSC Visa Insurance Impl UAT'!H287), "")</f>
        <v>INSERT INTO t_vsc_visa_insurance_link (t_insurance_link_id, vsc_id, visa_type_id, is_insurance_required, created_by, created_date, modified_by, modified_date) VALUES(nextval('t_vsc_visa_insurance_link_seq'),81363,44805,'N', 'support', current_timestamp, 'support', current_timestamp);</v>
      </c>
      <c r="B287" t="str">
        <v>INSERT INTO t_vsc_visa_insurance_link (t_insurance_link_id, vsc_id, visa_type_id, is_insurance_required, created_by, created_date, modified_by, modified_date) VALUES(nextval('t_vsc_visa_insurance_link_seq'),81363,22061,'Y', 'support', current_timestamp, 'support', current_timestamp);</v>
      </c>
    </row>
    <row r="288" spans="1:2">
      <c r="A288" t="str">
        <f>IFERROR(IF(OR('VSC Visa Insurance Impl UAT'!H288=0, 'VSC Visa Insurance Impl UAT'!H288=""), "", 'VSC Visa Insurance Impl UAT'!H288), "")</f>
        <v>INSERT INTO t_vsc_visa_insurance_link (t_insurance_link_id, vsc_id, visa_type_id, is_insurance_required, created_by, created_date, modified_by, modified_date) VALUES(nextval('t_vsc_visa_insurance_link_seq'),81363,44806,'N', 'support', current_timestamp, 'support', current_timestamp);</v>
      </c>
      <c r="B288" t="str">
        <v>INSERT INTO t_vsc_visa_insurance_link (t_insurance_link_id, vsc_id, visa_type_id, is_insurance_required, created_by, created_date, modified_by, modified_date) VALUES(nextval('t_vsc_visa_insurance_link_seq'),81363,22066,'Y', 'support', current_timestamp, 'support', current_timestamp);</v>
      </c>
    </row>
    <row r="289" spans="1:2">
      <c r="A289" t="str">
        <f>IFERROR(IF(OR('VSC Visa Insurance Impl UAT'!H289=0, 'VSC Visa Insurance Impl UAT'!H289=""), "", 'VSC Visa Insurance Impl UAT'!H289), "")</f>
        <v>INSERT INTO t_vsc_visa_insurance_link (t_insurance_link_id, vsc_id, visa_type_id, is_insurance_required, created_by, created_date, modified_by, modified_date) VALUES(nextval('t_vsc_visa_insurance_link_seq'),81363,41354,'N', 'support', current_timestamp, 'support', current_timestamp);</v>
      </c>
      <c r="B289" t="str">
        <v>INSERT INTO t_vsc_visa_insurance_link (t_insurance_link_id, vsc_id, visa_type_id, is_insurance_required, created_by, created_date, modified_by, modified_date) VALUES(nextval('t_vsc_visa_insurance_link_seq'),81363,39154,'N', 'support', current_timestamp, 'support', current_timestamp);</v>
      </c>
    </row>
    <row r="290" spans="1:2">
      <c r="A290" t="str">
        <f>IFERROR(IF(OR('VSC Visa Insurance Impl UAT'!H290=0, 'VSC Visa Insurance Impl UAT'!H290=""), "", 'VSC Visa Insurance Impl UAT'!H290), "")</f>
        <v>INSERT INTO t_vsc_visa_insurance_link (t_insurance_link_id, vsc_id, visa_type_id, is_insurance_required, created_by, created_date, modified_by, modified_date) VALUES(nextval('t_vsc_visa_insurance_link_seq'),81363,44807,'N', 'support', current_timestamp, 'support', current_timestamp);</v>
      </c>
      <c r="B290" t="str">
        <v>INSERT INTO t_vsc_visa_insurance_link (t_insurance_link_id, vsc_id, visa_type_id, is_insurance_required, created_by, created_date, modified_by, modified_date) VALUES(nextval('t_vsc_visa_insurance_link_seq'),81363,37150,'Y', 'support', current_timestamp, 'support', current_timestamp);</v>
      </c>
    </row>
    <row r="291" spans="1:2">
      <c r="A291" t="str">
        <f>IFERROR(IF(OR('VSC Visa Insurance Impl UAT'!H291=0, 'VSC Visa Insurance Impl UAT'!H291=""), "", 'VSC Visa Insurance Impl UAT'!H291), "")</f>
        <v>INSERT INTO t_vsc_visa_insurance_link (t_insurance_link_id, vsc_id, visa_type_id, is_insurance_required, created_by, created_date, modified_by, modified_date) VALUES(nextval('t_vsc_visa_insurance_link_seq'),81363,44808,'N', 'support', current_timestamp, 'support', current_timestamp);</v>
      </c>
      <c r="B291" t="str">
        <v>INSERT INTO t_vsc_visa_insurance_link (t_insurance_link_id, vsc_id, visa_type_id, is_insurance_required, created_by, created_date, modified_by, modified_date) VALUES(nextval('t_vsc_visa_insurance_link_seq'),81363,37156,'Y', 'support', current_timestamp, 'support', current_timestamp);</v>
      </c>
    </row>
    <row r="292" spans="1:2">
      <c r="A292" t="str">
        <f>IFERROR(IF(OR('VSC Visa Insurance Impl UAT'!H292=0, 'VSC Visa Insurance Impl UAT'!H292=""), "", 'VSC Visa Insurance Impl UAT'!H292), "")</f>
        <v>INSERT INTO t_vsc_visa_insurance_link (t_insurance_link_id, vsc_id, visa_type_id, is_insurance_required, created_by, created_date, modified_by, modified_date) VALUES(nextval('t_vsc_visa_insurance_link_seq'),81363,44809,'N', 'support', current_timestamp, 'support', current_timestamp);</v>
      </c>
      <c r="B292" t="str">
        <v>INSERT INTO t_vsc_visa_insurance_link (t_insurance_link_id, vsc_id, visa_type_id, is_insurance_required, created_by, created_date, modified_by, modified_date) VALUES(nextval('t_vsc_visa_insurance_link_seq'),81363,33159,'Y', 'support', current_timestamp, 'support', current_timestamp);</v>
      </c>
    </row>
    <row r="293" spans="1:2">
      <c r="A293" t="str">
        <f>IFERROR(IF(OR('VSC Visa Insurance Impl UAT'!H293=0, 'VSC Visa Insurance Impl UAT'!H293=""), "", 'VSC Visa Insurance Impl UAT'!H293), "")</f>
        <v>INSERT INTO t_vsc_visa_insurance_link (t_insurance_link_id, vsc_id, visa_type_id, is_insurance_required, created_by, created_date, modified_by, modified_date) VALUES(nextval('t_vsc_visa_insurance_link_seq'),81363,44810,'N', 'support', current_timestamp, 'support', current_timestamp);</v>
      </c>
      <c r="B293" t="str">
        <v>INSERT INTO t_vsc_visa_insurance_link (t_insurance_link_id, vsc_id, visa_type_id, is_insurance_required, created_by, created_date, modified_by, modified_date) VALUES(nextval('t_vsc_visa_insurance_link_seq'),81363,32251,'Y', 'support', current_timestamp, 'support', current_timestamp);</v>
      </c>
    </row>
    <row r="294" spans="1:2">
      <c r="A294" t="str">
        <f>IFERROR(IF(OR('VSC Visa Insurance Impl UAT'!H294=0, 'VSC Visa Insurance Impl UAT'!H294=""), "", 'VSC Visa Insurance Impl UAT'!H294), "")</f>
        <v>INSERT INTO t_vsc_visa_insurance_link (t_insurance_link_id, vsc_id, visa_type_id, is_insurance_required, created_by, created_date, modified_by, modified_date) VALUES(nextval('t_vsc_visa_insurance_link_seq'),81363,41463,'N', 'support', current_timestamp, 'support', current_timestamp);</v>
      </c>
      <c r="B294" t="str">
        <v>INSERT INTO t_vsc_visa_insurance_link (t_insurance_link_id, vsc_id, visa_type_id, is_insurance_required, created_by, created_date, modified_by, modified_date) VALUES(nextval('t_vsc_visa_insurance_link_seq'),81363,32252,'Y', 'support', current_timestamp, 'support', current_timestamp);</v>
      </c>
    </row>
    <row r="295" spans="1:2">
      <c r="A295" t="str">
        <f>IFERROR(IF(OR('VSC Visa Insurance Impl UAT'!H295=0, 'VSC Visa Insurance Impl UAT'!H295=""), "", 'VSC Visa Insurance Impl UAT'!H295), "")</f>
        <v>INSERT INTO t_vsc_visa_insurance_link (t_insurance_link_id, vsc_id, visa_type_id, is_insurance_required, created_by, created_date, modified_by, modified_date) VALUES(nextval('t_vsc_visa_insurance_link_seq'),81363,41595,'N', 'support', current_timestamp, 'support', current_timestamp);</v>
      </c>
      <c r="B295" t="str">
        <v>INSERT INTO t_vsc_visa_insurance_link (t_insurance_link_id, vsc_id, visa_type_id, is_insurance_required, created_by, created_date, modified_by, modified_date) VALUES(nextval('t_vsc_visa_insurance_link_seq'),81363,34150,'Y', 'support', current_timestamp, 'support', current_timestamp);</v>
      </c>
    </row>
    <row r="296" spans="1:2">
      <c r="A296" t="str">
        <f>IFERROR(IF(OR('VSC Visa Insurance Impl UAT'!H296=0, 'VSC Visa Insurance Impl UAT'!H296=""), "", 'VSC Visa Insurance Impl UAT'!H296), "")</f>
        <v>INSERT INTO t_vsc_visa_insurance_link (t_insurance_link_id, vsc_id, visa_type_id, is_insurance_required, created_by, created_date, modified_by, modified_date) VALUES(nextval('t_vsc_visa_insurance_link_seq'),81363,41516,'N', 'support', current_timestamp, 'support', current_timestamp);</v>
      </c>
      <c r="B296" t="str">
        <v>INSERT INTO t_vsc_visa_insurance_link (t_insurance_link_id, vsc_id, visa_type_id, is_insurance_required, created_by, created_date, modified_by, modified_date) VALUES(nextval('t_vsc_visa_insurance_link_seq'),81363,32250,'Y', 'support', current_timestamp, 'support', current_timestamp);</v>
      </c>
    </row>
    <row r="297" spans="1:2">
      <c r="A297" t="str">
        <f>IFERROR(IF(OR('VSC Visa Insurance Impl UAT'!H297=0, 'VSC Visa Insurance Impl UAT'!H297=""), "", 'VSC Visa Insurance Impl UAT'!H297), "")</f>
        <v>INSERT INTO t_vsc_visa_insurance_link (t_insurance_link_id, vsc_id, visa_type_id, is_insurance_required, created_by, created_date, modified_by, modified_date) VALUES(nextval('t_vsc_visa_insurance_link_seq'),81363,41615,'N', 'support', current_timestamp, 'support', current_timestamp);</v>
      </c>
      <c r="B297" t="str">
        <v>INSERT INTO t_vsc_visa_insurance_link (t_insurance_link_id, vsc_id, visa_type_id, is_insurance_required, created_by, created_date, modified_by, modified_date) VALUES(nextval('t_vsc_visa_insurance_link_seq'),81363,41920,'N', 'support', current_timestamp, 'support', current_timestamp);</v>
      </c>
    </row>
    <row r="298" spans="1:2">
      <c r="A298" t="str">
        <f>IFERROR(IF(OR('VSC Visa Insurance Impl UAT'!H298=0, 'VSC Visa Insurance Impl UAT'!H298=""), "", 'VSC Visa Insurance Impl UAT'!H298), "")</f>
        <v>INSERT INTO t_vsc_visa_insurance_link (t_insurance_link_id, vsc_id, visa_type_id, is_insurance_required, created_by, created_date, modified_by, modified_date) VALUES(nextval('t_vsc_visa_insurance_link_seq'),81363,41616,'N', 'support', current_timestamp, 'support', current_timestamp);</v>
      </c>
    </row>
    <row r="299" spans="1:2">
      <c r="A299" t="str">
        <f>IFERROR(IF(OR('VSC Visa Insurance Impl UAT'!H299=0, 'VSC Visa Insurance Impl UAT'!H299=""), "", 'VSC Visa Insurance Impl UAT'!H299), "")</f>
        <v>INSERT INTO t_vsc_visa_insurance_link (t_insurance_link_id, vsc_id, visa_type_id, is_insurance_required, created_by, created_date, modified_by, modified_date) VALUES(nextval('t_vsc_visa_insurance_link_seq'),81363,41517,'N', 'support', current_timestamp, 'support', current_timestamp);</v>
      </c>
    </row>
    <row r="300" spans="1:2">
      <c r="A300" t="str">
        <f>IFERROR(IF(OR('VSC Visa Insurance Impl UAT'!H300=0, 'VSC Visa Insurance Impl UAT'!H300=""), "", 'VSC Visa Insurance Impl UAT'!H300), "")</f>
        <v>INSERT INTO t_vsc_visa_insurance_link (t_insurance_link_id, vsc_id, visa_type_id, is_insurance_required, created_by, created_date, modified_by, modified_date) VALUES(nextval('t_vsc_visa_insurance_link_seq'),81363,41396,'N', 'support', current_timestamp, 'support', current_timestamp);</v>
      </c>
    </row>
    <row r="301" spans="1:2">
      <c r="A301" t="str">
        <f>IFERROR(IF(OR('VSC Visa Insurance Impl UAT'!H301=0, 'VSC Visa Insurance Impl UAT'!H301=""), "", 'VSC Visa Insurance Impl UAT'!H301), "")</f>
        <v>INSERT INTO t_vsc_visa_insurance_link (t_insurance_link_id, vsc_id, visa_type_id, is_insurance_required, created_by, created_date, modified_by, modified_date) VALUES(nextval('t_vsc_visa_insurance_link_seq'),81363,42076,'N', 'support', current_timestamp, 'support', current_timestamp);</v>
      </c>
    </row>
    <row r="302" spans="1:2">
      <c r="A302" t="str">
        <f>IFERROR(IF(OR('VSC Visa Insurance Impl UAT'!H302=0, 'VSC Visa Insurance Impl UAT'!H302=""), "", 'VSC Visa Insurance Impl UAT'!H302), "")</f>
        <v>INSERT INTO t_vsc_visa_insurance_link (t_insurance_link_id, vsc_id, visa_type_id, is_insurance_required, created_by, created_date, modified_by, modified_date) VALUES(nextval('t_vsc_visa_insurance_link_seq'),81363,44824,'N', 'support', current_timestamp, 'support', current_timestamp);</v>
      </c>
    </row>
    <row r="303" spans="1:2">
      <c r="A303" t="str">
        <f>IFERROR(IF(OR('VSC Visa Insurance Impl UAT'!H303=0, 'VSC Visa Insurance Impl UAT'!H303=""), "", 'VSC Visa Insurance Impl UAT'!H303), "")</f>
        <v>INSERT INTO t_vsc_visa_insurance_link (t_insurance_link_id, vsc_id, visa_type_id, is_insurance_required, created_by, created_date, modified_by, modified_date) VALUES(nextval('t_vsc_visa_insurance_link_seq'),81363,44825,'N', 'support', current_timestamp, 'support', current_timestamp);</v>
      </c>
    </row>
    <row r="304" spans="1:2">
      <c r="A304" t="str">
        <f>IFERROR(IF(OR('VSC Visa Insurance Impl UAT'!H304=0, 'VSC Visa Insurance Impl UAT'!H304=""), "", 'VSC Visa Insurance Impl UAT'!H304), "")</f>
        <v>INSERT INTO t_vsc_visa_insurance_link (t_insurance_link_id, vsc_id, visa_type_id, is_insurance_required, created_by, created_date, modified_by, modified_date) VALUES(nextval('t_vsc_visa_insurance_link_seq'),81363,44826,'N', 'support', current_timestamp, 'support', current_timestamp);</v>
      </c>
    </row>
    <row r="305" spans="1:1">
      <c r="A305" t="str">
        <f>IFERROR(IF(OR('VSC Visa Insurance Impl UAT'!H305=0, 'VSC Visa Insurance Impl UAT'!H305=""), "", 'VSC Visa Insurance Impl UAT'!H305), "")</f>
        <v>INSERT INTO t_vsc_visa_insurance_link (t_insurance_link_id, vsc_id, visa_type_id, is_insurance_required, created_by, created_date, modified_by, modified_date) VALUES(nextval('t_vsc_visa_insurance_link_seq'),81363,44827,'N', 'support', current_timestamp, 'support', current_timestamp);</v>
      </c>
    </row>
    <row r="306" spans="1:1">
      <c r="A306" t="str">
        <f>IFERROR(IF(OR('VSC Visa Insurance Impl UAT'!H306=0, 'VSC Visa Insurance Impl UAT'!H306=""), "", 'VSC Visa Insurance Impl UAT'!H306), "")</f>
        <v>INSERT INTO t_vsc_visa_insurance_link (t_insurance_link_id, vsc_id, visa_type_id, is_insurance_required, created_by, created_date, modified_by, modified_date) VALUES(nextval('t_vsc_visa_insurance_link_seq'),81363,44828,'N', 'support', current_timestamp, 'support', current_timestamp);</v>
      </c>
    </row>
    <row r="307" spans="1:1">
      <c r="A307" t="str">
        <f>IFERROR(IF(OR('VSC Visa Insurance Impl UAT'!H307=0, 'VSC Visa Insurance Impl UAT'!H307=""), "", 'VSC Visa Insurance Impl UAT'!H307), "")</f>
        <v>INSERT INTO t_vsc_visa_insurance_link (t_insurance_link_id, vsc_id, visa_type_id, is_insurance_required, created_by, created_date, modified_by, modified_date) VALUES(nextval('t_vsc_visa_insurance_link_seq'),81363,44829,'N', 'support', current_timestamp, 'support', current_timestamp);</v>
      </c>
    </row>
    <row r="308" spans="1:1">
      <c r="A308" t="str">
        <f>IFERROR(IF(OR('VSC Visa Insurance Impl UAT'!H308=0, 'VSC Visa Insurance Impl UAT'!H308=""), "", 'VSC Visa Insurance Impl UAT'!H308), "")</f>
        <v>INSERT INTO t_vsc_visa_insurance_link (t_insurance_link_id, vsc_id, visa_type_id, is_insurance_required, created_by, created_date, modified_by, modified_date) VALUES(nextval('t_vsc_visa_insurance_link_seq'),81363,44844,'N', 'support', current_timestamp, 'support', current_timestamp);</v>
      </c>
    </row>
    <row r="309" spans="1:1">
      <c r="A309" t="str">
        <f>IFERROR(IF(OR('VSC Visa Insurance Impl UAT'!H309=0, 'VSC Visa Insurance Impl UAT'!H309=""), "", 'VSC Visa Insurance Impl UAT'!H309), "")</f>
        <v>INSERT INTO t_vsc_visa_insurance_link (t_insurance_link_id, vsc_id, visa_type_id, is_insurance_required, created_by, created_date, modified_by, modified_date) VALUES(nextval('t_vsc_visa_insurance_link_seq'),81363,44845,'N', 'support', current_timestamp, 'support', current_timestamp);</v>
      </c>
    </row>
    <row r="310" spans="1:1">
      <c r="A310" t="str">
        <f>IFERROR(IF(OR('VSC Visa Insurance Impl UAT'!H310=0, 'VSC Visa Insurance Impl UAT'!H310=""), "", 'VSC Visa Insurance Impl UAT'!H310), "")</f>
        <v>INSERT INTO t_vsc_visa_insurance_link (t_insurance_link_id, vsc_id, visa_type_id, is_insurance_required, created_by, created_date, modified_by, modified_date) VALUES(nextval('t_vsc_visa_insurance_link_seq'),81363,44846,'N', 'support', current_timestamp, 'support', current_timestamp);</v>
      </c>
    </row>
    <row r="311" spans="1:1">
      <c r="A311" t="str">
        <f>IFERROR(IF(OR('VSC Visa Insurance Impl UAT'!H311=0, 'VSC Visa Insurance Impl UAT'!H311=""), "", 'VSC Visa Insurance Impl UAT'!H311), "")</f>
        <v>INSERT INTO t_vsc_visa_insurance_link (t_insurance_link_id, vsc_id, visa_type_id, is_insurance_required, created_by, created_date, modified_by, modified_date) VALUES(nextval('t_vsc_visa_insurance_link_seq'),81363,44864,'N', 'support', current_timestamp, 'support', current_timestamp);</v>
      </c>
    </row>
    <row r="312" spans="1:1">
      <c r="A312" t="str">
        <f>IFERROR(IF(OR('VSC Visa Insurance Impl UAT'!H312=0, 'VSC Visa Insurance Impl UAT'!H312=""), "", 'VSC Visa Insurance Impl UAT'!H312), "")</f>
        <v>INSERT INTO t_vsc_visa_insurance_link (t_insurance_link_id, vsc_id, visa_type_id, is_insurance_required, created_by, created_date, modified_by, modified_date) VALUES(nextval('t_vsc_visa_insurance_link_seq'),81363,44865,'N', 'support', current_timestamp, 'support', current_timestamp);</v>
      </c>
    </row>
    <row r="313" spans="1:1">
      <c r="A313" t="str">
        <f>IFERROR(IF(OR('VSC Visa Insurance Impl UAT'!H313=0, 'VSC Visa Insurance Impl UAT'!H313=""), "", 'VSC Visa Insurance Impl UAT'!H313), "")</f>
        <v>INSERT INTO t_vsc_visa_insurance_link (t_insurance_link_id, vsc_id, visa_type_id, is_insurance_required, created_by, created_date, modified_by, modified_date) VALUES(nextval('t_vsc_visa_insurance_link_seq'),81363,44866,'N', 'support', current_timestamp, 'support', current_timestamp);</v>
      </c>
    </row>
    <row r="314" spans="1:1">
      <c r="A314" t="str">
        <f>IFERROR(IF(OR('VSC Visa Insurance Impl UAT'!H314=0, 'VSC Visa Insurance Impl UAT'!H314=""), "", 'VSC Visa Insurance Impl UAT'!H314), "")</f>
        <v>INSERT INTO t_vsc_visa_insurance_link (t_insurance_link_id, vsc_id, visa_type_id, is_insurance_required, created_by, created_date, modified_by, modified_date) VALUES(nextval('t_vsc_visa_insurance_link_seq'),81363,44867,'N', 'support', current_timestamp, 'support', current_timestamp);</v>
      </c>
    </row>
    <row r="315" spans="1:1">
      <c r="A315" t="str">
        <f>IFERROR(IF(OR('VSC Visa Insurance Impl UAT'!H315=0, 'VSC Visa Insurance Impl UAT'!H315=""), "", 'VSC Visa Insurance Impl UAT'!H315), "")</f>
        <v>INSERT INTO t_vsc_visa_insurance_link (t_insurance_link_id, vsc_id, visa_type_id, is_insurance_required, created_by, created_date, modified_by, modified_date) VALUES(nextval('t_vsc_visa_insurance_link_seq'),81363,36173,'N', 'support', current_timestamp, 'support', current_timestamp);</v>
      </c>
    </row>
    <row r="316" spans="1:1">
      <c r="A316" t="str">
        <f>IFERROR(IF(OR('VSC Visa Insurance Impl UAT'!H316=0, 'VSC Visa Insurance Impl UAT'!H316=""), "", 'VSC Visa Insurance Impl UAT'!H316), "")</f>
        <v>INSERT INTO t_vsc_visa_insurance_link (t_insurance_link_id, vsc_id, visa_type_id, is_insurance_required, created_by, created_date, modified_by, modified_date) VALUES(nextval('t_vsc_visa_insurance_link_seq'),81363,36176,'N', 'support', current_timestamp, 'support', current_timestamp);</v>
      </c>
    </row>
    <row r="317" spans="1:1">
      <c r="A317" t="str">
        <f>IFERROR(IF(OR('VSC Visa Insurance Impl UAT'!H317=0, 'VSC Visa Insurance Impl UAT'!H317=""), "", 'VSC Visa Insurance Impl UAT'!H317), "")</f>
        <v>INSERT INTO t_vsc_visa_insurance_link (t_insurance_link_id, vsc_id, visa_type_id, is_insurance_required, created_by, created_date, modified_by, modified_date) VALUES(nextval('t_vsc_visa_insurance_link_seq'),81363,36170,'N', 'support', current_timestamp, 'support', current_timestamp);</v>
      </c>
    </row>
    <row r="318" spans="1:1">
      <c r="A318" t="str">
        <f>IFERROR(IF(OR('VSC Visa Insurance Impl UAT'!H318=0, 'VSC Visa Insurance Impl UAT'!H318=""), "", 'VSC Visa Insurance Impl UAT'!H318), "")</f>
        <v>INSERT INTO t_vsc_visa_insurance_link (t_insurance_link_id, vsc_id, visa_type_id, is_insurance_required, created_by, created_date, modified_by, modified_date) VALUES(nextval('t_vsc_visa_insurance_link_seq'),81363,36169,'N', 'support', current_timestamp, 'support', current_timestamp);</v>
      </c>
    </row>
    <row r="319" spans="1:1">
      <c r="A319" t="str">
        <f>IFERROR(IF(OR('VSC Visa Insurance Impl UAT'!H319=0, 'VSC Visa Insurance Impl UAT'!H319=""), "", 'VSC Visa Insurance Impl UAT'!H319), "")</f>
        <v>INSERT INTO t_vsc_visa_insurance_link (t_insurance_link_id, vsc_id, visa_type_id, is_insurance_required, created_by, created_date, modified_by, modified_date) VALUES(nextval('t_vsc_visa_insurance_link_seq'),81363,36174,'N', 'support', current_timestamp, 'support', current_timestamp);</v>
      </c>
    </row>
    <row r="320" spans="1:1">
      <c r="A320" t="str">
        <f>IFERROR(IF(OR('VSC Visa Insurance Impl UAT'!H320=0, 'VSC Visa Insurance Impl UAT'!H320=""), "", 'VSC Visa Insurance Impl UAT'!H320), "")</f>
        <v>INSERT INTO t_vsc_visa_insurance_link (t_insurance_link_id, vsc_id, visa_type_id, is_insurance_required, created_by, created_date, modified_by, modified_date) VALUES(nextval('t_vsc_visa_insurance_link_seq'),81363,36179,'N', 'support', current_timestamp, 'support', current_timestamp);</v>
      </c>
    </row>
    <row r="321" spans="1:1">
      <c r="A321" t="str">
        <f>IFERROR(IF(OR('VSC Visa Insurance Impl UAT'!H321=0, 'VSC Visa Insurance Impl UAT'!H321=""), "", 'VSC Visa Insurance Impl UAT'!H321), "")</f>
        <v>INSERT INTO t_vsc_visa_insurance_link (t_insurance_link_id, vsc_id, visa_type_id, is_insurance_required, created_by, created_date, modified_by, modified_date) VALUES(nextval('t_vsc_visa_insurance_link_seq'),81363,36172,'N', 'support', current_timestamp, 'support', current_timestamp);</v>
      </c>
    </row>
    <row r="322" spans="1:1">
      <c r="A322" t="str">
        <f>IFERROR(IF(OR('VSC Visa Insurance Impl UAT'!H322=0, 'VSC Visa Insurance Impl UAT'!H322=""), "", 'VSC Visa Insurance Impl UAT'!H322), "")</f>
        <v>INSERT INTO t_vsc_visa_insurance_link (t_insurance_link_id, vsc_id, visa_type_id, is_insurance_required, created_by, created_date, modified_by, modified_date) VALUES(nextval('t_vsc_visa_insurance_link_seq'),81363,36171,'N', 'support', current_timestamp, 'support', current_timestamp);</v>
      </c>
    </row>
    <row r="323" spans="1:1">
      <c r="A323" t="str">
        <f>IFERROR(IF(OR('VSC Visa Insurance Impl UAT'!H323=0, 'VSC Visa Insurance Impl UAT'!H323=""), "", 'VSC Visa Insurance Impl UAT'!H323), "")</f>
        <v>INSERT INTO t_vsc_visa_insurance_link (t_insurance_link_id, vsc_id, visa_type_id, is_insurance_required, created_by, created_date, modified_by, modified_date) VALUES(nextval('t_vsc_visa_insurance_link_seq'),81363,36175,'N', 'support', current_timestamp, 'support', current_timestamp);</v>
      </c>
    </row>
    <row r="324" spans="1:1">
      <c r="A324" t="str">
        <f>IFERROR(IF(OR('VSC Visa Insurance Impl UAT'!H324=0, 'VSC Visa Insurance Impl UAT'!H324=""), "", 'VSC Visa Insurance Impl UAT'!H324), "")</f>
        <v>INSERT INTO t_vsc_visa_insurance_link (t_insurance_link_id, vsc_id, visa_type_id, is_insurance_required, created_by, created_date, modified_by, modified_date) VALUES(nextval('t_vsc_visa_insurance_link_seq'),81363,36168,'N', 'support', current_timestamp, 'support', current_timestamp);</v>
      </c>
    </row>
    <row r="325" spans="1:1">
      <c r="A325" t="str">
        <f>IFERROR(IF(OR('VSC Visa Insurance Impl UAT'!H325=0, 'VSC Visa Insurance Impl UAT'!H325=""), "", 'VSC Visa Insurance Impl UAT'!H325), "")</f>
        <v>INSERT INTO t_vsc_visa_insurance_link (t_insurance_link_id, vsc_id, visa_type_id, is_insurance_required, created_by, created_date, modified_by, modified_date) VALUES(nextval('t_vsc_visa_insurance_link_seq'),81363,36177,'N', 'support', current_timestamp, 'support', current_timestamp);</v>
      </c>
    </row>
    <row r="326" spans="1:1">
      <c r="A326" t="str">
        <f>IFERROR(IF(OR('VSC Visa Insurance Impl UAT'!H326=0, 'VSC Visa Insurance Impl UAT'!H326=""), "", 'VSC Visa Insurance Impl UAT'!H326), "")</f>
        <v>INSERT INTO t_vsc_visa_insurance_link (t_insurance_link_id, vsc_id, visa_type_id, is_insurance_required, created_by, created_date, modified_by, modified_date) VALUES(nextval('t_vsc_visa_insurance_link_seq'),81363,36167,'N', 'support', current_timestamp, 'support', current_timestamp);</v>
      </c>
    </row>
    <row r="327" spans="1:1">
      <c r="A327" t="str">
        <f>IFERROR(IF(OR('VSC Visa Insurance Impl UAT'!H327=0, 'VSC Visa Insurance Impl UAT'!H327=""), "", 'VSC Visa Insurance Impl UAT'!H327), "")</f>
        <v>INSERT INTO t_vsc_visa_insurance_link (t_insurance_link_id, vsc_id, visa_type_id, is_insurance_required, created_by, created_date, modified_by, modified_date) VALUES(nextval('t_vsc_visa_insurance_link_seq'),81363,36162,'N', 'support', current_timestamp, 'support', current_timestamp);</v>
      </c>
    </row>
    <row r="328" spans="1:1">
      <c r="A328" t="str">
        <f>IFERROR(IF(OR('VSC Visa Insurance Impl UAT'!H328=0, 'VSC Visa Insurance Impl UAT'!H328=""), "", 'VSC Visa Insurance Impl UAT'!H328), "")</f>
        <v>INSERT INTO t_vsc_visa_insurance_link (t_insurance_link_id, vsc_id, visa_type_id, is_insurance_required, created_by, created_date, modified_by, modified_date) VALUES(nextval('t_vsc_visa_insurance_link_seq'),81363,36178,'N', 'support', current_timestamp, 'support', current_timestamp);</v>
      </c>
    </row>
    <row r="329" spans="1:1">
      <c r="A329" t="str">
        <f>IFERROR(IF(OR('VSC Visa Insurance Impl UAT'!H329=0, 'VSC Visa Insurance Impl UAT'!H329=""), "", 'VSC Visa Insurance Impl UAT'!H329), "")</f>
        <v>INSERT INTO t_vsc_visa_insurance_link (t_insurance_link_id, vsc_id, visa_type_id, is_insurance_required, created_by, created_date, modified_by, modified_date) VALUES(nextval('t_vsc_visa_insurance_link_seq'),81363,36160,'N', 'support', current_timestamp, 'support', current_timestamp);</v>
      </c>
    </row>
    <row r="330" spans="1:1">
      <c r="A330" t="str">
        <f>IFERROR(IF(OR('VSC Visa Insurance Impl UAT'!H330=0, 'VSC Visa Insurance Impl UAT'!H330=""), "", 'VSC Visa Insurance Impl UAT'!H330), "")</f>
        <v/>
      </c>
    </row>
    <row r="331" spans="1:1">
      <c r="A331" t="str">
        <f>IFERROR(IF(OR('VSC Visa Insurance Impl UAT'!H331=0, 'VSC Visa Insurance Impl UAT'!H331=""), "", 'VSC Visa Insurance Impl UAT'!H331), "")</f>
        <v/>
      </c>
    </row>
    <row r="332" spans="1:1">
      <c r="A332" t="str">
        <f>IFERROR(IF(OR('VSC Visa Insurance Impl UAT'!H332=0, 'VSC Visa Insurance Impl UAT'!H332=""), "", 'VSC Visa Insurance Impl UAT'!H332), "")</f>
        <v/>
      </c>
    </row>
    <row r="333" spans="1:1">
      <c r="A333" t="str">
        <f>IFERROR(IF(OR('VSC Visa Insurance Impl UAT'!H333=0, 'VSC Visa Insurance Impl UAT'!H333=""), "", 'VSC Visa Insurance Impl UAT'!H333), "")</f>
        <v/>
      </c>
    </row>
    <row r="334" spans="1:1">
      <c r="A334" t="str">
        <f>IFERROR(IF(OR('VSC Visa Insurance Impl UAT'!H334=0, 'VSC Visa Insurance Impl UAT'!H334=""), "", 'VSC Visa Insurance Impl UAT'!H334), "")</f>
        <v/>
      </c>
    </row>
    <row r="335" spans="1:1">
      <c r="A335" t="str">
        <f>IFERROR(IF(OR('VSC Visa Insurance Impl UAT'!H335=0, 'VSC Visa Insurance Impl UAT'!H335=""), "", 'VSC Visa Insurance Impl UAT'!H335), "")</f>
        <v/>
      </c>
    </row>
    <row r="336" spans="1:1">
      <c r="A336" t="str">
        <f>IFERROR(IF(OR('VSC Visa Insurance Impl UAT'!H336=0, 'VSC Visa Insurance Impl UAT'!H336=""), "", 'VSC Visa Insurance Impl UAT'!H336), "")</f>
        <v/>
      </c>
    </row>
    <row r="337" spans="1:1">
      <c r="A337" t="str">
        <f>IFERROR(IF(OR('VSC Visa Insurance Impl UAT'!H337=0, 'VSC Visa Insurance Impl UAT'!H337=""), "", 'VSC Visa Insurance Impl UAT'!H337), "")</f>
        <v/>
      </c>
    </row>
    <row r="338" spans="1:1">
      <c r="A338" t="str">
        <f>IFERROR(IF(OR('VSC Visa Insurance Impl UAT'!H338=0, 'VSC Visa Insurance Impl UAT'!H338=""), "", 'VSC Visa Insurance Impl UAT'!H338), "")</f>
        <v/>
      </c>
    </row>
    <row r="339" spans="1:1">
      <c r="A339" t="str">
        <f>IFERROR(IF(OR('VSC Visa Insurance Impl UAT'!H339=0, 'VSC Visa Insurance Impl UAT'!H339=""), "", 'VSC Visa Insurance Impl UAT'!H339), "")</f>
        <v/>
      </c>
    </row>
    <row r="340" spans="1:1">
      <c r="A340" t="str">
        <f>IFERROR(IF(OR('VSC Visa Insurance Impl UAT'!H340=0, 'VSC Visa Insurance Impl UAT'!H340=""), "", 'VSC Visa Insurance Impl UAT'!H340), "")</f>
        <v/>
      </c>
    </row>
    <row r="341" spans="1:1">
      <c r="A341" t="str">
        <f>IFERROR(IF(OR('VSC Visa Insurance Impl UAT'!H341=0, 'VSC Visa Insurance Impl UAT'!H341=""), "", 'VSC Visa Insurance Impl UAT'!H341), "")</f>
        <v/>
      </c>
    </row>
    <row r="342" spans="1:1">
      <c r="A342" t="str">
        <f>IFERROR(IF(OR('VSC Visa Insurance Impl UAT'!H342=0, 'VSC Visa Insurance Impl UAT'!H342=""), "", 'VSC Visa Insurance Impl UAT'!H342), "")</f>
        <v/>
      </c>
    </row>
    <row r="343" spans="1:1">
      <c r="A343" t="str">
        <f>IFERROR(IF(OR('VSC Visa Insurance Impl UAT'!H343=0, 'VSC Visa Insurance Impl UAT'!H343=""), "", 'VSC Visa Insurance Impl UAT'!H343), "")</f>
        <v/>
      </c>
    </row>
    <row r="344" spans="1:1">
      <c r="A344" t="str">
        <f>IFERROR(IF(OR('VSC Visa Insurance Impl UAT'!H344=0, 'VSC Visa Insurance Impl UAT'!H344=""), "", 'VSC Visa Insurance Impl UAT'!H344), "")</f>
        <v/>
      </c>
    </row>
    <row r="345" spans="1:1">
      <c r="A345" t="str">
        <f>IFERROR(IF(OR('VSC Visa Insurance Impl UAT'!H345=0, 'VSC Visa Insurance Impl UAT'!H345=""), "", 'VSC Visa Insurance Impl UAT'!H345), "")</f>
        <v/>
      </c>
    </row>
    <row r="346" spans="1:1">
      <c r="A346" t="str">
        <f>IFERROR(IF(OR('VSC Visa Insurance Impl UAT'!H346=0, 'VSC Visa Insurance Impl UAT'!H346=""), "", 'VSC Visa Insurance Impl UAT'!H346), "")</f>
        <v/>
      </c>
    </row>
    <row r="347" spans="1:1">
      <c r="A347" t="str">
        <f>IFERROR(IF(OR('VSC Visa Insurance Impl UAT'!H347=0, 'VSC Visa Insurance Impl UAT'!H347=""), "", 'VSC Visa Insurance Impl UAT'!H347), "")</f>
        <v/>
      </c>
    </row>
    <row r="348" spans="1:1">
      <c r="A348" t="str">
        <f>IFERROR(IF(OR('VSC Visa Insurance Impl UAT'!H348=0, 'VSC Visa Insurance Impl UAT'!H348=""), "", 'VSC Visa Insurance Impl UAT'!H348), "")</f>
        <v/>
      </c>
    </row>
    <row r="349" spans="1:1">
      <c r="A349" t="str">
        <f>IFERROR(IF(OR('VSC Visa Insurance Impl UAT'!H349=0, 'VSC Visa Insurance Impl UAT'!H349=""), "", 'VSC Visa Insurance Impl UAT'!H349), "")</f>
        <v/>
      </c>
    </row>
    <row r="350" spans="1:1">
      <c r="A350" t="str">
        <f>IFERROR(IF(OR('VSC Visa Insurance Impl UAT'!H350=0, 'VSC Visa Insurance Impl UAT'!H350=""), "", 'VSC Visa Insurance Impl UAT'!H350), "")</f>
        <v/>
      </c>
    </row>
    <row r="351" spans="1:1">
      <c r="A351" t="str">
        <f>IFERROR(IF(OR('VSC Visa Insurance Impl UAT'!H351=0, 'VSC Visa Insurance Impl UAT'!H351=""), "", 'VSC Visa Insurance Impl UAT'!H351), "")</f>
        <v/>
      </c>
    </row>
    <row r="352" spans="1:1">
      <c r="A352" t="str">
        <f>IFERROR(IF(OR('VSC Visa Insurance Impl UAT'!H352=0, 'VSC Visa Insurance Impl UAT'!H352=""), "", 'VSC Visa Insurance Impl UAT'!H352), "")</f>
        <v/>
      </c>
    </row>
    <row r="353" spans="1:1">
      <c r="A353" t="str">
        <f>IFERROR(IF(OR('VSC Visa Insurance Impl UAT'!H353=0, 'VSC Visa Insurance Impl UAT'!H353=""), "", 'VSC Visa Insurance Impl UAT'!H353), "")</f>
        <v/>
      </c>
    </row>
    <row r="354" spans="1:1">
      <c r="A354" t="str">
        <f>IFERROR(IF(OR('VSC Visa Insurance Impl UAT'!H354=0, 'VSC Visa Insurance Impl UAT'!H354=""), "", 'VSC Visa Insurance Impl UAT'!H354), "")</f>
        <v/>
      </c>
    </row>
    <row r="355" spans="1:1">
      <c r="A355" t="str">
        <f>IFERROR(IF(OR('VSC Visa Insurance Impl UAT'!H355=0, 'VSC Visa Insurance Impl UAT'!H355=""), "", 'VSC Visa Insurance Impl UAT'!H355), "")</f>
        <v/>
      </c>
    </row>
    <row r="356" spans="1:1">
      <c r="A356" t="str">
        <f>IFERROR(IF(OR('VSC Visa Insurance Impl UAT'!H356=0, 'VSC Visa Insurance Impl UAT'!H356=""), "", 'VSC Visa Insurance Impl UAT'!H356), "")</f>
        <v/>
      </c>
    </row>
    <row r="357" spans="1:1">
      <c r="A357" t="str">
        <f>IFERROR(IF(OR('VSC Visa Insurance Impl UAT'!H357=0, 'VSC Visa Insurance Impl UAT'!H357=""), "", 'VSC Visa Insurance Impl UAT'!H357), "")</f>
        <v/>
      </c>
    </row>
    <row r="358" spans="1:1">
      <c r="A358" t="str">
        <f>IFERROR(IF(OR('VSC Visa Insurance Impl UAT'!H358=0, 'VSC Visa Insurance Impl UAT'!H358=""), "", 'VSC Visa Insurance Impl UAT'!H358), "")</f>
        <v/>
      </c>
    </row>
    <row r="359" spans="1:1">
      <c r="A359" t="str">
        <f>IFERROR(IF(OR('VSC Visa Insurance Impl UAT'!H359=0, 'VSC Visa Insurance Impl UAT'!H359=""), "", 'VSC Visa Insurance Impl UAT'!H359), "")</f>
        <v/>
      </c>
    </row>
    <row r="360" spans="1:1">
      <c r="A360" t="str">
        <f>IFERROR(IF(OR('VSC Visa Insurance Impl UAT'!H360=0, 'VSC Visa Insurance Impl UAT'!H360=""), "", 'VSC Visa Insurance Impl UAT'!H360), "")</f>
        <v/>
      </c>
    </row>
    <row r="361" spans="1:1">
      <c r="A361" t="str">
        <f>IFERROR(IF(OR('VSC Visa Insurance Impl UAT'!H361=0, 'VSC Visa Insurance Impl UAT'!H361=""), "", 'VSC Visa Insurance Impl UAT'!H361), "")</f>
        <v/>
      </c>
    </row>
    <row r="362" spans="1:1">
      <c r="A362" t="str">
        <f>IFERROR(IF(OR('VSC Visa Insurance Impl UAT'!H362=0, 'VSC Visa Insurance Impl UAT'!H362=""), "", 'VSC Visa Insurance Impl UAT'!H362), "")</f>
        <v/>
      </c>
    </row>
    <row r="363" spans="1:1">
      <c r="A363" t="str">
        <f>IFERROR(IF(OR('VSC Visa Insurance Impl UAT'!H363=0, 'VSC Visa Insurance Impl UAT'!H363=""), "", 'VSC Visa Insurance Impl UAT'!H363), "")</f>
        <v/>
      </c>
    </row>
    <row r="364" spans="1:1">
      <c r="A364" t="str">
        <f>IFERROR(IF(OR('VSC Visa Insurance Impl UAT'!H364=0, 'VSC Visa Insurance Impl UAT'!H364=""), "", 'VSC Visa Insurance Impl UAT'!H364), "")</f>
        <v/>
      </c>
    </row>
    <row r="365" spans="1:1">
      <c r="A365" t="str">
        <f>IFERROR(IF(OR('VSC Visa Insurance Impl UAT'!H365=0, 'VSC Visa Insurance Impl UAT'!H365=""), "", 'VSC Visa Insurance Impl UAT'!H365), "")</f>
        <v/>
      </c>
    </row>
    <row r="366" spans="1:1">
      <c r="A366" t="str">
        <f>IFERROR(IF(OR('VSC Visa Insurance Impl UAT'!H366=0, 'VSC Visa Insurance Impl UAT'!H366=""), "", 'VSC Visa Insurance Impl UAT'!H366), "")</f>
        <v/>
      </c>
    </row>
    <row r="367" spans="1:1">
      <c r="A367" t="str">
        <f>IFERROR(IF(OR('VSC Visa Insurance Impl UAT'!H367=0, 'VSC Visa Insurance Impl UAT'!H367=""), "", 'VSC Visa Insurance Impl UAT'!H367), "")</f>
        <v/>
      </c>
    </row>
    <row r="368" spans="1:1">
      <c r="A368" t="str">
        <f>IFERROR(IF(OR('VSC Visa Insurance Impl UAT'!H368=0, 'VSC Visa Insurance Impl UAT'!H368=""), "", 'VSC Visa Insurance Impl UAT'!H368), "")</f>
        <v/>
      </c>
    </row>
    <row r="369" spans="1:1">
      <c r="A369" t="str">
        <f>IFERROR(IF(OR('VSC Visa Insurance Impl UAT'!H369=0, 'VSC Visa Insurance Impl UAT'!H369=""), "", 'VSC Visa Insurance Impl UAT'!H369), "")</f>
        <v/>
      </c>
    </row>
    <row r="370" spans="1:1">
      <c r="A370" t="str">
        <f>IFERROR(IF(OR('VSC Visa Insurance Impl UAT'!H370=0, 'VSC Visa Insurance Impl UAT'!H370=""), "", 'VSC Visa Insurance Impl UAT'!H370), "")</f>
        <v/>
      </c>
    </row>
    <row r="371" spans="1:1">
      <c r="A371" t="str">
        <f>IFERROR(IF(OR('VSC Visa Insurance Impl UAT'!H371=0, 'VSC Visa Insurance Impl UAT'!H371=""), "", 'VSC Visa Insurance Impl UAT'!H371), "")</f>
        <v/>
      </c>
    </row>
    <row r="372" spans="1:1">
      <c r="A372" t="str">
        <f>IFERROR(IF(OR('VSC Visa Insurance Impl UAT'!H372=0, 'VSC Visa Insurance Impl UAT'!H372=""), "", 'VSC Visa Insurance Impl UAT'!H372), "")</f>
        <v/>
      </c>
    </row>
    <row r="373" spans="1:1">
      <c r="A373" t="str">
        <f>IFERROR(IF(OR('VSC Visa Insurance Impl UAT'!H373=0, 'VSC Visa Insurance Impl UAT'!H373=""), "", 'VSC Visa Insurance Impl UAT'!H373), "")</f>
        <v/>
      </c>
    </row>
    <row r="374" spans="1:1">
      <c r="A374" t="str">
        <f>IFERROR(IF(OR('VSC Visa Insurance Impl UAT'!H374=0, 'VSC Visa Insurance Impl UAT'!H374=""), "", 'VSC Visa Insurance Impl UAT'!H374), "")</f>
        <v/>
      </c>
    </row>
    <row r="375" spans="1:1">
      <c r="A375" t="str">
        <f>IFERROR(IF(OR('VSC Visa Insurance Impl UAT'!H375=0, 'VSC Visa Insurance Impl UAT'!H375=""), "", 'VSC Visa Insurance Impl UAT'!H375), "")</f>
        <v/>
      </c>
    </row>
    <row r="376" spans="1:1">
      <c r="A376" t="str">
        <f>IFERROR(IF(OR('VSC Visa Insurance Impl UAT'!H376=0, 'VSC Visa Insurance Impl UAT'!H376=""), "", 'VSC Visa Insurance Impl UAT'!H376), "")</f>
        <v/>
      </c>
    </row>
    <row r="377" spans="1:1">
      <c r="A377" t="str">
        <f>IFERROR(IF(OR('VSC Visa Insurance Impl UAT'!H377=0, 'VSC Visa Insurance Impl UAT'!H377=""), "", 'VSC Visa Insurance Impl UAT'!H377), "")</f>
        <v/>
      </c>
    </row>
    <row r="378" spans="1:1">
      <c r="A378" t="str">
        <f>IFERROR(IF(OR('VSC Visa Insurance Impl UAT'!H378=0, 'VSC Visa Insurance Impl UAT'!H378=""), "", 'VSC Visa Insurance Impl UAT'!H378), "")</f>
        <v/>
      </c>
    </row>
    <row r="379" spans="1:1">
      <c r="A379" t="str">
        <f>IFERROR(IF(OR('VSC Visa Insurance Impl UAT'!H379=0, 'VSC Visa Insurance Impl UAT'!H379=""), "", 'VSC Visa Insurance Impl UAT'!H379), "")</f>
        <v/>
      </c>
    </row>
    <row r="380" spans="1:1">
      <c r="A380" t="str">
        <f>IFERROR(IF(OR('VSC Visa Insurance Impl UAT'!H380=0, 'VSC Visa Insurance Impl UAT'!H380=""), "", 'VSC Visa Insurance Impl UAT'!H380), "")</f>
        <v/>
      </c>
    </row>
    <row r="381" spans="1:1">
      <c r="A381" t="str">
        <f>IFERROR(IF(OR('VSC Visa Insurance Impl UAT'!H381=0, 'VSC Visa Insurance Impl UAT'!H381=""), "", 'VSC Visa Insurance Impl UAT'!H381), "")</f>
        <v/>
      </c>
    </row>
    <row r="382" spans="1:1">
      <c r="A382" t="str">
        <f>IFERROR(IF(OR('VSC Visa Insurance Impl UAT'!H382=0, 'VSC Visa Insurance Impl UAT'!H382=""), "", 'VSC Visa Insurance Impl UAT'!H382), "")</f>
        <v/>
      </c>
    </row>
    <row r="383" spans="1:1">
      <c r="A383" t="str">
        <f>IFERROR(IF(OR('VSC Visa Insurance Impl UAT'!H383=0, 'VSC Visa Insurance Impl UAT'!H383=""), "", 'VSC Visa Insurance Impl UAT'!H383), "")</f>
        <v/>
      </c>
    </row>
    <row r="384" spans="1:1">
      <c r="A384" t="str">
        <f>IFERROR(IF(OR('VSC Visa Insurance Impl UAT'!H384=0, 'VSC Visa Insurance Impl UAT'!H384=""), "", 'VSC Visa Insurance Impl UAT'!H384), "")</f>
        <v/>
      </c>
    </row>
    <row r="385" spans="1:1">
      <c r="A385" t="str">
        <f>IFERROR(IF(OR('VSC Visa Insurance Impl UAT'!H385=0, 'VSC Visa Insurance Impl UAT'!H385=""), "", 'VSC Visa Insurance Impl UAT'!H385), "")</f>
        <v/>
      </c>
    </row>
    <row r="386" spans="1:1">
      <c r="A386" t="str">
        <f>IFERROR(IF(OR('VSC Visa Insurance Impl UAT'!H386=0, 'VSC Visa Insurance Impl UAT'!H386=""), "", 'VSC Visa Insurance Impl UAT'!H386), "")</f>
        <v/>
      </c>
    </row>
    <row r="387" spans="1:1">
      <c r="A387" t="str">
        <f>IFERROR(IF(OR('VSC Visa Insurance Impl UAT'!H387=0, 'VSC Visa Insurance Impl UAT'!H387=""), "", 'VSC Visa Insurance Impl UAT'!H387), "")</f>
        <v/>
      </c>
    </row>
    <row r="388" spans="1:1">
      <c r="A388" t="str">
        <f>IFERROR(IF(OR('VSC Visa Insurance Impl UAT'!H388=0, 'VSC Visa Insurance Impl UAT'!H388=""), "", 'VSC Visa Insurance Impl UAT'!H388), "")</f>
        <v/>
      </c>
    </row>
    <row r="389" spans="1:1">
      <c r="A389" t="str">
        <f>IFERROR(IF(OR('VSC Visa Insurance Impl UAT'!H389=0, 'VSC Visa Insurance Impl UAT'!H389=""), "", 'VSC Visa Insurance Impl UAT'!H389), "")</f>
        <v/>
      </c>
    </row>
    <row r="390" spans="1:1">
      <c r="A390" t="str">
        <f>IFERROR(IF(OR('VSC Visa Insurance Impl UAT'!H390=0, 'VSC Visa Insurance Impl UAT'!H390=""), "", 'VSC Visa Insurance Impl UAT'!H390), "")</f>
        <v/>
      </c>
    </row>
    <row r="391" spans="1:1">
      <c r="A391" t="str">
        <f>IFERROR(IF(OR('VSC Visa Insurance Impl UAT'!H391=0, 'VSC Visa Insurance Impl UAT'!H391=""), "", 'VSC Visa Insurance Impl UAT'!H391), "")</f>
        <v/>
      </c>
    </row>
    <row r="392" spans="1:1">
      <c r="A392" t="str">
        <f>IFERROR(IF(OR('VSC Visa Insurance Impl UAT'!H392=0, 'VSC Visa Insurance Impl UAT'!H392=""), "", 'VSC Visa Insurance Impl UAT'!H392), "")</f>
        <v/>
      </c>
    </row>
    <row r="393" spans="1:1">
      <c r="A393" t="str">
        <f>IFERROR(IF(OR('VSC Visa Insurance Impl UAT'!H393=0, 'VSC Visa Insurance Impl UAT'!H393=""), "", 'VSC Visa Insurance Impl UAT'!H393), "")</f>
        <v/>
      </c>
    </row>
    <row r="394" spans="1:1">
      <c r="A394" t="str">
        <f>IFERROR(IF(OR('VSC Visa Insurance Impl UAT'!H394=0, 'VSC Visa Insurance Impl UAT'!H394=""), "", 'VSC Visa Insurance Impl UAT'!H394), "")</f>
        <v/>
      </c>
    </row>
    <row r="395" spans="1:1">
      <c r="A395" t="str">
        <f>IFERROR(IF(OR('VSC Visa Insurance Impl UAT'!H395=0, 'VSC Visa Insurance Impl UAT'!H395=""), "", 'VSC Visa Insurance Impl UAT'!H395), "")</f>
        <v/>
      </c>
    </row>
    <row r="396" spans="1:1">
      <c r="A396" t="str">
        <f>IFERROR(IF(OR('VSC Visa Insurance Impl UAT'!H396=0, 'VSC Visa Insurance Impl UAT'!H396=""), "", 'VSC Visa Insurance Impl UAT'!H396), "")</f>
        <v/>
      </c>
    </row>
    <row r="397" spans="1:1">
      <c r="A397" t="str">
        <f>IFERROR(IF(OR('VSC Visa Insurance Impl UAT'!H397=0, 'VSC Visa Insurance Impl UAT'!H397=""), "", 'VSC Visa Insurance Impl UAT'!H397), "")</f>
        <v/>
      </c>
    </row>
    <row r="398" spans="1:1">
      <c r="A398" t="str">
        <f>IFERROR(IF(OR('VSC Visa Insurance Impl UAT'!H398=0, 'VSC Visa Insurance Impl UAT'!H398=""), "", 'VSC Visa Insurance Impl UAT'!H398), "")</f>
        <v/>
      </c>
    </row>
    <row r="399" spans="1:1">
      <c r="A399" t="str">
        <f>IFERROR(IF(OR('VSC Visa Insurance Impl UAT'!H399=0, 'VSC Visa Insurance Impl UAT'!H399=""), "", 'VSC Visa Insurance Impl UAT'!H399), "")</f>
        <v>INSERT INTO t_vsc_visa_insurance_link (t_insurance_link_id, vsc_id, visa_type_id, is_insurance_required, created_by, created_date, modified_by, modified_date) VALUES(nextval('t_vsc_visa_insurance_link_seq'),81363,36159,'N', 'support', current_timestamp, 'support', current_timestamp);</v>
      </c>
    </row>
    <row r="400" spans="1:1">
      <c r="A400" t="str">
        <f>IFERROR(IF(OR('VSC Visa Insurance Impl UAT'!H400=0, 'VSC Visa Insurance Impl UAT'!H400=""), "", 'VSC Visa Insurance Impl UAT'!H400), "")</f>
        <v>INSERT INTO t_vsc_visa_insurance_link (t_insurance_link_id, vsc_id, visa_type_id, is_insurance_required, created_by, created_date, modified_by, modified_date) VALUES(nextval('t_vsc_visa_insurance_link_seq'),81363,36163,'N', 'support', current_timestamp, 'support', current_timestamp);</v>
      </c>
    </row>
    <row r="401" spans="1:1">
      <c r="A401" t="str">
        <f>IFERROR(IF(OR('VSC Visa Insurance Impl UAT'!H401=0, 'VSC Visa Insurance Impl UAT'!H401=""), "", 'VSC Visa Insurance Impl UAT'!H401), "")</f>
        <v>INSERT INTO t_vsc_visa_insurance_link (t_insurance_link_id, vsc_id, visa_type_id, is_insurance_required, created_by, created_date, modified_by, modified_date) VALUES(nextval('t_vsc_visa_insurance_link_seq'),81363,36156,'N', 'support', current_timestamp, 'support', current_timestamp);</v>
      </c>
    </row>
    <row r="402" spans="1:1">
      <c r="A402" t="str">
        <f>IFERROR(IF(OR('VSC Visa Insurance Impl UAT'!H402=0, 'VSC Visa Insurance Impl UAT'!H402=""), "", 'VSC Visa Insurance Impl UAT'!H402), "")</f>
        <v>INSERT INTO t_vsc_visa_insurance_link (t_insurance_link_id, vsc_id, visa_type_id, is_insurance_required, created_by, created_date, modified_by, modified_date) VALUES(nextval('t_vsc_visa_insurance_link_seq'),81363,36165,'N', 'support', current_timestamp, 'support', current_timestamp);</v>
      </c>
    </row>
    <row r="403" spans="1:1">
      <c r="A403" t="str">
        <f>IFERROR(IF(OR('VSC Visa Insurance Impl UAT'!H403=0, 'VSC Visa Insurance Impl UAT'!H403=""), "", 'VSC Visa Insurance Impl UAT'!H403), "")</f>
        <v>INSERT INTO t_vsc_visa_insurance_link (t_insurance_link_id, vsc_id, visa_type_id, is_insurance_required, created_by, created_date, modified_by, modified_date) VALUES(nextval('t_vsc_visa_insurance_link_seq'),81363,36155,'N', 'support', current_timestamp, 'support', current_timestamp);</v>
      </c>
    </row>
    <row r="404" spans="1:1">
      <c r="A404" t="str">
        <f>IFERROR(IF(OR('VSC Visa Insurance Impl UAT'!H404=0, 'VSC Visa Insurance Impl UAT'!H404=""), "", 'VSC Visa Insurance Impl UAT'!H404), "")</f>
        <v>INSERT INTO t_vsc_visa_insurance_link (t_insurance_link_id, vsc_id, visa_type_id, is_insurance_required, created_by, created_date, modified_by, modified_date) VALUES(nextval('t_vsc_visa_insurance_link_seq'),81363,22058,'Y', 'support', current_timestamp, 'support', current_timestamp);</v>
      </c>
    </row>
    <row r="405" spans="1:1">
      <c r="A405" t="str">
        <f>IFERROR(IF(OR('VSC Visa Insurance Impl UAT'!H405=0, 'VSC Visa Insurance Impl UAT'!H405=""), "", 'VSC Visa Insurance Impl UAT'!H405), "")</f>
        <v/>
      </c>
    </row>
    <row r="406" spans="1:1">
      <c r="A406" t="str">
        <f>IFERROR(IF(OR('VSC Visa Insurance Impl UAT'!H406=0, 'VSC Visa Insurance Impl UAT'!H406=""), "", 'VSC Visa Insurance Impl UAT'!H406), "")</f>
        <v/>
      </c>
    </row>
    <row r="407" spans="1:1">
      <c r="A407" t="str">
        <f>IFERROR(IF(OR('VSC Visa Insurance Impl UAT'!H407=0, 'VSC Visa Insurance Impl UAT'!H407=""), "", 'VSC Visa Insurance Impl UAT'!H407), "")</f>
        <v/>
      </c>
    </row>
    <row r="408" spans="1:1">
      <c r="A408" t="str">
        <f>IFERROR(IF(OR('VSC Visa Insurance Impl UAT'!H408=0, 'VSC Visa Insurance Impl UAT'!H408=""), "", 'VSC Visa Insurance Impl UAT'!H408), "")</f>
        <v>INSERT INTO t_vsc_visa_insurance_link (t_insurance_link_id, vsc_id, visa_type_id, is_insurance_required, created_by, created_date, modified_by, modified_date) VALUES(nextval('t_vsc_visa_insurance_link_seq'),81363,24054,'Y', 'support', current_timestamp, 'support', current_timestamp);</v>
      </c>
    </row>
    <row r="409" spans="1:1">
      <c r="A409" t="str">
        <f>IFERROR(IF(OR('VSC Visa Insurance Impl UAT'!H409=0, 'VSC Visa Insurance Impl UAT'!H409=""), "", 'VSC Visa Insurance Impl UAT'!H409), "")</f>
        <v>INSERT INTO t_vsc_visa_insurance_link (t_insurance_link_id, vsc_id, visa_type_id, is_insurance_required, created_by, created_date, modified_by, modified_date) VALUES(nextval('t_vsc_visa_insurance_link_seq'),81363,39151,'N', 'support', current_timestamp, 'support', current_timestamp);</v>
      </c>
    </row>
    <row r="410" spans="1:1">
      <c r="A410" t="str">
        <f>IFERROR(IF(OR('VSC Visa Insurance Impl UAT'!H410=0, 'VSC Visa Insurance Impl UAT'!H410=""), "", 'VSC Visa Insurance Impl UAT'!H410), "")</f>
        <v>INSERT INTO t_vsc_visa_insurance_link (t_insurance_link_id, vsc_id, visa_type_id, is_insurance_required, created_by, created_date, modified_by, modified_date) VALUES(nextval('t_vsc_visa_insurance_link_seq'),81363,37153,'Y', 'support', current_timestamp, 'support', current_timestamp);</v>
      </c>
    </row>
    <row r="411" spans="1:1">
      <c r="A411" t="str">
        <f>IFERROR(IF(OR('VSC Visa Insurance Impl UAT'!H411=0, 'VSC Visa Insurance Impl UAT'!H411=""), "", 'VSC Visa Insurance Impl UAT'!H411), "")</f>
        <v>INSERT INTO t_vsc_visa_insurance_link (t_insurance_link_id, vsc_id, visa_type_id, is_insurance_required, created_by, created_date, modified_by, modified_date) VALUES(nextval('t_vsc_visa_insurance_link_seq'),81363,33153,'Y', 'support', current_timestamp, 'support', current_timestamp);</v>
      </c>
    </row>
    <row r="412" spans="1:1">
      <c r="A412" t="str">
        <f>IFERROR(IF(OR('VSC Visa Insurance Impl UAT'!H412=0, 'VSC Visa Insurance Impl UAT'!H412=""), "", 'VSC Visa Insurance Impl UAT'!H412), "")</f>
        <v>INSERT INTO t_vsc_visa_insurance_link (t_insurance_link_id, vsc_id, visa_type_id, is_insurance_required, created_by, created_date, modified_by, modified_date) VALUES(nextval('t_vsc_visa_insurance_link_seq'),81363,616,'Y', 'support', current_timestamp, 'support', current_timestamp);</v>
      </c>
    </row>
    <row r="413" spans="1:1">
      <c r="A413" t="str">
        <f>IFERROR(IF(OR('VSC Visa Insurance Impl UAT'!H413=0, 'VSC Visa Insurance Impl UAT'!H413=""), "", 'VSC Visa Insurance Impl UAT'!H413), "")</f>
        <v>INSERT INTO t_vsc_visa_insurance_link (t_insurance_link_id, vsc_id, visa_type_id, is_insurance_required, created_by, created_date, modified_by, modified_date) VALUES(nextval('t_vsc_visa_insurance_link_seq'),81363,615,'Y', 'support', current_timestamp, 'support', current_timestamp);</v>
      </c>
    </row>
    <row r="414" spans="1:1">
      <c r="A414" t="str">
        <f>IFERROR(IF(OR('VSC Visa Insurance Impl UAT'!H414=0, 'VSC Visa Insurance Impl UAT'!H414=""), "", 'VSC Visa Insurance Impl UAT'!H414), "")</f>
        <v/>
      </c>
    </row>
    <row r="415" spans="1:1">
      <c r="A415" t="str">
        <f>IFERROR(IF(OR('VSC Visa Insurance Impl UAT'!H415=0, 'VSC Visa Insurance Impl UAT'!H415=""), "", 'VSC Visa Insurance Impl UAT'!H415), "")</f>
        <v>INSERT INTO t_vsc_visa_insurance_link (t_insurance_link_id, vsc_id, visa_type_id, is_insurance_required, created_by, created_date, modified_by, modified_date) VALUES(nextval('t_vsc_visa_insurance_link_seq'),81363,34156,'Y', 'support', current_timestamp, 'support', current_timestamp);</v>
      </c>
    </row>
    <row r="416" spans="1:1">
      <c r="A416" t="str">
        <f>IFERROR(IF(OR('VSC Visa Insurance Impl UAT'!H416=0, 'VSC Visa Insurance Impl UAT'!H416=""), "", 'VSC Visa Insurance Impl UAT'!H416), "")</f>
        <v>INSERT INTO t_vsc_visa_insurance_link (t_insurance_link_id, vsc_id, visa_type_id, is_insurance_required, created_by, created_date, modified_by, modified_date) VALUES(nextval('t_vsc_visa_insurance_link_seq'),81363,617,'Y', 'support', current_timestamp, 'support', current_timestamp);</v>
      </c>
    </row>
    <row r="417" spans="1:1">
      <c r="A417" t="str">
        <f>IFERROR(IF(OR('VSC Visa Insurance Impl UAT'!H417=0, 'VSC Visa Insurance Impl UAT'!H417=""), "", 'VSC Visa Insurance Impl UAT'!H417), "")</f>
        <v/>
      </c>
    </row>
    <row r="418" spans="1:1">
      <c r="A418" t="str">
        <f>IFERROR(IF(OR('VSC Visa Insurance Impl UAT'!H418=0, 'VSC Visa Insurance Impl UAT'!H418=""), "", 'VSC Visa Insurance Impl UAT'!H418), "")</f>
        <v>INSERT INTO t_vsc_visa_insurance_link (t_insurance_link_id, vsc_id, visa_type_id, is_insurance_required, created_by, created_date, modified_by, modified_date) VALUES(nextval('t_vsc_visa_insurance_link_seq'),81363,43603,'Y', 'support', current_timestamp, 'support', current_timestamp);</v>
      </c>
    </row>
    <row r="419" spans="1:1">
      <c r="A419" t="str">
        <f>IFERROR(IF(OR('VSC Visa Insurance Impl UAT'!H419=0, 'VSC Visa Insurance Impl UAT'!H419=""), "", 'VSC Visa Insurance Impl UAT'!H419), "")</f>
        <v/>
      </c>
    </row>
    <row r="420" spans="1:1">
      <c r="A420" t="str">
        <f>IFERROR(IF(OR('VSC Visa Insurance Impl UAT'!H420=0, 'VSC Visa Insurance Impl UAT'!H420=""), "", 'VSC Visa Insurance Impl UAT'!H420), "")</f>
        <v/>
      </c>
    </row>
    <row r="421" spans="1:1">
      <c r="A421" t="str">
        <f>IFERROR(IF(OR('VSC Visa Insurance Impl UAT'!H421=0, 'VSC Visa Insurance Impl UAT'!H421=""), "", 'VSC Visa Insurance Impl UAT'!H421), "")</f>
        <v>INSERT INTO t_vsc_visa_insurance_link (t_insurance_link_id, vsc_id, visa_type_id, is_insurance_required, created_by, created_date, modified_by, modified_date) VALUES(nextval('t_vsc_visa_insurance_link_seq'),81363,41757,'N', 'support', current_timestamp, 'support', current_timestamp);</v>
      </c>
    </row>
    <row r="422" spans="1:1">
      <c r="A422" t="str">
        <f>IFERROR(IF(OR('VSC Visa Insurance Impl UAT'!H422=0, 'VSC Visa Insurance Impl UAT'!H422=""), "", 'VSC Visa Insurance Impl UAT'!H422), "")</f>
        <v/>
      </c>
    </row>
    <row r="423" spans="1:1">
      <c r="A423" t="str">
        <f>IFERROR(IF(OR('VSC Visa Insurance Impl UAT'!H423=0, 'VSC Visa Insurance Impl UAT'!H423=""), "", 'VSC Visa Insurance Impl UAT'!H423), "")</f>
        <v>INSERT INTO t_vsc_visa_insurance_link (t_insurance_link_id, vsc_id, visa_type_id, is_insurance_required, created_by, created_date, modified_by, modified_date) VALUES(nextval('t_vsc_visa_insurance_link_seq'),81363,41684,'N', 'support', current_timestamp, 'support', current_timestamp);</v>
      </c>
    </row>
    <row r="424" spans="1:1">
      <c r="A424" t="str">
        <f>IFERROR(IF(OR('VSC Visa Insurance Impl UAT'!H424=0, 'VSC Visa Insurance Impl UAT'!H424=""), "", 'VSC Visa Insurance Impl UAT'!H424), "")</f>
        <v>INSERT INTO t_vsc_visa_insurance_link (t_insurance_link_id, vsc_id, visa_type_id, is_insurance_required, created_by, created_date, modified_by, modified_date) VALUES(nextval('t_vsc_visa_insurance_link_seq'),81363,22059,'N', 'support', current_timestamp, 'support', current_timestamp);</v>
      </c>
    </row>
    <row r="425" spans="1:1">
      <c r="A425" t="str">
        <f>IFERROR(IF(OR('VSC Visa Insurance Impl UAT'!H425=0, 'VSC Visa Insurance Impl UAT'!H425=""), "", 'VSC Visa Insurance Impl UAT'!H425), "")</f>
        <v/>
      </c>
    </row>
    <row r="426" spans="1:1">
      <c r="A426" t="str">
        <f>IFERROR(IF(OR('VSC Visa Insurance Impl UAT'!H426=0, 'VSC Visa Insurance Impl UAT'!H426=""), "", 'VSC Visa Insurance Impl UAT'!H426), "")</f>
        <v/>
      </c>
    </row>
    <row r="427" spans="1:1">
      <c r="A427" t="str">
        <f>IFERROR(IF(OR('VSC Visa Insurance Impl UAT'!H427=0, 'VSC Visa Insurance Impl UAT'!H427=""), "", 'VSC Visa Insurance Impl UAT'!H427), "")</f>
        <v/>
      </c>
    </row>
    <row r="428" spans="1:1">
      <c r="A428" t="str">
        <f>IFERROR(IF(OR('VSC Visa Insurance Impl UAT'!H428=0, 'VSC Visa Insurance Impl UAT'!H428=""), "", 'VSC Visa Insurance Impl UAT'!H428), "")</f>
        <v/>
      </c>
    </row>
    <row r="429" spans="1:1">
      <c r="A429" t="str">
        <f>IFERROR(IF(OR('VSC Visa Insurance Impl UAT'!H429=0, 'VSC Visa Insurance Impl UAT'!H429=""), "", 'VSC Visa Insurance Impl UAT'!H429), "")</f>
        <v>INSERT INTO t_vsc_visa_insurance_link (t_insurance_link_id, vsc_id, visa_type_id, is_insurance_required, created_by, created_date, modified_by, modified_date) VALUES(nextval('t_vsc_visa_insurance_link_seq'),81363,940,'N', 'support', current_timestamp, 'support', current_timestamp);</v>
      </c>
    </row>
    <row r="430" spans="1:1">
      <c r="A430" t="str">
        <f>IFERROR(IF(OR('VSC Visa Insurance Impl UAT'!H430=0, 'VSC Visa Insurance Impl UAT'!H430=""), "", 'VSC Visa Insurance Impl UAT'!H430), "")</f>
        <v>INSERT INTO t_vsc_visa_insurance_link (t_insurance_link_id, vsc_id, visa_type_id, is_insurance_required, created_by, created_date, modified_by, modified_date) VALUES(nextval('t_vsc_visa_insurance_link_seq'),81363,939,'N', 'support', current_timestamp, 'support', current_timestamp);</v>
      </c>
    </row>
    <row r="431" spans="1:1">
      <c r="A431" t="str">
        <f>IFERROR(IF(OR('VSC Visa Insurance Impl UAT'!H431=0, 'VSC Visa Insurance Impl UAT'!H431=""), "", 'VSC Visa Insurance Impl UAT'!H431), "")</f>
        <v/>
      </c>
    </row>
    <row r="432" spans="1:1">
      <c r="A432" t="str">
        <f>IFERROR(IF(OR('VSC Visa Insurance Impl UAT'!H432=0, 'VSC Visa Insurance Impl UAT'!H432=""), "", 'VSC Visa Insurance Impl UAT'!H432), "")</f>
        <v>INSERT INTO t_vsc_visa_insurance_link (t_insurance_link_id, vsc_id, visa_type_id, is_insurance_required, created_by, created_date, modified_by, modified_date) VALUES(nextval('t_vsc_visa_insurance_link_seq'),81363,941,'N', 'support', current_timestamp, 'support', current_timestamp);</v>
      </c>
    </row>
    <row r="433" spans="1:1">
      <c r="A433" t="str">
        <f>IFERROR(IF(OR('VSC Visa Insurance Impl UAT'!H433=0, 'VSC Visa Insurance Impl UAT'!H433=""), "", 'VSC Visa Insurance Impl UAT'!H433), "")</f>
        <v/>
      </c>
    </row>
    <row r="434" spans="1:1">
      <c r="A434" t="str">
        <f>IFERROR(IF(OR('VSC Visa Insurance Impl UAT'!H434=0, 'VSC Visa Insurance Impl UAT'!H434=""), "", 'VSC Visa Insurance Impl UAT'!H434), "")</f>
        <v>INSERT INTO t_vsc_visa_insurance_link (t_insurance_link_id, vsc_id, visa_type_id, is_insurance_required, created_by, created_date, modified_by, modified_date) VALUES(nextval('t_vsc_visa_insurance_link_seq'),81363,28150,'N', 'support', current_timestamp, 'support', current_timestamp);</v>
      </c>
    </row>
    <row r="435" spans="1:1">
      <c r="A435" t="str">
        <f>IFERROR(IF(OR('VSC Visa Insurance Impl UAT'!H435=0, 'VSC Visa Insurance Impl UAT'!H435=""), "", 'VSC Visa Insurance Impl UAT'!H435), "")</f>
        <v>INSERT INTO t_vsc_visa_insurance_link (t_insurance_link_id, vsc_id, visa_type_id, is_insurance_required, created_by, created_date, modified_by, modified_date) VALUES(nextval('t_vsc_visa_insurance_link_seq'),81363,607,'N', 'support', current_timestamp, 'support', current_timestamp);</v>
      </c>
    </row>
    <row r="436" spans="1:1">
      <c r="A436" t="str">
        <f>IFERROR(IF(OR('VSC Visa Insurance Impl UAT'!H436=0, 'VSC Visa Insurance Impl UAT'!H436=""), "", 'VSC Visa Insurance Impl UAT'!H436), "")</f>
        <v>INSERT INTO t_vsc_visa_insurance_link (t_insurance_link_id, vsc_id, visa_type_id, is_insurance_required, created_by, created_date, modified_by, modified_date) VALUES(nextval('t_vsc_visa_insurance_link_seq'),81363,606,'N', 'support', current_timestamp, 'support', current_timestamp);</v>
      </c>
    </row>
    <row r="437" spans="1:1">
      <c r="A437" t="str">
        <f>IFERROR(IF(OR('VSC Visa Insurance Impl UAT'!H437=0, 'VSC Visa Insurance Impl UAT'!H437=""), "", 'VSC Visa Insurance Impl UAT'!H437), "")</f>
        <v>INSERT INTO t_vsc_visa_insurance_link (t_insurance_link_id, vsc_id, visa_type_id, is_insurance_required, created_by, created_date, modified_by, modified_date) VALUES(nextval('t_vsc_visa_insurance_link_seq'),81363,608,'N', 'support', current_timestamp, 'support', current_timestamp);</v>
      </c>
    </row>
    <row r="438" spans="1:1">
      <c r="A438" t="str">
        <f>IFERROR(IF(OR('VSC Visa Insurance Impl UAT'!H438=0, 'VSC Visa Insurance Impl UAT'!H438=""), "", 'VSC Visa Insurance Impl UAT'!H438), "")</f>
        <v/>
      </c>
    </row>
    <row r="439" spans="1:1">
      <c r="A439" t="str">
        <f>IFERROR(IF(OR('VSC Visa Insurance Impl UAT'!H439=0, 'VSC Visa Insurance Impl UAT'!H439=""), "", 'VSC Visa Insurance Impl UAT'!H439), "")</f>
        <v>INSERT INTO t_vsc_visa_insurance_link (t_insurance_link_id, vsc_id, visa_type_id, is_insurance_required, created_by, created_date, modified_by, modified_date) VALUES(nextval('t_vsc_visa_insurance_link_seq'),81363,41776,'N', 'support', current_timestamp, 'support', current_timestamp);</v>
      </c>
    </row>
    <row r="440" spans="1:1">
      <c r="A440" t="str">
        <f>IFERROR(IF(OR('VSC Visa Insurance Impl UAT'!H440=0, 'VSC Visa Insurance Impl UAT'!H440=""), "", 'VSC Visa Insurance Impl UAT'!H440), "")</f>
        <v>INSERT INTO t_vsc_visa_insurance_link (t_insurance_link_id, vsc_id, visa_type_id, is_insurance_required, created_by, created_date, modified_by, modified_date) VALUES(nextval('t_vsc_visa_insurance_link_seq'),81363,22053,'Y', 'support', current_timestamp, 'support', current_timestamp);</v>
      </c>
    </row>
    <row r="441" spans="1:1">
      <c r="A441" t="str">
        <f>IFERROR(IF(OR('VSC Visa Insurance Impl UAT'!H441=0, 'VSC Visa Insurance Impl UAT'!H441=""), "", 'VSC Visa Insurance Impl UAT'!H441), "")</f>
        <v>INSERT INTO t_vsc_visa_insurance_link (t_insurance_link_id, vsc_id, visa_type_id, is_insurance_required, created_by, created_date, modified_by, modified_date) VALUES(nextval('t_vsc_visa_insurance_link_seq'),81363,32403,'N', 'support', current_timestamp, 'support', current_timestamp);</v>
      </c>
    </row>
    <row r="442" spans="1:1">
      <c r="A442" t="str">
        <f>IFERROR(IF(OR('VSC Visa Insurance Impl UAT'!H442=0, 'VSC Visa Insurance Impl UAT'!H442=""), "", 'VSC Visa Insurance Impl UAT'!H442), "")</f>
        <v>INSERT INTO t_vsc_visa_insurance_link (t_insurance_link_id, vsc_id, visa_type_id, is_insurance_required, created_by, created_date, modified_by, modified_date) VALUES(nextval('t_vsc_visa_insurance_link_seq'),81363,41704,'N', 'support', current_timestamp, 'support', current_timestamp);</v>
      </c>
    </row>
    <row r="443" spans="1:1">
      <c r="A443" t="str">
        <f>IFERROR(IF(OR('VSC Visa Insurance Impl UAT'!H443=0, 'VSC Visa Insurance Impl UAT'!H443=""), "", 'VSC Visa Insurance Impl UAT'!H443), "")</f>
        <v/>
      </c>
    </row>
    <row r="444" spans="1:1">
      <c r="A444" t="str">
        <f>IFERROR(IF(OR('VSC Visa Insurance Impl UAT'!H444=0, 'VSC Visa Insurance Impl UAT'!H444=""), "", 'VSC Visa Insurance Impl UAT'!H444), "")</f>
        <v/>
      </c>
    </row>
    <row r="445" spans="1:1">
      <c r="A445" t="str">
        <f>IFERROR(IF(OR('VSC Visa Insurance Impl UAT'!H445=0, 'VSC Visa Insurance Impl UAT'!H445=""), "", 'VSC Visa Insurance Impl UAT'!H445), "")</f>
        <v/>
      </c>
    </row>
    <row r="446" spans="1:1">
      <c r="A446" t="str">
        <f>IFERROR(IF(OR('VSC Visa Insurance Impl UAT'!H446=0, 'VSC Visa Insurance Impl UAT'!H446=""), "", 'VSC Visa Insurance Impl UAT'!H446), "")</f>
        <v/>
      </c>
    </row>
    <row r="447" spans="1:1">
      <c r="A447" t="str">
        <f>IFERROR(IF(OR('VSC Visa Insurance Impl UAT'!H447=0, 'VSC Visa Insurance Impl UAT'!H447=""), "", 'VSC Visa Insurance Impl UAT'!H447), "")</f>
        <v>INSERT INTO t_vsc_visa_insurance_link (t_insurance_link_id, vsc_id, visa_type_id, is_insurance_required, created_by, created_date, modified_by, modified_date) VALUES(nextval('t_vsc_visa_insurance_link_seq'),81363,33157,'N', 'support', current_timestamp, 'support', current_timestamp);</v>
      </c>
    </row>
    <row r="448" spans="1:1">
      <c r="A448" t="str">
        <f>IFERROR(IF(OR('VSC Visa Insurance Impl UAT'!H448=0, 'VSC Visa Insurance Impl UAT'!H448=""), "", 'VSC Visa Insurance Impl UAT'!H448), "")</f>
        <v>INSERT INTO t_vsc_visa_insurance_link (t_insurance_link_id, vsc_id, visa_type_id, is_insurance_required, created_by, created_date, modified_by, modified_date) VALUES(nextval('t_vsc_visa_insurance_link_seq'),81363,32408,'N', 'support', current_timestamp, 'support', current_timestamp);</v>
      </c>
    </row>
    <row r="449" spans="1:1">
      <c r="A449" t="str">
        <f>IFERROR(IF(OR('VSC Visa Insurance Impl UAT'!H449=0, 'VSC Visa Insurance Impl UAT'!H449=""), "", 'VSC Visa Insurance Impl UAT'!H449), "")</f>
        <v>INSERT INTO t_vsc_visa_insurance_link (t_insurance_link_id, vsc_id, visa_type_id, is_insurance_required, created_by, created_date, modified_by, modified_date) VALUES(nextval('t_vsc_visa_insurance_link_seq'),81363,32407,'N', 'support', current_timestamp, 'support', current_timestamp);</v>
      </c>
    </row>
    <row r="450" spans="1:1">
      <c r="A450" t="str">
        <f>IFERROR(IF(OR('VSC Visa Insurance Impl UAT'!H450=0, 'VSC Visa Insurance Impl UAT'!H450=""), "", 'VSC Visa Insurance Impl UAT'!H450), "")</f>
        <v/>
      </c>
    </row>
    <row r="451" spans="1:1">
      <c r="A451" t="str">
        <f>IFERROR(IF(OR('VSC Visa Insurance Impl UAT'!H451=0, 'VSC Visa Insurance Impl UAT'!H451=""), "", 'VSC Visa Insurance Impl UAT'!H451), "")</f>
        <v>INSERT INTO t_vsc_visa_insurance_link (t_insurance_link_id, vsc_id, visa_type_id, is_insurance_required, created_by, created_date, modified_by, modified_date) VALUES(nextval('t_vsc_visa_insurance_link_seq'),81363,34155,'N', 'support', current_timestamp, 'support', current_timestamp);</v>
      </c>
    </row>
    <row r="452" spans="1:1">
      <c r="A452" t="str">
        <f>IFERROR(IF(OR('VSC Visa Insurance Impl UAT'!H452=0, 'VSC Visa Insurance Impl UAT'!H452=""), "", 'VSC Visa Insurance Impl UAT'!H452), "")</f>
        <v>INSERT INTO t_vsc_visa_insurance_link (t_insurance_link_id, vsc_id, visa_type_id, is_insurance_required, created_by, created_date, modified_by, modified_date) VALUES(nextval('t_vsc_visa_insurance_link_seq'),81363,32409,'N', 'support', current_timestamp, 'support', current_timestamp);</v>
      </c>
    </row>
    <row r="453" spans="1:1">
      <c r="A453" t="str">
        <f>IFERROR(IF(OR('VSC Visa Insurance Impl UAT'!H453=0, 'VSC Visa Insurance Impl UAT'!H453=""), "", 'VSC Visa Insurance Impl UAT'!H453), "")</f>
        <v/>
      </c>
    </row>
    <row r="454" spans="1:1">
      <c r="A454" t="str">
        <f>IFERROR(IF(OR('VSC Visa Insurance Impl UAT'!H454=0, 'VSC Visa Insurance Impl UAT'!H454=""), "", 'VSC Visa Insurance Impl UAT'!H454), "")</f>
        <v/>
      </c>
    </row>
    <row r="455" spans="1:1">
      <c r="A455" t="str">
        <f>IFERROR(IF(OR('VSC Visa Insurance Impl UAT'!H455=0, 'VSC Visa Insurance Impl UAT'!H455=""), "", 'VSC Visa Insurance Impl UAT'!H455), "")</f>
        <v>INSERT INTO t_vsc_visa_insurance_link (t_insurance_link_id, vsc_id, visa_type_id, is_insurance_required, created_by, created_date, modified_by, modified_date) VALUES(nextval('t_vsc_visa_insurance_link_seq'),81363,24100,'Y', 'support', current_timestamp, 'support', current_timestamp);</v>
      </c>
    </row>
    <row r="456" spans="1:1">
      <c r="A456" t="str">
        <f>IFERROR(IF(OR('VSC Visa Insurance Impl UAT'!H456=0, 'VSC Visa Insurance Impl UAT'!H456=""), "", 'VSC Visa Insurance Impl UAT'!H456), "")</f>
        <v>INSERT INTO t_vsc_visa_insurance_link (t_insurance_link_id, vsc_id, visa_type_id, is_insurance_required, created_by, created_date, modified_by, modified_date) VALUES(nextval('t_vsc_visa_insurance_link_seq'),81363,625,'Y', 'support', current_timestamp, 'support', current_timestamp);</v>
      </c>
    </row>
    <row r="457" spans="1:1">
      <c r="A457" t="str">
        <f>IFERROR(IF(OR('VSC Visa Insurance Impl UAT'!H457=0, 'VSC Visa Insurance Impl UAT'!H457=""), "", 'VSC Visa Insurance Impl UAT'!H457), "")</f>
        <v>INSERT INTO t_vsc_visa_insurance_link (t_insurance_link_id, vsc_id, visa_type_id, is_insurance_required, created_by, created_date, modified_by, modified_date) VALUES(nextval('t_vsc_visa_insurance_link_seq'),81363,624,'Y', 'support', current_timestamp, 'support', current_timestamp);</v>
      </c>
    </row>
    <row r="458" spans="1:1">
      <c r="A458" t="str">
        <f>IFERROR(IF(OR('VSC Visa Insurance Impl UAT'!H458=0, 'VSC Visa Insurance Impl UAT'!H458=""), "", 'VSC Visa Insurance Impl UAT'!H458), "")</f>
        <v>INSERT INTO t_vsc_visa_insurance_link (t_insurance_link_id, vsc_id, visa_type_id, is_insurance_required, created_by, created_date, modified_by, modified_date) VALUES(nextval('t_vsc_visa_insurance_link_seq'),81363,626,'Y', 'support', current_timestamp, 'support', current_timestamp);</v>
      </c>
    </row>
    <row r="459" spans="1:1">
      <c r="A459" t="str">
        <f>IFERROR(IF(OR('VSC Visa Insurance Impl UAT'!H459=0, 'VSC Visa Insurance Impl UAT'!H459=""), "", 'VSC Visa Insurance Impl UAT'!H459), "")</f>
        <v>INSERT INTO t_vsc_visa_insurance_link (t_insurance_link_id, vsc_id, visa_type_id, is_insurance_required, created_by, created_date, modified_by, modified_date) VALUES(nextval('t_vsc_visa_insurance_link_seq'),81363,32402,'N', 'support', current_timestamp, 'support', current_timestamp);</v>
      </c>
    </row>
    <row r="460" spans="1:1">
      <c r="A460" t="str">
        <f>IFERROR(IF(OR('VSC Visa Insurance Impl UAT'!H460=0, 'VSC Visa Insurance Impl UAT'!H460=""), "", 'VSC Visa Insurance Impl UAT'!H460), "")</f>
        <v/>
      </c>
    </row>
    <row r="461" spans="1:1">
      <c r="A461" t="str">
        <f>IFERROR(IF(OR('VSC Visa Insurance Impl UAT'!H461=0, 'VSC Visa Insurance Impl UAT'!H461=""), "", 'VSC Visa Insurance Impl UAT'!H461), "")</f>
        <v/>
      </c>
    </row>
    <row r="462" spans="1:1">
      <c r="A462" t="str">
        <f>IFERROR(IF(OR('VSC Visa Insurance Impl UAT'!H462=0, 'VSC Visa Insurance Impl UAT'!H462=""), "", 'VSC Visa Insurance Impl UAT'!H462), "")</f>
        <v/>
      </c>
    </row>
    <row r="463" spans="1:1">
      <c r="A463" t="str">
        <f>IFERROR(IF(OR('VSC Visa Insurance Impl UAT'!H463=0, 'VSC Visa Insurance Impl UAT'!H463=""), "", 'VSC Visa Insurance Impl UAT'!H463), "")</f>
        <v>INSERT INTO t_vsc_visa_insurance_link (t_insurance_link_id, vsc_id, visa_type_id, is_insurance_required, created_by, created_date, modified_by, modified_date) VALUES(nextval('t_vsc_visa_insurance_link_seq'),81363,41614,'N', 'support', current_timestamp, 'support', current_timestamp);</v>
      </c>
    </row>
    <row r="464" spans="1:1">
      <c r="A464" t="str">
        <f>IFERROR(IF(OR('VSC Visa Insurance Impl UAT'!H464=0, 'VSC Visa Insurance Impl UAT'!H464=""), "", 'VSC Visa Insurance Impl UAT'!H464), "")</f>
        <v>INSERT INTO t_vsc_visa_insurance_link (t_insurance_link_id, vsc_id, visa_type_id, is_insurance_required, created_by, created_date, modified_by, modified_date) VALUES(nextval('t_vsc_visa_insurance_link_seq'),81363,33156,'N', 'support', current_timestamp, 'support', current_timestamp);</v>
      </c>
    </row>
    <row r="465" spans="1:1">
      <c r="A465" t="str">
        <f>IFERROR(IF(OR('VSC Visa Insurance Impl UAT'!H465=0, 'VSC Visa Insurance Impl UAT'!H465=""), "", 'VSC Visa Insurance Impl UAT'!H465), "")</f>
        <v>INSERT INTO t_vsc_visa_insurance_link (t_insurance_link_id, vsc_id, visa_type_id, is_insurance_required, created_by, created_date, modified_by, modified_date) VALUES(nextval('t_vsc_visa_insurance_link_seq'),81363,32405,'N', 'support', current_timestamp, 'support', current_timestamp);</v>
      </c>
    </row>
    <row r="466" spans="1:1">
      <c r="A466" t="str">
        <f>IFERROR(IF(OR('VSC Visa Insurance Impl UAT'!H466=0, 'VSC Visa Insurance Impl UAT'!H466=""), "", 'VSC Visa Insurance Impl UAT'!H466), "")</f>
        <v>INSERT INTO t_vsc_visa_insurance_link (t_insurance_link_id, vsc_id, visa_type_id, is_insurance_required, created_by, created_date, modified_by, modified_date) VALUES(nextval('t_vsc_visa_insurance_link_seq'),81363,32404,'N', 'support', current_timestamp, 'support', current_timestamp);</v>
      </c>
    </row>
    <row r="467" spans="1:1">
      <c r="A467" t="str">
        <f>IFERROR(IF(OR('VSC Visa Insurance Impl UAT'!H467=0, 'VSC Visa Insurance Impl UAT'!H467=""), "", 'VSC Visa Insurance Impl UAT'!H467), "")</f>
        <v/>
      </c>
    </row>
    <row r="468" spans="1:1">
      <c r="A468" t="str">
        <f>IFERROR(IF(OR('VSC Visa Insurance Impl UAT'!H468=0, 'VSC Visa Insurance Impl UAT'!H468=""), "", 'VSC Visa Insurance Impl UAT'!H468), "")</f>
        <v>INSERT INTO t_vsc_visa_insurance_link (t_insurance_link_id, vsc_id, visa_type_id, is_insurance_required, created_by, created_date, modified_by, modified_date) VALUES(nextval('t_vsc_visa_insurance_link_seq'),81363,34154,'N', 'support', current_timestamp, 'support', current_timestamp);</v>
      </c>
    </row>
    <row r="469" spans="1:1">
      <c r="A469" t="str">
        <f>IFERROR(IF(OR('VSC Visa Insurance Impl UAT'!H469=0, 'VSC Visa Insurance Impl UAT'!H469=""), "", 'VSC Visa Insurance Impl UAT'!H469), "")</f>
        <v>INSERT INTO t_vsc_visa_insurance_link (t_insurance_link_id, vsc_id, visa_type_id, is_insurance_required, created_by, created_date, modified_by, modified_date) VALUES(nextval('t_vsc_visa_insurance_link_seq'),81363,32406,'N', 'support', current_timestamp, 'support', current_timestamp);</v>
      </c>
    </row>
    <row r="470" spans="1:1">
      <c r="A470" t="str">
        <f>IFERROR(IF(OR('VSC Visa Insurance Impl UAT'!H470=0, 'VSC Visa Insurance Impl UAT'!H470=""), "", 'VSC Visa Insurance Impl UAT'!H470), "")</f>
        <v/>
      </c>
    </row>
    <row r="471" spans="1:1">
      <c r="A471" t="str">
        <f>IFERROR(IF(OR('VSC Visa Insurance Impl UAT'!H471=0, 'VSC Visa Insurance Impl UAT'!H471=""), "", 'VSC Visa Insurance Impl UAT'!H471), "")</f>
        <v>INSERT INTO t_vsc_visa_insurance_link (t_insurance_link_id, vsc_id, visa_type_id, is_insurance_required, created_by, created_date, modified_by, modified_date) VALUES(nextval('t_vsc_visa_insurance_link_seq'),81363,22055,'Y', 'support', current_timestamp, 'support', current_timestamp);</v>
      </c>
    </row>
    <row r="472" spans="1:1">
      <c r="A472" t="str">
        <f>IFERROR(IF(OR('VSC Visa Insurance Impl UAT'!H472=0, 'VSC Visa Insurance Impl UAT'!H472=""), "", 'VSC Visa Insurance Impl UAT'!H472), "")</f>
        <v>INSERT INTO t_vsc_visa_insurance_link (t_insurance_link_id, vsc_id, visa_type_id, is_insurance_required, created_by, created_date, modified_by, modified_date) VALUES(nextval('t_vsc_visa_insurance_link_seq'),81363,22064,'Y', 'support', current_timestamp, 'support', current_timestamp);</v>
      </c>
    </row>
    <row r="473" spans="1:1">
      <c r="A473" t="str">
        <f>IFERROR(IF(OR('VSC Visa Insurance Impl UAT'!H473=0, 'VSC Visa Insurance Impl UAT'!H473=""), "", 'VSC Visa Insurance Impl UAT'!H473), "")</f>
        <v>INSERT INTO t_vsc_visa_insurance_link (t_insurance_link_id, vsc_id, visa_type_id, is_insurance_required, created_by, created_date, modified_by, modified_date) VALUES(nextval('t_vsc_visa_insurance_link_seq'),81363,33158,'Y', 'support', current_timestamp, 'support', current_timestamp);</v>
      </c>
    </row>
    <row r="474" spans="1:1">
      <c r="A474" t="str">
        <f>IFERROR(IF(OR('VSC Visa Insurance Impl UAT'!H474=0, 'VSC Visa Insurance Impl UAT'!H474=""), "", 'VSC Visa Insurance Impl UAT'!H474), "")</f>
        <v>INSERT INTO t_vsc_visa_insurance_link (t_insurance_link_id, vsc_id, visa_type_id, is_insurance_required, created_by, created_date, modified_by, modified_date) VALUES(nextval('t_vsc_visa_insurance_link_seq'),81363,628,'Y', 'support', current_timestamp, 'support', current_timestamp);</v>
      </c>
    </row>
    <row r="475" spans="1:1">
      <c r="A475" t="str">
        <f>IFERROR(IF(OR('VSC Visa Insurance Impl UAT'!H475=0, 'VSC Visa Insurance Impl UAT'!H475=""), "", 'VSC Visa Insurance Impl UAT'!H475), "")</f>
        <v>INSERT INTO t_vsc_visa_insurance_link (t_insurance_link_id, vsc_id, visa_type_id, is_insurance_required, created_by, created_date, modified_by, modified_date) VALUES(nextval('t_vsc_visa_insurance_link_seq'),81363,627,'Y', 'support', current_timestamp, 'support', current_timestamp);</v>
      </c>
    </row>
    <row r="476" spans="1:1">
      <c r="A476" t="str">
        <f>IFERROR(IF(OR('VSC Visa Insurance Impl UAT'!H476=0, 'VSC Visa Insurance Impl UAT'!H476=""), "", 'VSC Visa Insurance Impl UAT'!H476), "")</f>
        <v/>
      </c>
    </row>
    <row r="477" spans="1:1">
      <c r="A477" t="str">
        <f>IFERROR(IF(OR('VSC Visa Insurance Impl UAT'!H477=0, 'VSC Visa Insurance Impl UAT'!H477=""), "", 'VSC Visa Insurance Impl UAT'!H477), "")</f>
        <v>INSERT INTO t_vsc_visa_insurance_link (t_insurance_link_id, vsc_id, visa_type_id, is_insurance_required, created_by, created_date, modified_by, modified_date) VALUES(nextval('t_vsc_visa_insurance_link_seq'),81363,34153,'Y', 'support', current_timestamp, 'support', current_timestamp);</v>
      </c>
    </row>
    <row r="478" spans="1:1">
      <c r="A478" t="str">
        <f>IFERROR(IF(OR('VSC Visa Insurance Impl UAT'!H478=0, 'VSC Visa Insurance Impl UAT'!H478=""), "", 'VSC Visa Insurance Impl UAT'!H478), "")</f>
        <v>INSERT INTO t_vsc_visa_insurance_link (t_insurance_link_id, vsc_id, visa_type_id, is_insurance_required, created_by, created_date, modified_by, modified_date) VALUES(nextval('t_vsc_visa_insurance_link_seq'),81363,629,'Y', 'support', current_timestamp, 'support', current_timestamp);</v>
      </c>
    </row>
    <row r="479" spans="1:1">
      <c r="A479" t="str">
        <f>IFERROR(IF(OR('VSC Visa Insurance Impl UAT'!H479=0, 'VSC Visa Insurance Impl UAT'!H479=""), "", 'VSC Visa Insurance Impl UAT'!H479), "")</f>
        <v>INSERT INTO t_vsc_visa_insurance_link (t_insurance_link_id, vsc_id, visa_type_id, is_insurance_required, created_by, created_date, modified_by, modified_date) VALUES(nextval('t_vsc_visa_insurance_link_seq'),81363,32304,'N', 'support', current_timestamp, 'support', current_timestamp);</v>
      </c>
    </row>
    <row r="480" spans="1:1">
      <c r="A480" t="str">
        <f>IFERROR(IF(OR('VSC Visa Insurance Impl UAT'!H480=0, 'VSC Visa Insurance Impl UAT'!H480=""), "", 'VSC Visa Insurance Impl UAT'!H480), "")</f>
        <v>INSERT INTO t_vsc_visa_insurance_link (t_insurance_link_id, vsc_id, visa_type_id, is_insurance_required, created_by, created_date, modified_by, modified_date) VALUES(nextval('t_vsc_visa_insurance_link_seq'),81363,23050,'N', 'support', current_timestamp, 'support', current_timestamp);</v>
      </c>
    </row>
    <row r="481" spans="1:1">
      <c r="A481" t="str">
        <f>IFERROR(IF(OR('VSC Visa Insurance Impl UAT'!H481=0, 'VSC Visa Insurance Impl UAT'!H481=""), "", 'VSC Visa Insurance Impl UAT'!H481), "")</f>
        <v/>
      </c>
    </row>
    <row r="482" spans="1:1">
      <c r="A482" t="str">
        <f>IFERROR(IF(OR('VSC Visa Insurance Impl UAT'!H482=0, 'VSC Visa Insurance Impl UAT'!H482=""), "", 'VSC Visa Insurance Impl UAT'!H482), "")</f>
        <v/>
      </c>
    </row>
    <row r="483" spans="1:1">
      <c r="A483" t="str">
        <f>IFERROR(IF(OR('VSC Visa Insurance Impl UAT'!H483=0, 'VSC Visa Insurance Impl UAT'!H483=""), "", 'VSC Visa Insurance Impl UAT'!H483), "")</f>
        <v/>
      </c>
    </row>
    <row r="484" spans="1:1">
      <c r="A484" t="str">
        <f>IFERROR(IF(OR('VSC Visa Insurance Impl UAT'!H484=0, 'VSC Visa Insurance Impl UAT'!H484=""), "", 'VSC Visa Insurance Impl UAT'!H484), "")</f>
        <v/>
      </c>
    </row>
    <row r="485" spans="1:1">
      <c r="A485" t="str">
        <f>IFERROR(IF(OR('VSC Visa Insurance Impl UAT'!H485=0, 'VSC Visa Insurance Impl UAT'!H485=""), "", 'VSC Visa Insurance Impl UAT'!H485), "")</f>
        <v>INSERT INTO t_vsc_visa_insurance_link (t_insurance_link_id, vsc_id, visa_type_id, is_insurance_required, created_by, created_date, modified_by, modified_date) VALUES(nextval('t_vsc_visa_insurance_link_seq'),81363,23051,'N', 'support', current_timestamp, 'support', current_timestamp);</v>
      </c>
    </row>
    <row r="486" spans="1:1">
      <c r="A486" t="str">
        <f>IFERROR(IF(OR('VSC Visa Insurance Impl UAT'!H486=0, 'VSC Visa Insurance Impl UAT'!H486=""), "", 'VSC Visa Insurance Impl UAT'!H486), "")</f>
        <v>INSERT INTO t_vsc_visa_insurance_link (t_insurance_link_id, vsc_id, visa_type_id, is_insurance_required, created_by, created_date, modified_by, modified_date) VALUES(nextval('t_vsc_visa_insurance_link_seq'),81363,39152,'N', 'support', current_timestamp, 'support', current_timestamp);</v>
      </c>
    </row>
    <row r="487" spans="1:1">
      <c r="A487" t="str">
        <f>IFERROR(IF(OR('VSC Visa Insurance Impl UAT'!H487=0, 'VSC Visa Insurance Impl UAT'!H487=""), "", 'VSC Visa Insurance Impl UAT'!H487), "")</f>
        <v>INSERT INTO t_vsc_visa_insurance_link (t_insurance_link_id, vsc_id, visa_type_id, is_insurance_required, created_by, created_date, modified_by, modified_date) VALUES(nextval('t_vsc_visa_insurance_link_seq'),81363,37151,'N', 'support', current_timestamp, 'support', current_timestamp);</v>
      </c>
    </row>
    <row r="488" spans="1:1">
      <c r="A488" t="str">
        <f>IFERROR(IF(OR('VSC Visa Insurance Impl UAT'!H488=0, 'VSC Visa Insurance Impl UAT'!H488=""), "", 'VSC Visa Insurance Impl UAT'!H488), "")</f>
        <v>INSERT INTO t_vsc_visa_insurance_link (t_insurance_link_id, vsc_id, visa_type_id, is_insurance_required, created_by, created_date, modified_by, modified_date) VALUES(nextval('t_vsc_visa_insurance_link_seq'),81363,637,'N', 'support', current_timestamp, 'support', current_timestamp);</v>
      </c>
    </row>
    <row r="489" spans="1:1">
      <c r="A489" t="str">
        <f>IFERROR(IF(OR('VSC Visa Insurance Impl UAT'!H489=0, 'VSC Visa Insurance Impl UAT'!H489=""), "", 'VSC Visa Insurance Impl UAT'!H489), "")</f>
        <v>INSERT INTO t_vsc_visa_insurance_link (t_insurance_link_id, vsc_id, visa_type_id, is_insurance_required, created_by, created_date, modified_by, modified_date) VALUES(nextval('t_vsc_visa_insurance_link_seq'),81363,636,'N', 'support', current_timestamp, 'support', current_timestamp);</v>
      </c>
    </row>
    <row r="490" spans="1:1">
      <c r="A490" t="str">
        <f>IFERROR(IF(OR('VSC Visa Insurance Impl UAT'!H490=0, 'VSC Visa Insurance Impl UAT'!H490=""), "", 'VSC Visa Insurance Impl UAT'!H490), "")</f>
        <v/>
      </c>
    </row>
    <row r="491" spans="1:1">
      <c r="A491" t="str">
        <f>IFERROR(IF(OR('VSC Visa Insurance Impl UAT'!H491=0, 'VSC Visa Insurance Impl UAT'!H491=""), "", 'VSC Visa Insurance Impl UAT'!H491), "")</f>
        <v>INSERT INTO t_vsc_visa_insurance_link (t_insurance_link_id, vsc_id, visa_type_id, is_insurance_required, created_by, created_date, modified_by, modified_date) VALUES(nextval('t_vsc_visa_insurance_link_seq'),81363,638,'N', 'support', current_timestamp, 'support', current_timestamp);</v>
      </c>
    </row>
    <row r="492" spans="1:1">
      <c r="A492" t="str">
        <f>IFERROR(IF(OR('VSC Visa Insurance Impl UAT'!H492=0, 'VSC Visa Insurance Impl UAT'!H492=""), "", 'VSC Visa Insurance Impl UAT'!H492), "")</f>
        <v/>
      </c>
    </row>
    <row r="493" spans="1:1">
      <c r="A493" t="str">
        <f>IFERROR(IF(OR('VSC Visa Insurance Impl UAT'!H493=0, 'VSC Visa Insurance Impl UAT'!H493=""), "", 'VSC Visa Insurance Impl UAT'!H493), "")</f>
        <v>INSERT INTO t_vsc_visa_insurance_link (t_insurance_link_id, vsc_id, visa_type_id, is_insurance_required, created_by, created_date, modified_by, modified_date) VALUES(nextval('t_vsc_visa_insurance_link_seq'),81363,33150,'N', 'support', current_timestamp, 'support', current_timestamp);</v>
      </c>
    </row>
    <row r="494" spans="1:1">
      <c r="A494" t="str">
        <f>IFERROR(IF(OR('VSC Visa Insurance Impl UAT'!H494=0, 'VSC Visa Insurance Impl UAT'!H494=""), "", 'VSC Visa Insurance Impl UAT'!H494), "")</f>
        <v>INSERT INTO t_vsc_visa_insurance_link (t_insurance_link_id, vsc_id, visa_type_id, is_insurance_required, created_by, created_date, modified_by, modified_date) VALUES(nextval('t_vsc_visa_insurance_link_seq'),81363,34152,'N', 'support', current_timestamp, 'support', current_timestamp);</v>
      </c>
    </row>
    <row r="495" spans="1:1">
      <c r="A495" t="str">
        <f>IFERROR(IF(OR('VSC Visa Insurance Impl UAT'!H495=0, 'VSC Visa Insurance Impl UAT'!H495=""), "", 'VSC Visa Insurance Impl UAT'!H495), "")</f>
        <v>INSERT INTO t_vsc_visa_insurance_link (t_insurance_link_id, vsc_id, visa_type_id, is_insurance_required, created_by, created_date, modified_by, modified_date) VALUES(nextval('t_vsc_visa_insurance_link_seq'),81363,44884,'N', 'support', current_timestamp, 'support', current_timestamp);</v>
      </c>
    </row>
    <row r="496" spans="1:1">
      <c r="A496" t="str">
        <f>IFERROR(IF(OR('VSC Visa Insurance Impl UAT'!H496=0, 'VSC Visa Insurance Impl UAT'!H496=""), "", 'VSC Visa Insurance Impl UAT'!H496), "")</f>
        <v>INSERT INTO t_vsc_visa_insurance_link (t_insurance_link_id, vsc_id, visa_type_id, is_insurance_required, created_by, created_date, modified_by, modified_date) VALUES(nextval('t_vsc_visa_insurance_link_seq'),81363,29150,'N', 'support', current_timestamp, 'support', current_timestamp);</v>
      </c>
    </row>
    <row r="497" spans="1:1">
      <c r="A497" t="str">
        <f>IFERROR(IF(OR('VSC Visa Insurance Impl UAT'!H497=0, 'VSC Visa Insurance Impl UAT'!H497=""), "", 'VSC Visa Insurance Impl UAT'!H497), "")</f>
        <v>INSERT INTO t_vsc_visa_insurance_link (t_insurance_link_id, vsc_id, visa_type_id, is_insurance_required, created_by, created_date, modified_by, modified_date) VALUES(nextval('t_vsc_visa_insurance_link_seq'),81363,32200,'N', 'support', current_timestamp, 'support', current_timestamp);</v>
      </c>
    </row>
    <row r="498" spans="1:1">
      <c r="A498" t="str">
        <f>IFERROR(IF(OR('VSC Visa Insurance Impl UAT'!H498=0, 'VSC Visa Insurance Impl UAT'!H498=""), "", 'VSC Visa Insurance Impl UAT'!H498), "")</f>
        <v>INSERT INTO t_vsc_visa_insurance_link (t_insurance_link_id, vsc_id, visa_type_id, is_insurance_required, created_by, created_date, modified_by, modified_date) VALUES(nextval('t_vsc_visa_insurance_link_seq'),81363,22062,'Y', 'support', current_timestamp, 'support', current_timestamp);</v>
      </c>
    </row>
    <row r="499" spans="1:1">
      <c r="A499" t="str">
        <f>IFERROR(IF(OR('VSC Visa Insurance Impl UAT'!H499=0, 'VSC Visa Insurance Impl UAT'!H499=""), "", 'VSC Visa Insurance Impl UAT'!H499), "")</f>
        <v/>
      </c>
    </row>
    <row r="500" spans="1:1">
      <c r="A500" t="str">
        <f>IFERROR(IF(OR('VSC Visa Insurance Impl UAT'!H500=0, 'VSC Visa Insurance Impl UAT'!H500=""), "", 'VSC Visa Insurance Impl UAT'!H500), "")</f>
        <v/>
      </c>
    </row>
    <row r="501" spans="1:1">
      <c r="A501" t="str">
        <f>IFERROR(IF(OR('VSC Visa Insurance Impl UAT'!H501=0, 'VSC Visa Insurance Impl UAT'!H501=""), "", 'VSC Visa Insurance Impl UAT'!H501), "")</f>
        <v>INSERT INTO t_vsc_visa_insurance_link (t_insurance_link_id, vsc_id, visa_type_id, is_insurance_required, created_by, created_date, modified_by, modified_date) VALUES(nextval('t_vsc_visa_insurance_link_seq'),81363,22067,'Y', 'support', current_timestamp, 'support', current_timestamp);</v>
      </c>
    </row>
    <row r="502" spans="1:1">
      <c r="A502" t="str">
        <f>IFERROR(IF(OR('VSC Visa Insurance Impl UAT'!H502=0, 'VSC Visa Insurance Impl UAT'!H502=""), "", 'VSC Visa Insurance Impl UAT'!H502), "")</f>
        <v>INSERT INTO t_vsc_visa_insurance_link (t_insurance_link_id, vsc_id, visa_type_id, is_insurance_required, created_by, created_date, modified_by, modified_date) VALUES(nextval('t_vsc_visa_insurance_link_seq'),81363,39153,'N', 'support', current_timestamp, 'support', current_timestamp);</v>
      </c>
    </row>
    <row r="503" spans="1:1">
      <c r="A503" t="str">
        <f>IFERROR(IF(OR('VSC Visa Insurance Impl UAT'!H503=0, 'VSC Visa Insurance Impl UAT'!H503=""), "", 'VSC Visa Insurance Impl UAT'!H503), "")</f>
        <v>INSERT INTO t_vsc_visa_insurance_link (t_insurance_link_id, vsc_id, visa_type_id, is_insurance_required, created_by, created_date, modified_by, modified_date) VALUES(nextval('t_vsc_visa_insurance_link_seq'),81363,37154,'Y', 'support', current_timestamp, 'support', current_timestamp);</v>
      </c>
    </row>
    <row r="504" spans="1:1">
      <c r="A504" t="str">
        <f>IFERROR(IF(OR('VSC Visa Insurance Impl UAT'!H504=0, 'VSC Visa Insurance Impl UAT'!H504=""), "", 'VSC Visa Insurance Impl UAT'!H504), "")</f>
        <v>INSERT INTO t_vsc_visa_insurance_link (t_insurance_link_id, vsc_id, visa_type_id, is_insurance_required, created_by, created_date, modified_by, modified_date) VALUES(nextval('t_vsc_visa_insurance_link_seq'),81363,33154,'Y', 'support', current_timestamp, 'support', current_timestamp);</v>
      </c>
    </row>
    <row r="505" spans="1:1">
      <c r="A505" t="str">
        <f>IFERROR(IF(OR('VSC Visa Insurance Impl UAT'!H505=0, 'VSC Visa Insurance Impl UAT'!H505=""), "", 'VSC Visa Insurance Impl UAT'!H505), "")</f>
        <v>INSERT INTO t_vsc_visa_insurance_link (t_insurance_link_id, vsc_id, visa_type_id, is_insurance_required, created_by, created_date, modified_by, modified_date) VALUES(nextval('t_vsc_visa_insurance_link_seq'),81363,619,'Y', 'support', current_timestamp, 'support', current_timestamp);</v>
      </c>
    </row>
    <row r="506" spans="1:1">
      <c r="A506" t="str">
        <f>IFERROR(IF(OR('VSC Visa Insurance Impl UAT'!H506=0, 'VSC Visa Insurance Impl UAT'!H506=""), "", 'VSC Visa Insurance Impl UAT'!H506), "")</f>
        <v>INSERT INTO t_vsc_visa_insurance_link (t_insurance_link_id, vsc_id, visa_type_id, is_insurance_required, created_by, created_date, modified_by, modified_date) VALUES(nextval('t_vsc_visa_insurance_link_seq'),81363,618,'Y', 'support', current_timestamp, 'support', current_timestamp);</v>
      </c>
    </row>
    <row r="507" spans="1:1">
      <c r="A507" t="str">
        <f>IFERROR(IF(OR('VSC Visa Insurance Impl UAT'!H507=0, 'VSC Visa Insurance Impl UAT'!H507=""), "", 'VSC Visa Insurance Impl UAT'!H507), "")</f>
        <v/>
      </c>
    </row>
    <row r="508" spans="1:1">
      <c r="A508" t="str">
        <f>IFERROR(IF(OR('VSC Visa Insurance Impl UAT'!H508=0, 'VSC Visa Insurance Impl UAT'!H508=""), "", 'VSC Visa Insurance Impl UAT'!H508), "")</f>
        <v>INSERT INTO t_vsc_visa_insurance_link (t_insurance_link_id, vsc_id, visa_type_id, is_insurance_required, created_by, created_date, modified_by, modified_date) VALUES(nextval('t_vsc_visa_insurance_link_seq'),81363,34151,'Y', 'support', current_timestamp, 'support', current_timestamp);</v>
      </c>
    </row>
    <row r="509" spans="1:1">
      <c r="A509" t="str">
        <f>IFERROR(IF(OR('VSC Visa Insurance Impl UAT'!H509=0, 'VSC Visa Insurance Impl UAT'!H509=""), "", 'VSC Visa Insurance Impl UAT'!H509), "")</f>
        <v>INSERT INTO t_vsc_visa_insurance_link (t_insurance_link_id, vsc_id, visa_type_id, is_insurance_required, created_by, created_date, modified_by, modified_date) VALUES(nextval('t_vsc_visa_insurance_link_seq'),81363,620,'Y', 'support', current_timestamp, 'support', current_timestamp);</v>
      </c>
    </row>
    <row r="510" spans="1:1">
      <c r="A510" t="str">
        <f>IFERROR(IF(OR('VSC Visa Insurance Impl UAT'!H510=0, 'VSC Visa Insurance Impl UAT'!H510=""), "", 'VSC Visa Insurance Impl UAT'!H510), "")</f>
        <v/>
      </c>
    </row>
    <row r="511" spans="1:1">
      <c r="A511" t="str">
        <f>IFERROR(IF(OR('VSC Visa Insurance Impl UAT'!H511=0, 'VSC Visa Insurance Impl UAT'!H511=""), "", 'VSC Visa Insurance Impl UAT'!H511), "")</f>
        <v>INSERT INTO t_vsc_visa_insurance_link (t_insurance_link_id, vsc_id, visa_type_id, is_insurance_required, created_by, created_date, modified_by, modified_date) VALUES(nextval('t_vsc_visa_insurance_link_seq'),81363,41243,'N', 'support', current_timestamp, 'support', current_timestamp);</v>
      </c>
    </row>
    <row r="512" spans="1:1">
      <c r="A512" t="str">
        <f>IFERROR(IF(OR('VSC Visa Insurance Impl UAT'!H512=0, 'VSC Visa Insurance Impl UAT'!H512=""), "", 'VSC Visa Insurance Impl UAT'!H512), "")</f>
        <v/>
      </c>
    </row>
    <row r="513" spans="1:1">
      <c r="A513" t="str">
        <f>IFERROR(IF(OR('VSC Visa Insurance Impl UAT'!H513=0, 'VSC Visa Insurance Impl UAT'!H513=""), "", 'VSC Visa Insurance Impl UAT'!H513), "")</f>
        <v/>
      </c>
    </row>
    <row r="514" spans="1:1">
      <c r="A514" t="str">
        <f>IFERROR(IF(OR('VSC Visa Insurance Impl UAT'!H514=0, 'VSC Visa Insurance Impl UAT'!H514=""), "", 'VSC Visa Insurance Impl UAT'!H514), "")</f>
        <v/>
      </c>
    </row>
    <row r="515" spans="1:1">
      <c r="A515" t="str">
        <f>IFERROR(IF(OR('VSC Visa Insurance Impl UAT'!H515=0, 'VSC Visa Insurance Impl UAT'!H515=""), "", 'VSC Visa Insurance Impl UAT'!H515), "")</f>
        <v/>
      </c>
    </row>
    <row r="516" spans="1:1">
      <c r="A516" t="str">
        <f>IFERROR(IF(OR('VSC Visa Insurance Impl UAT'!H516=0, 'VSC Visa Insurance Impl UAT'!H516=""), "", 'VSC Visa Insurance Impl UAT'!H516), "")</f>
        <v/>
      </c>
    </row>
    <row r="517" spans="1:1">
      <c r="A517" t="str">
        <f>IFERROR(IF(OR('VSC Visa Insurance Impl UAT'!H517=0, 'VSC Visa Insurance Impl UAT'!H517=""), "", 'VSC Visa Insurance Impl UAT'!H517), "")</f>
        <v/>
      </c>
    </row>
    <row r="518" spans="1:1">
      <c r="A518" t="str">
        <f>IFERROR(IF(OR('VSC Visa Insurance Impl UAT'!H518=0, 'VSC Visa Insurance Impl UAT'!H518=""), "", 'VSC Visa Insurance Impl UAT'!H518), "")</f>
        <v>INSERT INTO t_vsc_visa_insurance_link (t_insurance_link_id, vsc_id, visa_type_id, is_insurance_required, created_by, created_date, modified_by, modified_date) VALUES(nextval('t_vsc_visa_insurance_link_seq'),81363,41244,'N', 'support', current_timestamp, 'support', current_timestamp);</v>
      </c>
    </row>
    <row r="519" spans="1:1">
      <c r="A519" t="str">
        <f>IFERROR(IF(OR('VSC Visa Insurance Impl UAT'!H519=0, 'VSC Visa Insurance Impl UAT'!H519=""), "", 'VSC Visa Insurance Impl UAT'!H519), "")</f>
        <v/>
      </c>
    </row>
    <row r="520" spans="1:1">
      <c r="A520" t="str">
        <f>IFERROR(IF(OR('VSC Visa Insurance Impl UAT'!H520=0, 'VSC Visa Insurance Impl UAT'!H520=""), "", 'VSC Visa Insurance Impl UAT'!H520), "")</f>
        <v/>
      </c>
    </row>
    <row r="521" spans="1:1">
      <c r="A521" t="str">
        <f>IFERROR(IF(OR('VSC Visa Insurance Impl UAT'!H521=0, 'VSC Visa Insurance Impl UAT'!H521=""), "", 'VSC Visa Insurance Impl UAT'!H521), "")</f>
        <v>INSERT INTO t_vsc_visa_insurance_link (t_insurance_link_id, vsc_id, visa_type_id, is_insurance_required, created_by, created_date, modified_by, modified_date) VALUES(nextval('t_vsc_visa_insurance_link_seq'),81363,41848,'N', 'support', current_timestamp, 'support', current_timestamp);</v>
      </c>
    </row>
    <row r="522" spans="1:1">
      <c r="A522" t="str">
        <f>IFERROR(IF(OR('VSC Visa Insurance Impl UAT'!H522=0, 'VSC Visa Insurance Impl UAT'!H522=""), "", 'VSC Visa Insurance Impl UAT'!H522), "")</f>
        <v>INSERT INTO t_vsc_visa_insurance_link (t_insurance_link_id, vsc_id, visa_type_id, is_insurance_required, created_by, created_date, modified_by, modified_date) VALUES(nextval('t_vsc_visa_insurance_link_seq'),81363,41617,'N', 'support', current_timestamp, 'support', current_timestamp);</v>
      </c>
    </row>
    <row r="523" spans="1:1">
      <c r="A523" t="str">
        <f>IFERROR(IF(OR('VSC Visa Insurance Impl UAT'!H523=0, 'VSC Visa Insurance Impl UAT'!H523=""), "", 'VSC Visa Insurance Impl UAT'!H523), "")</f>
        <v>INSERT INTO t_vsc_visa_insurance_link (t_insurance_link_id, vsc_id, visa_type_id, is_insurance_required, created_by, created_date, modified_by, modified_date) VALUES(nextval('t_vsc_visa_insurance_link_seq'),81363,22050,'N', 'support', current_timestamp, 'support', current_timestamp);</v>
      </c>
    </row>
    <row r="524" spans="1:1">
      <c r="A524" t="str">
        <f>IFERROR(IF(OR('VSC Visa Insurance Impl UAT'!H524=0, 'VSC Visa Insurance Impl UAT'!H524=""), "", 'VSC Visa Insurance Impl UAT'!H524), "")</f>
        <v/>
      </c>
    </row>
    <row r="525" spans="1:1">
      <c r="A525" t="str">
        <f>IFERROR(IF(OR('VSC Visa Insurance Impl UAT'!H525=0, 'VSC Visa Insurance Impl UAT'!H525=""), "", 'VSC Visa Insurance Impl UAT'!H525), "")</f>
        <v>INSERT INTO t_vsc_visa_insurance_link (t_insurance_link_id, vsc_id, visa_type_id, is_insurance_required, created_by, created_date, modified_by, modified_date) VALUES(nextval('t_vsc_visa_insurance_link_seq'),81363,42024,'N', 'support', current_timestamp, 'support', current_timestamp);</v>
      </c>
    </row>
    <row r="526" spans="1:1">
      <c r="A526" t="str">
        <f>IFERROR(IF(OR('VSC Visa Insurance Impl UAT'!H526=0, 'VSC Visa Insurance Impl UAT'!H526=""), "", 'VSC Visa Insurance Impl UAT'!H526), "")</f>
        <v>INSERT INTO t_vsc_visa_insurance_link (t_insurance_link_id, vsc_id, visa_type_id, is_insurance_required, created_by, created_date, modified_by, modified_date) VALUES(nextval('t_vsc_visa_insurance_link_seq'),81363,32300,'N', 'support', current_timestamp, 'support', current_timestamp);</v>
      </c>
    </row>
    <row r="527" spans="1:1">
      <c r="A527" t="str">
        <f>IFERROR(IF(OR('VSC Visa Insurance Impl UAT'!H527=0, 'VSC Visa Insurance Impl UAT'!H527=""), "", 'VSC Visa Insurance Impl UAT'!H527), "")</f>
        <v>INSERT INTO t_vsc_visa_insurance_link (t_insurance_link_id, vsc_id, visa_type_id, is_insurance_required, created_by, created_date, modified_by, modified_date) VALUES(nextval('t_vsc_visa_insurance_link_seq'),81363,24053,'Y', 'support', current_timestamp, 'support', current_timestamp);</v>
      </c>
    </row>
    <row r="528" spans="1:1">
      <c r="A528" t="str">
        <f>IFERROR(IF(OR('VSC Visa Insurance Impl UAT'!H528=0, 'VSC Visa Insurance Impl UAT'!H528=""), "", 'VSC Visa Insurance Impl UAT'!H528), "")</f>
        <v>INSERT INTO t_vsc_visa_insurance_link (t_insurance_link_id, vsc_id, visa_type_id, is_insurance_required, created_by, created_date, modified_by, modified_date) VALUES(nextval('t_vsc_visa_insurance_link_seq'),81363,25150,'Y', 'support', current_timestamp, 'support', current_timestamp);</v>
      </c>
    </row>
    <row r="529" spans="1:1">
      <c r="A529" t="str">
        <f>IFERROR(IF(OR('VSC Visa Insurance Impl UAT'!H529=0, 'VSC Visa Insurance Impl UAT'!H529=""), "", 'VSC Visa Insurance Impl UAT'!H529), "")</f>
        <v>INSERT INTO t_vsc_visa_insurance_link (t_insurance_link_id, vsc_id, visa_type_id, is_insurance_required, created_by, created_date, modified_by, modified_date) VALUES(nextval('t_vsc_visa_insurance_link_seq'),81363,22052,'N', 'support', current_timestamp, 'support', current_timestamp);</v>
      </c>
    </row>
    <row r="530" spans="1:1">
      <c r="A530" t="str">
        <f>IFERROR(IF(OR('VSC Visa Insurance Impl UAT'!H530=0, 'VSC Visa Insurance Impl UAT'!H530=""), "", 'VSC Visa Insurance Impl UAT'!H530), "")</f>
        <v>INSERT INTO t_vsc_visa_insurance_link (t_insurance_link_id, vsc_id, visa_type_id, is_insurance_required, created_by, created_date, modified_by, modified_date) VALUES(nextval('t_vsc_visa_insurance_link_seq'),81363,41618,'N', 'support', current_timestamp, 'support', current_timestamp);</v>
      </c>
    </row>
    <row r="531" spans="1:1">
      <c r="A531" t="str">
        <f>IFERROR(IF(OR('VSC Visa Insurance Impl UAT'!H531=0, 'VSC Visa Insurance Impl UAT'!H531=""), "", 'VSC Visa Insurance Impl UAT'!H531), "")</f>
        <v/>
      </c>
    </row>
    <row r="532" spans="1:1">
      <c r="A532" t="str">
        <f>IFERROR(IF(OR('VSC Visa Insurance Impl UAT'!H532=0, 'VSC Visa Insurance Impl UAT'!H532=""), "", 'VSC Visa Insurance Impl UAT'!H532), "")</f>
        <v/>
      </c>
    </row>
    <row r="533" spans="1:1">
      <c r="A533" t="str">
        <f>IFERROR(IF(OR('VSC Visa Insurance Impl UAT'!H533=0, 'VSC Visa Insurance Impl UAT'!H533=""), "", 'VSC Visa Insurance Impl UAT'!H533), "")</f>
        <v>INSERT INTO t_vsc_visa_insurance_link (t_insurance_link_id, vsc_id, visa_type_id, is_insurance_required, created_by, created_date, modified_by, modified_date) VALUES(nextval('t_vsc_visa_insurance_link_seq'),81363,41619,'N', 'support', current_timestamp, 'support', current_timestamp);</v>
      </c>
    </row>
    <row r="534" spans="1:1">
      <c r="A534" t="str">
        <f>IFERROR(IF(OR('VSC Visa Insurance Impl UAT'!H534=0, 'VSC Visa Insurance Impl UAT'!H534=""), "", 'VSC Visa Insurance Impl UAT'!H534), "")</f>
        <v>INSERT INTO t_vsc_visa_insurance_link (t_insurance_link_id, vsc_id, visa_type_id, is_insurance_required, created_by, created_date, modified_by, modified_date) VALUES(nextval('t_vsc_visa_insurance_link_seq'),81363,44924,'N', 'support', current_timestamp, 'support', current_timestamp);</v>
      </c>
    </row>
    <row r="535" spans="1:1">
      <c r="A535" t="str">
        <f>IFERROR(IF(OR('VSC Visa Insurance Impl UAT'!H535=0, 'VSC Visa Insurance Impl UAT'!H535=""), "", 'VSC Visa Insurance Impl UAT'!H535), "")</f>
        <v/>
      </c>
    </row>
    <row r="536" spans="1:1">
      <c r="A536" t="str">
        <f>IFERROR(IF(OR('VSC Visa Insurance Impl UAT'!H536=0, 'VSC Visa Insurance Impl UAT'!H536=""), "", 'VSC Visa Insurance Impl UAT'!H536), "")</f>
        <v>INSERT INTO t_vsc_visa_insurance_link (t_insurance_link_id, vsc_id, visa_type_id, is_insurance_required, created_by, created_date, modified_by, modified_date) VALUES(nextval('t_vsc_visa_insurance_link_seq'),81363,41868,'N', 'support', current_timestamp, 'support', current_timestamp);</v>
      </c>
    </row>
    <row r="537" spans="1:1">
      <c r="A537" t="str">
        <f>IFERROR(IF(OR('VSC Visa Insurance Impl UAT'!H537=0, 'VSC Visa Insurance Impl UAT'!H537=""), "", 'VSC Visa Insurance Impl UAT'!H537), "")</f>
        <v/>
      </c>
    </row>
    <row r="538" spans="1:1">
      <c r="A538" t="str">
        <f>IFERROR(IF(OR('VSC Visa Insurance Impl UAT'!H538=0, 'VSC Visa Insurance Impl UAT'!H538=""), "", 'VSC Visa Insurance Impl UAT'!H538), "")</f>
        <v>INSERT INTO t_vsc_visa_insurance_link (t_insurance_link_id, vsc_id, visa_type_id, is_insurance_required, created_by, created_date, modified_by, modified_date) VALUES(nextval('t_vsc_visa_insurance_link_seq'),81363,24050,'Y', 'support', current_timestamp, 'support', current_timestamp);</v>
      </c>
    </row>
    <row r="539" spans="1:1">
      <c r="A539" t="str">
        <f>IFERROR(IF(OR('VSC Visa Insurance Impl UAT'!H539=0, 'VSC Visa Insurance Impl UAT'!H539=""), "", 'VSC Visa Insurance Impl UAT'!H539), "")</f>
        <v/>
      </c>
    </row>
    <row r="540" spans="1:1">
      <c r="A540" t="str">
        <f>IFERROR(IF(OR('VSC Visa Insurance Impl UAT'!H540=0, 'VSC Visa Insurance Impl UAT'!H540=""), "", 'VSC Visa Insurance Impl UAT'!H540), "")</f>
        <v/>
      </c>
    </row>
    <row r="541" spans="1:1">
      <c r="A541" t="str">
        <f>IFERROR(IF(OR('VSC Visa Insurance Impl UAT'!H541=0, 'VSC Visa Insurance Impl UAT'!H541=""), "", 'VSC Visa Insurance Impl UAT'!H541), "")</f>
        <v/>
      </c>
    </row>
    <row r="542" spans="1:1">
      <c r="A542" t="str">
        <f>IFERROR(IF(OR('VSC Visa Insurance Impl UAT'!H542=0, 'VSC Visa Insurance Impl UAT'!H542=""), "", 'VSC Visa Insurance Impl UAT'!H542), "")</f>
        <v/>
      </c>
    </row>
    <row r="543" spans="1:1">
      <c r="A543" t="str">
        <f>IFERROR(IF(OR('VSC Visa Insurance Impl UAT'!H543=0, 'VSC Visa Insurance Impl UAT'!H543=""), "", 'VSC Visa Insurance Impl UAT'!H543), "")</f>
        <v/>
      </c>
    </row>
    <row r="544" spans="1:1">
      <c r="A544" t="str">
        <f>IFERROR(IF(OR('VSC Visa Insurance Impl UAT'!H544=0, 'VSC Visa Insurance Impl UAT'!H544=""), "", 'VSC Visa Insurance Impl UAT'!H544), "")</f>
        <v/>
      </c>
    </row>
    <row r="545" spans="1:1">
      <c r="A545" t="str">
        <f>IFERROR(IF(OR('VSC Visa Insurance Impl UAT'!H545=0, 'VSC Visa Insurance Impl UAT'!H545=""), "", 'VSC Visa Insurance Impl UAT'!H545), "")</f>
        <v/>
      </c>
    </row>
    <row r="546" spans="1:1">
      <c r="A546" t="str">
        <f>IFERROR(IF(OR('VSC Visa Insurance Impl UAT'!H546=0, 'VSC Visa Insurance Impl UAT'!H546=""), "", 'VSC Visa Insurance Impl UAT'!H546), "")</f>
        <v>INSERT INTO t_vsc_visa_insurance_link (t_insurance_link_id, vsc_id, visa_type_id, is_insurance_required, created_by, created_date, modified_by, modified_date) VALUES(nextval('t_vsc_visa_insurance_link_seq'),81363,631,'Y', 'support', current_timestamp, 'support', current_timestamp);</v>
      </c>
    </row>
    <row r="547" spans="1:1">
      <c r="A547" t="str">
        <f>IFERROR(IF(OR('VSC Visa Insurance Impl UAT'!H547=0, 'VSC Visa Insurance Impl UAT'!H547=""), "", 'VSC Visa Insurance Impl UAT'!H547), "")</f>
        <v>INSERT INTO t_vsc_visa_insurance_link (t_insurance_link_id, vsc_id, visa_type_id, is_insurance_required, created_by, created_date, modified_by, modified_date) VALUES(nextval('t_vsc_visa_insurance_link_seq'),81363,630,'Y', 'support', current_timestamp, 'support', current_timestamp);</v>
      </c>
    </row>
    <row r="548" spans="1:1">
      <c r="A548" t="str">
        <f>IFERROR(IF(OR('VSC Visa Insurance Impl UAT'!H548=0, 'VSC Visa Insurance Impl UAT'!H548=""), "", 'VSC Visa Insurance Impl UAT'!H548), "")</f>
        <v>INSERT INTO t_vsc_visa_insurance_link (t_insurance_link_id, vsc_id, visa_type_id, is_insurance_required, created_by, created_date, modified_by, modified_date) VALUES(nextval('t_vsc_visa_insurance_link_seq'),81363,632,'Y', 'support', current_timestamp, 'support', current_timestamp);</v>
      </c>
    </row>
    <row r="549" spans="1:1">
      <c r="A549" t="str">
        <f>IFERROR(IF(OR('VSC Visa Insurance Impl UAT'!H549=0, 'VSC Visa Insurance Impl UAT'!H549=""), "", 'VSC Visa Insurance Impl UAT'!H549), "")</f>
        <v/>
      </c>
    </row>
    <row r="550" spans="1:1">
      <c r="A550" t="str">
        <f>IFERROR(IF(OR('VSC Visa Insurance Impl UAT'!H550=0, 'VSC Visa Insurance Impl UAT'!H550=""), "", 'VSC Visa Insurance Impl UAT'!H550), "")</f>
        <v/>
      </c>
    </row>
    <row r="551" spans="1:1">
      <c r="A551" t="str">
        <f>IFERROR(IF(OR('VSC Visa Insurance Impl UAT'!H551=0, 'VSC Visa Insurance Impl UAT'!H551=""), "", 'VSC Visa Insurance Impl UAT'!H551), "")</f>
        <v/>
      </c>
    </row>
    <row r="552" spans="1:1">
      <c r="A552" t="str">
        <f>IFERROR(IF(OR('VSC Visa Insurance Impl UAT'!H552=0, 'VSC Visa Insurance Impl UAT'!H552=""), "", 'VSC Visa Insurance Impl UAT'!H552), "")</f>
        <v/>
      </c>
    </row>
    <row r="553" spans="1:1">
      <c r="A553" t="str">
        <f>IFERROR(IF(OR('VSC Visa Insurance Impl UAT'!H553=0, 'VSC Visa Insurance Impl UAT'!H553=""), "", 'VSC Visa Insurance Impl UAT'!H553), "")</f>
        <v>INSERT INTO t_vsc_visa_insurance_link (t_insurance_link_id, vsc_id, visa_type_id, is_insurance_required, created_by, created_date, modified_by, modified_date) VALUES(nextval('t_vsc_visa_insurance_link_seq'),81363,643,'Y', 'support', current_timestamp, 'support', current_timestamp);</v>
      </c>
    </row>
    <row r="554" spans="1:1">
      <c r="A554" t="str">
        <f>IFERROR(IF(OR('VSC Visa Insurance Impl UAT'!H554=0, 'VSC Visa Insurance Impl UAT'!H554=""), "", 'VSC Visa Insurance Impl UAT'!H554), "")</f>
        <v/>
      </c>
    </row>
    <row r="555" spans="1:1">
      <c r="A555" t="str">
        <f>IFERROR(IF(OR('VSC Visa Insurance Impl UAT'!H555=0, 'VSC Visa Insurance Impl UAT'!H555=""), "", 'VSC Visa Insurance Impl UAT'!H555), "")</f>
        <v/>
      </c>
    </row>
    <row r="556" spans="1:1">
      <c r="A556" t="str">
        <f>IFERROR(IF(OR('VSC Visa Insurance Impl UAT'!H556=0, 'VSC Visa Insurance Impl UAT'!H556=""), "", 'VSC Visa Insurance Impl UAT'!H556), "")</f>
        <v/>
      </c>
    </row>
    <row r="557" spans="1:1">
      <c r="A557" t="str">
        <f>IFERROR(IF(OR('VSC Visa Insurance Impl UAT'!H557=0, 'VSC Visa Insurance Impl UAT'!H557=""), "", 'VSC Visa Insurance Impl UAT'!H557), "")</f>
        <v>INSERT INTO t_vsc_visa_insurance_link (t_insurance_link_id, vsc_id, visa_type_id, is_insurance_required, created_by, created_date, modified_by, modified_date) VALUES(nextval('t_vsc_visa_insurance_link_seq'),81363,41163,'N', 'support', current_timestamp, 'support', current_timestamp);</v>
      </c>
    </row>
    <row r="558" spans="1:1">
      <c r="A558" t="str">
        <f>IFERROR(IF(OR('VSC Visa Insurance Impl UAT'!H558=0, 'VSC Visa Insurance Impl UAT'!H558=""), "", 'VSC Visa Insurance Impl UAT'!H558), "")</f>
        <v>INSERT INTO t_vsc_visa_insurance_link (t_insurance_link_id, vsc_id, visa_type_id, is_insurance_required, created_by, created_date, modified_by, modified_date) VALUES(nextval('t_vsc_visa_insurance_link_seq'),81363,41203,'N', 'support', current_timestamp, 'support', current_timestamp);</v>
      </c>
    </row>
    <row r="559" spans="1:1">
      <c r="A559" t="str">
        <f>IFERROR(IF(OR('VSC Visa Insurance Impl UAT'!H559=0, 'VSC Visa Insurance Impl UAT'!H559=""), "", 'VSC Visa Insurance Impl UAT'!H559), "")</f>
        <v>INSERT INTO t_vsc_visa_insurance_link (t_insurance_link_id, vsc_id, visa_type_id, is_insurance_required, created_by, created_date, modified_by, modified_date) VALUES(nextval('t_vsc_visa_insurance_link_seq'),81363,32101,'Y', 'support', current_timestamp, 'support', current_timestamp);</v>
      </c>
    </row>
    <row r="560" spans="1:1">
      <c r="A560" t="str">
        <f>IFERROR(IF(OR('VSC Visa Insurance Impl UAT'!H560=0, 'VSC Visa Insurance Impl UAT'!H560=""), "", 'VSC Visa Insurance Impl UAT'!H560), "")</f>
        <v>INSERT INTO t_vsc_visa_insurance_link (t_insurance_link_id, vsc_id, visa_type_id, is_insurance_required, created_by, created_date, modified_by, modified_date) VALUES(nextval('t_vsc_visa_insurance_link_seq'),81363,32100,'Y', 'support', current_timestamp, 'support', current_timestamp);</v>
      </c>
    </row>
    <row r="561" spans="1:1">
      <c r="A561" t="str">
        <f>IFERROR(IF(OR('VSC Visa Insurance Impl UAT'!H561=0, 'VSC Visa Insurance Impl UAT'!H561=""), "", 'VSC Visa Insurance Impl UAT'!H561), "")</f>
        <v/>
      </c>
    </row>
    <row r="562" spans="1:1">
      <c r="A562" t="str">
        <f>IFERROR(IF(OR('VSC Visa Insurance Impl UAT'!H562=0, 'VSC Visa Insurance Impl UAT'!H562=""), "", 'VSC Visa Insurance Impl UAT'!H562), "")</f>
        <v>INSERT INTO t_vsc_visa_insurance_link (t_insurance_link_id, vsc_id, visa_type_id, is_insurance_required, created_by, created_date, modified_by, modified_date) VALUES(nextval('t_vsc_visa_insurance_link_seq'),81363,41183,'N', 'support', current_timestamp, 'support', current_timestamp);</v>
      </c>
    </row>
    <row r="563" spans="1:1">
      <c r="A563" t="str">
        <f>IFERROR(IF(OR('VSC Visa Insurance Impl UAT'!H563=0, 'VSC Visa Insurance Impl UAT'!H563=""), "", 'VSC Visa Insurance Impl UAT'!H563), "")</f>
        <v>INSERT INTO t_vsc_visa_insurance_link (t_insurance_link_id, vsc_id, visa_type_id, is_insurance_required, created_by, created_date, modified_by, modified_date) VALUES(nextval('t_vsc_visa_insurance_link_seq'),81363,32102,'Y', 'support', current_timestamp, 'support', current_timestamp);</v>
      </c>
    </row>
    <row r="564" spans="1:1">
      <c r="A564" t="str">
        <f>IFERROR(IF(OR('VSC Visa Insurance Impl UAT'!H564=0, 'VSC Visa Insurance Impl UAT'!H564=""), "", 'VSC Visa Insurance Impl UAT'!H564), "")</f>
        <v/>
      </c>
    </row>
    <row r="565" spans="1:1">
      <c r="A565" t="str">
        <f>IFERROR(IF(OR('VSC Visa Insurance Impl UAT'!H565=0, 'VSC Visa Insurance Impl UAT'!H565=""), "", 'VSC Visa Insurance Impl UAT'!H565), "")</f>
        <v>INSERT INTO t_vsc_visa_insurance_link (t_insurance_link_id, vsc_id, visa_type_id, is_insurance_required, created_by, created_date, modified_by, modified_date) VALUES(nextval('t_vsc_visa_insurance_link_seq'),81363,41620,'N', 'support', current_timestamp, 'support', current_timestamp);</v>
      </c>
    </row>
    <row r="566" spans="1:1">
      <c r="A566" t="str">
        <f>IFERROR(IF(OR('VSC Visa Insurance Impl UAT'!H566=0, 'VSC Visa Insurance Impl UAT'!H566=""), "", 'VSC Visa Insurance Impl UAT'!H566), "")</f>
        <v>INSERT INTO t_vsc_visa_insurance_link (t_insurance_link_id, vsc_id, visa_type_id, is_insurance_required, created_by, created_date, modified_by, modified_date) VALUES(nextval('t_vsc_visa_insurance_link_seq'),81363,22051,'Y', 'support', current_timestamp, 'support', current_timestamp);</v>
      </c>
    </row>
    <row r="567" spans="1:1">
      <c r="A567" t="str">
        <f>IFERROR(IF(OR('VSC Visa Insurance Impl UAT'!H567=0, 'VSC Visa Insurance Impl UAT'!H567=""), "", 'VSC Visa Insurance Impl UAT'!H567), "")</f>
        <v>INSERT INTO t_vsc_visa_insurance_link (t_insurance_link_id, vsc_id, visa_type_id, is_insurance_required, created_by, created_date, modified_by, modified_date) VALUES(nextval('t_vsc_visa_insurance_link_seq'),81363,27150,'Y', 'support', current_timestamp, 'support', current_timestamp);</v>
      </c>
    </row>
    <row r="568" spans="1:1">
      <c r="A568" t="str">
        <f>IFERROR(IF(OR('VSC Visa Insurance Impl UAT'!H568=0, 'VSC Visa Insurance Impl UAT'!H568=""), "", 'VSC Visa Insurance Impl UAT'!H568), "")</f>
        <v/>
      </c>
    </row>
    <row r="569" spans="1:1">
      <c r="A569" t="str">
        <f>IFERROR(IF(OR('VSC Visa Insurance Impl UAT'!H569=0, 'VSC Visa Insurance Impl UAT'!H569=""), "", 'VSC Visa Insurance Impl UAT'!H569), "")</f>
        <v/>
      </c>
    </row>
    <row r="570" spans="1:1">
      <c r="A570" t="str">
        <f>IFERROR(IF(OR('VSC Visa Insurance Impl UAT'!H570=0, 'VSC Visa Insurance Impl UAT'!H570=""), "", 'VSC Visa Insurance Impl UAT'!H570), "")</f>
        <v/>
      </c>
    </row>
    <row r="571" spans="1:1">
      <c r="A571" t="str">
        <f>IFERROR(IF(OR('VSC Visa Insurance Impl UAT'!H571=0, 'VSC Visa Insurance Impl UAT'!H571=""), "", 'VSC Visa Insurance Impl UAT'!H571), "")</f>
        <v/>
      </c>
    </row>
    <row r="572" spans="1:1">
      <c r="A572" t="str">
        <f>IFERROR(IF(OR('VSC Visa Insurance Impl UAT'!H572=0, 'VSC Visa Insurance Impl UAT'!H572=""), "", 'VSC Visa Insurance Impl UAT'!H572), "")</f>
        <v/>
      </c>
    </row>
    <row r="573" spans="1:1">
      <c r="A573" t="str">
        <f>IFERROR(IF(OR('VSC Visa Insurance Impl UAT'!H573=0, 'VSC Visa Insurance Impl UAT'!H573=""), "", 'VSC Visa Insurance Impl UAT'!H573), "")</f>
        <v/>
      </c>
    </row>
    <row r="574" spans="1:1">
      <c r="A574" t="str">
        <f>IFERROR(IF(OR('VSC Visa Insurance Impl UAT'!H574=0, 'VSC Visa Insurance Impl UAT'!H574=""), "", 'VSC Visa Insurance Impl UAT'!H574), "")</f>
        <v/>
      </c>
    </row>
    <row r="575" spans="1:1">
      <c r="A575" t="str">
        <f>IFERROR(IF(OR('VSC Visa Insurance Impl UAT'!H575=0, 'VSC Visa Insurance Impl UAT'!H575=""), "", 'VSC Visa Insurance Impl UAT'!H575), "")</f>
        <v>INSERT INTO t_vsc_visa_insurance_link (t_insurance_link_id, vsc_id, visa_type_id, is_insurance_required, created_by, created_date, modified_by, modified_date) VALUES(nextval('t_vsc_visa_insurance_link_seq'),81363,41621,'N', 'support', current_timestamp, 'support', current_timestamp);</v>
      </c>
    </row>
    <row r="576" spans="1:1">
      <c r="A576" t="str">
        <f>IFERROR(IF(OR('VSC Visa Insurance Impl UAT'!H576=0, 'VSC Visa Insurance Impl UAT'!H576=""), "", 'VSC Visa Insurance Impl UAT'!H576), "")</f>
        <v>INSERT INTO t_vsc_visa_insurance_link (t_insurance_link_id, vsc_id, visa_type_id, is_insurance_required, created_by, created_date, modified_by, modified_date) VALUES(nextval('t_vsc_visa_insurance_link_seq'),81363,634,'Y', 'support', current_timestamp, 'support', current_timestamp);</v>
      </c>
    </row>
    <row r="577" spans="1:1">
      <c r="A577" t="str">
        <f>IFERROR(IF(OR('VSC Visa Insurance Impl UAT'!H577=0, 'VSC Visa Insurance Impl UAT'!H577=""), "", 'VSC Visa Insurance Impl UAT'!H577), "")</f>
        <v>INSERT INTO t_vsc_visa_insurance_link (t_insurance_link_id, vsc_id, visa_type_id, is_insurance_required, created_by, created_date, modified_by, modified_date) VALUES(nextval('t_vsc_visa_insurance_link_seq'),81363,633,'Y', 'support', current_timestamp, 'support', current_timestamp);</v>
      </c>
    </row>
    <row r="578" spans="1:1">
      <c r="A578" t="str">
        <f>IFERROR(IF(OR('VSC Visa Insurance Impl UAT'!H578=0, 'VSC Visa Insurance Impl UAT'!H578=""), "", 'VSC Visa Insurance Impl UAT'!H578), "")</f>
        <v/>
      </c>
    </row>
    <row r="579" spans="1:1">
      <c r="A579" t="str">
        <f>IFERROR(IF(OR('VSC Visa Insurance Impl UAT'!H579=0, 'VSC Visa Insurance Impl UAT'!H579=""), "", 'VSC Visa Insurance Impl UAT'!H579), "")</f>
        <v>INSERT INTO t_vsc_visa_insurance_link (t_insurance_link_id, vsc_id, visa_type_id, is_insurance_required, created_by, created_date, modified_by, modified_date) VALUES(nextval('t_vsc_visa_insurance_link_seq'),81363,635,'Y', 'support', current_timestamp, 'support', current_timestamp);</v>
      </c>
    </row>
    <row r="580" spans="1:1">
      <c r="A580" t="str">
        <f>IFERROR(IF(OR('VSC Visa Insurance Impl UAT'!H580=0, 'VSC Visa Insurance Impl UAT'!H580=""), "", 'VSC Visa Insurance Impl UAT'!H580), "")</f>
        <v/>
      </c>
    </row>
    <row r="581" spans="1:1">
      <c r="A581" t="str">
        <f>IFERROR(IF(OR('VSC Visa Insurance Impl UAT'!H581=0, 'VSC Visa Insurance Impl UAT'!H581=""), "", 'VSC Visa Insurance Impl UAT'!H581), "")</f>
        <v/>
      </c>
    </row>
    <row r="582" spans="1:1">
      <c r="A582" t="str">
        <f>IFERROR(IF(OR('VSC Visa Insurance Impl UAT'!H582=0, 'VSC Visa Insurance Impl UAT'!H582=""), "", 'VSC Visa Insurance Impl UAT'!H582), "")</f>
        <v/>
      </c>
    </row>
    <row r="583" spans="1:1">
      <c r="A583" t="str">
        <f>IFERROR(IF(OR('VSC Visa Insurance Impl UAT'!H583=0, 'VSC Visa Insurance Impl UAT'!H583=""), "", 'VSC Visa Insurance Impl UAT'!H583), "")</f>
        <v/>
      </c>
    </row>
    <row r="584" spans="1:1">
      <c r="A584" t="str">
        <f>IFERROR(IF(OR('VSC Visa Insurance Impl UAT'!H584=0, 'VSC Visa Insurance Impl UAT'!H584=""), "", 'VSC Visa Insurance Impl UAT'!H584), "")</f>
        <v/>
      </c>
    </row>
    <row r="585" spans="1:1">
      <c r="A585" t="str">
        <f>IFERROR(IF(OR('VSC Visa Insurance Impl UAT'!H585=0, 'VSC Visa Insurance Impl UAT'!H585=""), "", 'VSC Visa Insurance Impl UAT'!H585), "")</f>
        <v/>
      </c>
    </row>
    <row r="586" spans="1:1">
      <c r="A586" t="str">
        <f>IFERROR(IF(OR('VSC Visa Insurance Impl UAT'!H586=0, 'VSC Visa Insurance Impl UAT'!H586=""), "", 'VSC Visa Insurance Impl UAT'!H586), "")</f>
        <v/>
      </c>
    </row>
    <row r="587" spans="1:1">
      <c r="A587" t="str">
        <f>IFERROR(IF(OR('VSC Visa Insurance Impl UAT'!H587=0, 'VSC Visa Insurance Impl UAT'!H587=""), "", 'VSC Visa Insurance Impl UAT'!H587), "")</f>
        <v/>
      </c>
    </row>
    <row r="588" spans="1:1">
      <c r="A588" t="str">
        <f>IFERROR(IF(OR('VSC Visa Insurance Impl UAT'!H588=0, 'VSC Visa Insurance Impl UAT'!H588=""), "", 'VSC Visa Insurance Impl UAT'!H588), "")</f>
        <v>INSERT INTO t_vsc_visa_insurance_link (t_insurance_link_id, vsc_id, visa_type_id, is_insurance_required, created_by, created_date, modified_by, modified_date) VALUES(nextval('t_vsc_visa_insurance_link_seq'),81363,41625,'N', 'support', current_timestamp, 'support', current_timestamp);</v>
      </c>
    </row>
    <row r="589" spans="1:1">
      <c r="A589" t="str">
        <f>IFERROR(IF(OR('VSC Visa Insurance Impl UAT'!H589=0, 'VSC Visa Insurance Impl UAT'!H589=""), "", 'VSC Visa Insurance Impl UAT'!H589), "")</f>
        <v>INSERT INTO t_vsc_visa_insurance_link (t_insurance_link_id, vsc_id, visa_type_id, is_insurance_required, created_by, created_date, modified_by, modified_date) VALUES(nextval('t_vsc_visa_insurance_link_seq'),81363,42284,'N', 'support', current_timestamp, 'support', current_timestamp);</v>
      </c>
    </row>
    <row r="590" spans="1:1">
      <c r="A590" t="str">
        <f>IFERROR(IF(OR('VSC Visa Insurance Impl UAT'!H590=0, 'VSC Visa Insurance Impl UAT'!H590=""), "", 'VSC Visa Insurance Impl UAT'!H590), "")</f>
        <v>INSERT INTO t_vsc_visa_insurance_link (t_insurance_link_id, vsc_id, visa_type_id, is_insurance_required, created_by, created_date, modified_by, modified_date) VALUES(nextval('t_vsc_visa_insurance_link_seq'),81363,41624,'N', 'support', current_timestamp, 'support', current_timestamp);</v>
      </c>
    </row>
    <row r="591" spans="1:1">
      <c r="A591" t="str">
        <f>IFERROR(IF(OR('VSC Visa Insurance Impl UAT'!H591=0, 'VSC Visa Insurance Impl UAT'!H591=""), "", 'VSC Visa Insurance Impl UAT'!H591), "")</f>
        <v>INSERT INTO t_vsc_visa_insurance_link (t_insurance_link_id, vsc_id, visa_type_id, is_insurance_required, created_by, created_date, modified_by, modified_date) VALUES(nextval('t_vsc_visa_insurance_link_seq'),81363,41623,'N', 'support', current_timestamp, 'support', current_timestamp);</v>
      </c>
    </row>
    <row r="592" spans="1:1">
      <c r="A592" t="str">
        <f>IFERROR(IF(OR('VSC Visa Insurance Impl UAT'!H592=0, 'VSC Visa Insurance Impl UAT'!H592=""), "", 'VSC Visa Insurance Impl UAT'!H592), "")</f>
        <v>INSERT INTO t_vsc_visa_insurance_link (t_insurance_link_id, vsc_id, visa_type_id, is_insurance_required, created_by, created_date, modified_by, modified_date) VALUES(nextval('t_vsc_visa_insurance_link_seq'),81363,41622,'N', 'support', current_timestamp, 'support', current_timestamp);</v>
      </c>
    </row>
    <row r="593" spans="1:1">
      <c r="A593" t="str">
        <f>IFERROR(IF(OR('VSC Visa Insurance Impl UAT'!H593=0, 'VSC Visa Insurance Impl UAT'!H593=""), "", 'VSC Visa Insurance Impl UAT'!H593), "")</f>
        <v>INSERT INTO t_vsc_visa_insurance_link (t_insurance_link_id, vsc_id, visa_type_id, is_insurance_required, created_by, created_date, modified_by, modified_date) VALUES(nextval('t_vsc_visa_insurance_link_seq'),81363,24051,'N', 'support', current_timestamp, 'support', current_timestamp);</v>
      </c>
    </row>
    <row r="594" spans="1:1">
      <c r="A594" t="str">
        <f>IFERROR(IF(OR('VSC Visa Insurance Impl UAT'!H594=0, 'VSC Visa Insurance Impl UAT'!H594=""), "", 'VSC Visa Insurance Impl UAT'!H594), "")</f>
        <v>INSERT INTO t_vsc_visa_insurance_link (t_insurance_link_id, vsc_id, visa_type_id, is_insurance_required, created_by, created_date, modified_by, modified_date) VALUES(nextval('t_vsc_visa_insurance_link_seq'),81363,610,'N', 'support', current_timestamp, 'support', current_timestamp);</v>
      </c>
    </row>
    <row r="595" spans="1:1">
      <c r="A595" t="str">
        <f>IFERROR(IF(OR('VSC Visa Insurance Impl UAT'!H595=0, 'VSC Visa Insurance Impl UAT'!H595=""), "", 'VSC Visa Insurance Impl UAT'!H595), "")</f>
        <v>INSERT INTO t_vsc_visa_insurance_link (t_insurance_link_id, vsc_id, visa_type_id, is_insurance_required, created_by, created_date, modified_by, modified_date) VALUES(nextval('t_vsc_visa_insurance_link_seq'),81363,609,'N', 'support', current_timestamp, 'support', current_timestamp);</v>
      </c>
    </row>
    <row r="596" spans="1:1">
      <c r="A596" t="str">
        <f>IFERROR(IF(OR('VSC Visa Insurance Impl UAT'!H596=0, 'VSC Visa Insurance Impl UAT'!H596=""), "", 'VSC Visa Insurance Impl UAT'!H596), "")</f>
        <v>INSERT INTO t_vsc_visa_insurance_link (t_insurance_link_id, vsc_id, visa_type_id, is_insurance_required, created_by, created_date, modified_by, modified_date) VALUES(nextval('t_vsc_visa_insurance_link_seq'),81363,611,'N', 'support', current_timestamp, 'support', current_timestamp);</v>
      </c>
    </row>
    <row r="597" spans="1:1">
      <c r="A597" t="str">
        <f>IFERROR(IF(OR('VSC Visa Insurance Impl UAT'!H597=0, 'VSC Visa Insurance Impl UAT'!H597=""), "", 'VSC Visa Insurance Impl UAT'!H597), "")</f>
        <v/>
      </c>
    </row>
    <row r="598" spans="1:1">
      <c r="A598" t="str">
        <f>IFERROR(IF(OR('VSC Visa Insurance Impl UAT'!H598=0, 'VSC Visa Insurance Impl UAT'!H598=""), "", 'VSC Visa Insurance Impl UAT'!H598), "")</f>
        <v>INSERT INTO t_vsc_visa_insurance_link (t_insurance_link_id, vsc_id, visa_type_id, is_insurance_required, created_by, created_date, modified_by, modified_date) VALUES(nextval('t_vsc_visa_insurance_link_seq'),81363,24052,'N', 'support', current_timestamp, 'support', current_timestamp);</v>
      </c>
    </row>
    <row r="599" spans="1:1">
      <c r="A599" t="str">
        <f>IFERROR(IF(OR('VSC Visa Insurance Impl UAT'!H599=0, 'VSC Visa Insurance Impl UAT'!H599=""), "", 'VSC Visa Insurance Impl UAT'!H599), "")</f>
        <v>INSERT INTO t_vsc_visa_insurance_link (t_insurance_link_id, vsc_id, visa_type_id, is_insurance_required, created_by, created_date, modified_by, modified_date) VALUES(nextval('t_vsc_visa_insurance_link_seq'),81363,44612,'N', 'support', current_timestamp, 'support', current_timestamp);</v>
      </c>
    </row>
    <row r="600" spans="1:1">
      <c r="A600" t="str">
        <f>IFERROR(IF(OR('VSC Visa Insurance Impl UAT'!H600=0, 'VSC Visa Insurance Impl UAT'!H600=""), "", 'VSC Visa Insurance Impl UAT'!H600), "")</f>
        <v>INSERT INTO t_vsc_visa_insurance_link (t_insurance_link_id, vsc_id, visa_type_id, is_insurance_required, created_by, created_date, modified_by, modified_date) VALUES(nextval('t_vsc_visa_insurance_link_seq'),81363,22061,'Y', 'support', current_timestamp, 'support', current_timestamp);</v>
      </c>
    </row>
    <row r="601" spans="1:1">
      <c r="A601" t="str">
        <f>IFERROR(IF(OR('VSC Visa Insurance Impl UAT'!H601=0, 'VSC Visa Insurance Impl UAT'!H601=""), "", 'VSC Visa Insurance Impl UAT'!H601), "")</f>
        <v>INSERT INTO t_vsc_visa_insurance_link (t_insurance_link_id, vsc_id, visa_type_id, is_insurance_required, created_by, created_date, modified_by, modified_date) VALUES(nextval('t_vsc_visa_insurance_link_seq'),81363,22066,'Y', 'support', current_timestamp, 'support', current_timestamp);</v>
      </c>
    </row>
    <row r="602" spans="1:1">
      <c r="A602" t="str">
        <f>IFERROR(IF(OR('VSC Visa Insurance Impl UAT'!H602=0, 'VSC Visa Insurance Impl UAT'!H602=""), "", 'VSC Visa Insurance Impl UAT'!H602), "")</f>
        <v>INSERT INTO t_vsc_visa_insurance_link (t_insurance_link_id, vsc_id, visa_type_id, is_insurance_required, created_by, created_date, modified_by, modified_date) VALUES(nextval('t_vsc_visa_insurance_link_seq'),81363,39154,'N', 'support', current_timestamp, 'support', current_timestamp);</v>
      </c>
    </row>
    <row r="603" spans="1:1">
      <c r="A603" t="str">
        <f>IFERROR(IF(OR('VSC Visa Insurance Impl UAT'!H603=0, 'VSC Visa Insurance Impl UAT'!H603=""), "", 'VSC Visa Insurance Impl UAT'!H603), "")</f>
        <v>INSERT INTO t_vsc_visa_insurance_link (t_insurance_link_id, vsc_id, visa_type_id, is_insurance_required, created_by, created_date, modified_by, modified_date) VALUES(nextval('t_vsc_visa_insurance_link_seq'),81363,37150,'Y', 'support', current_timestamp, 'support', current_timestamp);</v>
      </c>
    </row>
    <row r="604" spans="1:1">
      <c r="A604" t="str">
        <f>IFERROR(IF(OR('VSC Visa Insurance Impl UAT'!H604=0, 'VSC Visa Insurance Impl UAT'!H604=""), "", 'VSC Visa Insurance Impl UAT'!H604), "")</f>
        <v>INSERT INTO t_vsc_visa_insurance_link (t_insurance_link_id, vsc_id, visa_type_id, is_insurance_required, created_by, created_date, modified_by, modified_date) VALUES(nextval('t_vsc_visa_insurance_link_seq'),81363,37156,'Y', 'support', current_timestamp, 'support', current_timestamp);</v>
      </c>
    </row>
    <row r="605" spans="1:1">
      <c r="A605" t="str">
        <f>IFERROR(IF(OR('VSC Visa Insurance Impl UAT'!H605=0, 'VSC Visa Insurance Impl UAT'!H605=""), "", 'VSC Visa Insurance Impl UAT'!H605), "")</f>
        <v>INSERT INTO t_vsc_visa_insurance_link (t_insurance_link_id, vsc_id, visa_type_id, is_insurance_required, created_by, created_date, modified_by, modified_date) VALUES(nextval('t_vsc_visa_insurance_link_seq'),81363,33159,'Y', 'support', current_timestamp, 'support', current_timestamp);</v>
      </c>
    </row>
    <row r="606" spans="1:1">
      <c r="A606" t="str">
        <f>IFERROR(IF(OR('VSC Visa Insurance Impl UAT'!H606=0, 'VSC Visa Insurance Impl UAT'!H606=""), "", 'VSC Visa Insurance Impl UAT'!H606), "")</f>
        <v>INSERT INTO t_vsc_visa_insurance_link (t_insurance_link_id, vsc_id, visa_type_id, is_insurance_required, created_by, created_date, modified_by, modified_date) VALUES(nextval('t_vsc_visa_insurance_link_seq'),81363,32251,'Y', 'support', current_timestamp, 'support', current_timestamp);</v>
      </c>
    </row>
    <row r="607" spans="1:1">
      <c r="A607" t="str">
        <f>IFERROR(IF(OR('VSC Visa Insurance Impl UAT'!H607=0, 'VSC Visa Insurance Impl UAT'!H607=""), "", 'VSC Visa Insurance Impl UAT'!H607), "")</f>
        <v>INSERT INTO t_vsc_visa_insurance_link (t_insurance_link_id, vsc_id, visa_type_id, is_insurance_required, created_by, created_date, modified_by, modified_date) VALUES(nextval('t_vsc_visa_insurance_link_seq'),81363,32252,'Y', 'support', current_timestamp, 'support', current_timestamp);</v>
      </c>
    </row>
    <row r="608" spans="1:1">
      <c r="A608" t="str">
        <f>IFERROR(IF(OR('VSC Visa Insurance Impl UAT'!H608=0, 'VSC Visa Insurance Impl UAT'!H608=""), "", 'VSC Visa Insurance Impl UAT'!H608), "")</f>
        <v>INSERT INTO t_vsc_visa_insurance_link (t_insurance_link_id, vsc_id, visa_type_id, is_insurance_required, created_by, created_date, modified_by, modified_date) VALUES(nextval('t_vsc_visa_insurance_link_seq'),81363,34150,'Y', 'support', current_timestamp, 'support', current_timestamp);</v>
      </c>
    </row>
    <row r="609" spans="1:1">
      <c r="A609" t="str">
        <f>IFERROR(IF(OR('VSC Visa Insurance Impl UAT'!H609=0, 'VSC Visa Insurance Impl UAT'!H609=""), "", 'VSC Visa Insurance Impl UAT'!H609), "")</f>
        <v>INSERT INTO t_vsc_visa_insurance_link (t_insurance_link_id, vsc_id, visa_type_id, is_insurance_required, created_by, created_date, modified_by, modified_date) VALUES(nextval('t_vsc_visa_insurance_link_seq'),81363,32250,'Y', 'support', current_timestamp, 'support', current_timestamp);</v>
      </c>
    </row>
    <row r="610" spans="1:1">
      <c r="A610" t="str">
        <f>IFERROR(IF(OR('VSC Visa Insurance Impl UAT'!H610=0, 'VSC Visa Insurance Impl UAT'!H610=""), "", 'VSC Visa Insurance Impl UAT'!H610), "")</f>
        <v>INSERT INTO t_vsc_visa_insurance_link (t_insurance_link_id, vsc_id, visa_type_id, is_insurance_required, created_by, created_date, modified_by, modified_date) VALUES(nextval('t_vsc_visa_insurance_link_seq'),81363,41920,'N', 'support', current_timestamp, 'support', current_timestamp);</v>
      </c>
    </row>
    <row r="611" spans="1:1">
      <c r="A611" t="str">
        <f>IFERROR(IF(OR('VSC Visa Insurance Impl UAT'!H611=0, 'VSC Visa Insurance Impl UAT'!H611=""), "", 'VSC Visa Insurance Impl UAT'!H611), "")</f>
        <v/>
      </c>
    </row>
    <row r="612" spans="1:1">
      <c r="A612" t="str">
        <f>IFERROR(IF(OR('VSC Visa Insurance Impl UAT'!H612=0, 'VSC Visa Insurance Impl UAT'!H612=""), "", 'VSC Visa Insurance Impl UAT'!H612), "")</f>
        <v/>
      </c>
    </row>
    <row r="613" spans="1:1">
      <c r="A613" t="str">
        <f>IFERROR(IF(OR('VSC Visa Insurance Impl UAT'!H613=0, 'VSC Visa Insurance Impl UAT'!H613=""), "", 'VSC Visa Insurance Impl UAT'!H613), "")</f>
        <v/>
      </c>
    </row>
    <row r="614" spans="1:1">
      <c r="A614" t="str">
        <f>IFERROR(IF(OR('VSC Visa Insurance Impl UAT'!H614=0, 'VSC Visa Insurance Impl UAT'!H614=""), "", 'VSC Visa Insurance Impl UAT'!H614), "")</f>
        <v/>
      </c>
    </row>
    <row r="615" spans="1:1">
      <c r="A615" t="str">
        <f>IFERROR(IF(OR('VSC Visa Insurance Impl UAT'!H615=0, 'VSC Visa Insurance Impl UAT'!H615=""), "", 'VSC Visa Insurance Impl UAT'!H615), "")</f>
        <v/>
      </c>
    </row>
    <row r="616" spans="1:1">
      <c r="A616" t="str">
        <f>IFERROR(IF(OR('VSC Visa Insurance Impl UAT'!H616=0, 'VSC Visa Insurance Impl UAT'!H616=""), "", 'VSC Visa Insurance Impl UAT'!H616), "")</f>
        <v/>
      </c>
    </row>
    <row r="617" spans="1:1">
      <c r="A617" t="str">
        <f>IFERROR(IF(OR('VSC Visa Insurance Impl UAT'!H617=0, 'VSC Visa Insurance Impl UAT'!H617=""), "", 'VSC Visa Insurance Impl UAT'!H617), "")</f>
        <v/>
      </c>
    </row>
    <row r="618" spans="1:1">
      <c r="A618" t="str">
        <f>IFERROR(IF(OR('VSC Visa Insurance Impl UAT'!H618=0, 'VSC Visa Insurance Impl UAT'!H618=""), "", 'VSC Visa Insurance Impl UAT'!H618), "")</f>
        <v/>
      </c>
    </row>
    <row r="619" spans="1:1">
      <c r="A619" t="str">
        <f>IFERROR(IF(OR('VSC Visa Insurance Impl UAT'!H619=0, 'VSC Visa Insurance Impl UAT'!H619=""), "", 'VSC Visa Insurance Impl UAT'!H619), "")</f>
        <v/>
      </c>
    </row>
    <row r="620" spans="1:1">
      <c r="A620" t="str">
        <f>IFERROR(IF(OR('VSC Visa Insurance Impl UAT'!H620=0, 'VSC Visa Insurance Impl UAT'!H620=""), "", 'VSC Visa Insurance Impl UAT'!H620), "")</f>
        <v/>
      </c>
    </row>
    <row r="621" spans="1:1">
      <c r="A621" t="str">
        <f>IFERROR(IF(OR('VSC Visa Insurance Impl UAT'!H621=0, 'VSC Visa Insurance Impl UAT'!H621=""), "", 'VSC Visa Insurance Impl UAT'!H621), "")</f>
        <v/>
      </c>
    </row>
    <row r="622" spans="1:1">
      <c r="A622" t="str">
        <f>IFERROR(IF(OR('VSC Visa Insurance Impl UAT'!H622=0, 'VSC Visa Insurance Impl UAT'!H622=""), "", 'VSC Visa Insurance Impl UAT'!H622), "")</f>
        <v/>
      </c>
    </row>
    <row r="623" spans="1:1">
      <c r="A623" t="str">
        <f>IFERROR(IF(OR('VSC Visa Insurance Impl UAT'!H623=0, 'VSC Visa Insurance Impl UAT'!H623=""), "", 'VSC Visa Insurance Impl UAT'!H623), "")</f>
        <v/>
      </c>
    </row>
    <row r="624" spans="1:1">
      <c r="A624" t="str">
        <f>IFERROR(IF(OR('VSC Visa Insurance Impl UAT'!H624=0, 'VSC Visa Insurance Impl UAT'!H624=""), "", 'VSC Visa Insurance Impl UAT'!H624), "")</f>
        <v/>
      </c>
    </row>
    <row r="625" spans="1:1">
      <c r="A625" t="str">
        <f>IFERROR(IF(OR('VSC Visa Insurance Impl UAT'!H625=0, 'VSC Visa Insurance Impl UAT'!H625=""), "", 'VSC Visa Insurance Impl UAT'!H625), "")</f>
        <v/>
      </c>
    </row>
    <row r="626" spans="1:1">
      <c r="A626" t="str">
        <f>IFERROR(IF(OR('VSC Visa Insurance Impl UAT'!H626=0, 'VSC Visa Insurance Impl UAT'!H626=""), "", 'VSC Visa Insurance Impl UAT'!H626), "")</f>
        <v/>
      </c>
    </row>
    <row r="627" spans="1:1">
      <c r="A627" t="str">
        <f>IFERROR(IF(OR('VSC Visa Insurance Impl UAT'!H627=0, 'VSC Visa Insurance Impl UAT'!H627=""), "", 'VSC Visa Insurance Impl UAT'!H627), "")</f>
        <v/>
      </c>
    </row>
    <row r="628" spans="1:1">
      <c r="A628" t="str">
        <f>IFERROR(IF(OR('VSC Visa Insurance Impl UAT'!H628=0, 'VSC Visa Insurance Impl UAT'!H628=""), "", 'VSC Visa Insurance Impl UAT'!H628), "")</f>
        <v/>
      </c>
    </row>
    <row r="629" spans="1:1">
      <c r="A629" t="str">
        <f>IFERROR(IF(OR('VSC Visa Insurance Impl UAT'!H629=0, 'VSC Visa Insurance Impl UAT'!H629=""), "", 'VSC Visa Insurance Impl UAT'!H629), "")</f>
        <v/>
      </c>
    </row>
    <row r="630" spans="1:1">
      <c r="A630" t="str">
        <f>IFERROR(IF(OR('VSC Visa Insurance Impl UAT'!H630=0, 'VSC Visa Insurance Impl UAT'!H630=""), "", 'VSC Visa Insurance Impl UAT'!H630), "")</f>
        <v/>
      </c>
    </row>
    <row r="631" spans="1:1">
      <c r="A631" t="str">
        <f>IFERROR(IF(OR('VSC Visa Insurance Impl UAT'!H631=0, 'VSC Visa Insurance Impl UAT'!H631=""), "", 'VSC Visa Insurance Impl UAT'!H631), "")</f>
        <v/>
      </c>
    </row>
    <row r="632" spans="1:1">
      <c r="A632" t="str">
        <f>IFERROR(IF(OR('VSC Visa Insurance Impl UAT'!H632=0, 'VSC Visa Insurance Impl UAT'!H632=""), "", 'VSC Visa Insurance Impl UAT'!H632), "")</f>
        <v/>
      </c>
    </row>
    <row r="633" spans="1:1">
      <c r="A633" t="str">
        <f>IFERROR(IF(OR('VSC Visa Insurance Impl UAT'!H633=0, 'VSC Visa Insurance Impl UAT'!H633=""), "", 'VSC Visa Insurance Impl UAT'!H633), "")</f>
        <v/>
      </c>
    </row>
    <row r="634" spans="1:1">
      <c r="A634" t="str">
        <f>IFERROR(IF(OR('VSC Visa Insurance Impl UAT'!H634=0, 'VSC Visa Insurance Impl UAT'!H634=""), "", 'VSC Visa Insurance Impl UAT'!H634), "")</f>
        <v/>
      </c>
    </row>
    <row r="635" spans="1:1">
      <c r="A635" t="str">
        <f>IFERROR(IF(OR('VSC Visa Insurance Impl UAT'!H635=0, 'VSC Visa Insurance Impl UAT'!H635=""), "", 'VSC Visa Insurance Impl UAT'!H635), "")</f>
        <v/>
      </c>
    </row>
    <row r="636" spans="1:1">
      <c r="A636" t="str">
        <f>IFERROR(IF(OR('VSC Visa Insurance Impl UAT'!H636=0, 'VSC Visa Insurance Impl UAT'!H636=""), "", 'VSC Visa Insurance Impl UAT'!H636), "")</f>
        <v/>
      </c>
    </row>
    <row r="637" spans="1:1">
      <c r="A637" t="str">
        <f>IFERROR(IF(OR('VSC Visa Insurance Impl UAT'!H637=0, 'VSC Visa Insurance Impl UAT'!H637=""), "", 'VSC Visa Insurance Impl UAT'!H637), "")</f>
        <v/>
      </c>
    </row>
    <row r="638" spans="1:1">
      <c r="A638" t="str">
        <f>IFERROR(IF(OR('VSC Visa Insurance Impl UAT'!H638=0, 'VSC Visa Insurance Impl UAT'!H638=""), "", 'VSC Visa Insurance Impl UAT'!H638), "")</f>
        <v/>
      </c>
    </row>
  </sheetData>
  <mergeCells count="1">
    <mergeCell ref="B1:B3"/>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04AE5-ED7A-473E-ABE0-0CAE3F13337C}">
  <dimension ref="A1:T375"/>
  <sheetViews>
    <sheetView workbookViewId="0">
      <selection sqref="A1:T3"/>
    </sheetView>
  </sheetViews>
  <sheetFormatPr defaultRowHeight="15"/>
  <sheetData>
    <row r="1" spans="1:20">
      <c r="A1" s="120" t="s">
        <v>1916</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ht="21.75" customHeight="1">
      <c r="A4" s="74"/>
      <c r="B4" s="75" t="s">
        <v>1909</v>
      </c>
      <c r="C4" s="75" t="s">
        <v>1910</v>
      </c>
      <c r="D4" s="75" t="s">
        <v>1911</v>
      </c>
      <c r="E4" s="75"/>
      <c r="F4" s="75"/>
      <c r="G4" s="75" t="s">
        <v>444</v>
      </c>
      <c r="H4" s="75"/>
      <c r="I4" s="75"/>
      <c r="J4" s="75"/>
      <c r="K4" s="75"/>
      <c r="L4" s="75"/>
      <c r="M4" s="75"/>
      <c r="N4" s="75"/>
      <c r="O4" s="75"/>
      <c r="P4" s="75"/>
      <c r="Q4" s="75"/>
      <c r="R4" s="75"/>
      <c r="S4" s="76"/>
      <c r="T4" s="76"/>
    </row>
    <row r="5" spans="1:20">
      <c r="A5" t="s">
        <v>1912</v>
      </c>
      <c r="B5" t="str">
        <f>Master!L13&amp;","</f>
        <v>81363,</v>
      </c>
      <c r="C5" t="str">
        <f>'CountryvisatypeLink Live Master'!B5&amp;",'"</f>
        <v>43551,'</v>
      </c>
      <c r="D5" t="e">
        <f>'CountryvisatypeLink Live Master'!C5</f>
        <v>#N/A</v>
      </c>
      <c r="E5" s="16" t="s">
        <v>1917</v>
      </c>
      <c r="G5" t="e">
        <f>CONCATENATE(A5,B5,C5,D5,E5)</f>
        <v>#N/A</v>
      </c>
    </row>
    <row r="6" spans="1:20">
      <c r="A6" t="s">
        <v>1912</v>
      </c>
      <c r="B6" t="str">
        <f>B5</f>
        <v>81363,</v>
      </c>
      <c r="C6" t="str">
        <f>'CountryvisatypeLink Live Master'!B6&amp;",'"</f>
        <v>22060,'</v>
      </c>
      <c r="D6" t="str">
        <f>'CountryvisatypeLink Live Master'!C6</f>
        <v>Y</v>
      </c>
      <c r="E6" s="16" t="s">
        <v>1917</v>
      </c>
      <c r="G6" t="str">
        <f t="shared" ref="G6:G69" si="0">CONCATENATE(A6,B6,C6,D6,E6)</f>
        <v>INSERT INTO t_vsc_visa_insurance_link (t_insurance_link_id, vsc_id, visa_type_id, is_insurance_required, created_by, created_date, modified_by, modified_date) VALUES(nextval('t_vsc_visa_insurance_link_seq'),81363,22060,'Y','support', current_timestamp, 'support', current_timestamp);</v>
      </c>
    </row>
    <row r="7" spans="1:20">
      <c r="A7" t="s">
        <v>1912</v>
      </c>
      <c r="B7" t="str">
        <f>B5</f>
        <v>81363,</v>
      </c>
      <c r="C7" t="str">
        <f>'CountryvisatypeLink Live Master'!B7&amp;",'"</f>
        <v>41223,'</v>
      </c>
      <c r="D7" t="str">
        <f>'CountryvisatypeLink Live Master'!C7</f>
        <v>N</v>
      </c>
      <c r="E7" s="16" t="s">
        <v>1917</v>
      </c>
      <c r="G7" t="str">
        <f t="shared" si="0"/>
        <v>INSERT INTO t_vsc_visa_insurance_link (t_insurance_link_id, vsc_id, visa_type_id, is_insurance_required, created_by, created_date, modified_by, modified_date) VALUES(nextval('t_vsc_visa_insurance_link_seq'),81363,41223,'N','support', current_timestamp, 'support', current_timestamp);</v>
      </c>
    </row>
    <row r="8" spans="1:20">
      <c r="A8" t="s">
        <v>1912</v>
      </c>
      <c r="B8" t="str">
        <f t="shared" ref="B8:B71" si="1">B6</f>
        <v>81363,</v>
      </c>
      <c r="C8" t="str">
        <f>'CountryvisatypeLink Live Master'!B8&amp;",'"</f>
        <v>33151,'</v>
      </c>
      <c r="D8" t="str">
        <f>'CountryvisatypeLink Live Master'!C8</f>
        <v>Y</v>
      </c>
      <c r="E8" s="16" t="s">
        <v>1917</v>
      </c>
      <c r="G8" t="str">
        <f t="shared" si="0"/>
        <v>INSERT INTO t_vsc_visa_insurance_link (t_insurance_link_id, vsc_id, visa_type_id, is_insurance_required, created_by, created_date, modified_by, modified_date) VALUES(nextval('t_vsc_visa_insurance_link_seq'),81363,33151,'Y','support', current_timestamp, 'support', current_timestamp);</v>
      </c>
    </row>
    <row r="9" spans="1:20">
      <c r="A9" t="s">
        <v>1912</v>
      </c>
      <c r="B9" t="str">
        <f t="shared" si="1"/>
        <v>81363,</v>
      </c>
      <c r="C9" t="str">
        <f>'CountryvisatypeLink Live Master'!B9&amp;",'"</f>
        <v>640,'</v>
      </c>
      <c r="D9" t="str">
        <f>'CountryvisatypeLink Live Master'!C9</f>
        <v>Y</v>
      </c>
      <c r="E9" s="16" t="s">
        <v>1917</v>
      </c>
      <c r="G9" t="str">
        <f t="shared" si="0"/>
        <v>INSERT INTO t_vsc_visa_insurance_link (t_insurance_link_id, vsc_id, visa_type_id, is_insurance_required, created_by, created_date, modified_by, modified_date) VALUES(nextval('t_vsc_visa_insurance_link_seq'),81363,640,'Y','support', current_timestamp, 'support', current_timestamp);</v>
      </c>
    </row>
    <row r="10" spans="1:20">
      <c r="A10" t="s">
        <v>1912</v>
      </c>
      <c r="B10" t="str">
        <f t="shared" si="1"/>
        <v>81363,</v>
      </c>
      <c r="C10" t="str">
        <f>'CountryvisatypeLink Live Master'!B10&amp;",'"</f>
        <v>639,'</v>
      </c>
      <c r="D10" t="str">
        <f>'CountryvisatypeLink Live Master'!C10</f>
        <v>Y</v>
      </c>
      <c r="E10" s="16" t="s">
        <v>1917</v>
      </c>
      <c r="G10" t="str">
        <f t="shared" si="0"/>
        <v>INSERT INTO t_vsc_visa_insurance_link (t_insurance_link_id, vsc_id, visa_type_id, is_insurance_required, created_by, created_date, modified_by, modified_date) VALUES(nextval('t_vsc_visa_insurance_link_seq'),81363,639,'Y','support', current_timestamp, 'support', current_timestamp);</v>
      </c>
    </row>
    <row r="11" spans="1:20">
      <c r="A11" t="s">
        <v>1912</v>
      </c>
      <c r="B11" t="str">
        <f t="shared" si="1"/>
        <v>81363,</v>
      </c>
      <c r="C11" t="str">
        <f>'CountryvisatypeLink Live Master'!B11&amp;",'"</f>
        <v>34161,'</v>
      </c>
      <c r="D11" t="str">
        <f>'CountryvisatypeLink Live Master'!C11</f>
        <v>Y</v>
      </c>
      <c r="E11" s="16" t="s">
        <v>1917</v>
      </c>
      <c r="G11" t="str">
        <f t="shared" si="0"/>
        <v>INSERT INTO t_vsc_visa_insurance_link (t_insurance_link_id, vsc_id, visa_type_id, is_insurance_required, created_by, created_date, modified_by, modified_date) VALUES(nextval('t_vsc_visa_insurance_link_seq'),81363,34161,'Y','support', current_timestamp, 'support', current_timestamp);</v>
      </c>
    </row>
    <row r="12" spans="1:20">
      <c r="A12" t="s">
        <v>1912</v>
      </c>
      <c r="B12" t="str">
        <f t="shared" si="1"/>
        <v>81363,</v>
      </c>
      <c r="C12" t="str">
        <f>'CountryvisatypeLink Live Master'!B12&amp;",'"</f>
        <v>641,'</v>
      </c>
      <c r="D12" t="str">
        <f>'CountryvisatypeLink Live Master'!C12</f>
        <v>Y</v>
      </c>
      <c r="E12" s="16" t="s">
        <v>1917</v>
      </c>
      <c r="G12" t="str">
        <f t="shared" si="0"/>
        <v>INSERT INTO t_vsc_visa_insurance_link (t_insurance_link_id, vsc_id, visa_type_id, is_insurance_required, created_by, created_date, modified_by, modified_date) VALUES(nextval('t_vsc_visa_insurance_link_seq'),81363,641,'Y','support', current_timestamp, 'support', current_timestamp);</v>
      </c>
    </row>
    <row r="13" spans="1:20">
      <c r="A13" t="s">
        <v>1912</v>
      </c>
      <c r="B13" t="str">
        <f t="shared" si="1"/>
        <v>81363,</v>
      </c>
      <c r="C13" t="str">
        <f>'CountryvisatypeLink Live Master'!B13&amp;",'"</f>
        <v>24150,'</v>
      </c>
      <c r="D13" t="str">
        <f>'CountryvisatypeLink Live Master'!C13</f>
        <v>Y</v>
      </c>
      <c r="E13" s="16" t="s">
        <v>1917</v>
      </c>
      <c r="G13" t="str">
        <f t="shared" si="0"/>
        <v>INSERT INTO t_vsc_visa_insurance_link (t_insurance_link_id, vsc_id, visa_type_id, is_insurance_required, created_by, created_date, modified_by, modified_date) VALUES(nextval('t_vsc_visa_insurance_link_seq'),81363,24150,'Y','support', current_timestamp, 'support', current_timestamp);</v>
      </c>
    </row>
    <row r="14" spans="1:20">
      <c r="A14" t="s">
        <v>1912</v>
      </c>
      <c r="B14" t="str">
        <f t="shared" si="1"/>
        <v>81363,</v>
      </c>
      <c r="C14" t="str">
        <f>'CountryvisatypeLink Live Master'!B14&amp;",'"</f>
        <v>24151,'</v>
      </c>
      <c r="D14" t="str">
        <f>'CountryvisatypeLink Live Master'!C14</f>
        <v>Y</v>
      </c>
      <c r="E14" s="16" t="s">
        <v>1917</v>
      </c>
      <c r="G14" t="str">
        <f t="shared" si="0"/>
        <v>INSERT INTO t_vsc_visa_insurance_link (t_insurance_link_id, vsc_id, visa_type_id, is_insurance_required, created_by, created_date, modified_by, modified_date) VALUES(nextval('t_vsc_visa_insurance_link_seq'),81363,24151,'Y','support', current_timestamp, 'support', current_timestamp);</v>
      </c>
    </row>
    <row r="15" spans="1:20">
      <c r="A15" t="s">
        <v>1912</v>
      </c>
      <c r="B15" t="str">
        <f t="shared" si="1"/>
        <v>81363,</v>
      </c>
      <c r="C15" t="str">
        <f>'CountryvisatypeLink Live Master'!B15&amp;",'"</f>
        <v>41303,'</v>
      </c>
      <c r="D15" t="str">
        <f>'CountryvisatypeLink Live Master'!C15</f>
        <v>N</v>
      </c>
      <c r="E15" s="16" t="s">
        <v>1917</v>
      </c>
      <c r="G15" t="str">
        <f t="shared" si="0"/>
        <v>INSERT INTO t_vsc_visa_insurance_link (t_insurance_link_id, vsc_id, visa_type_id, is_insurance_required, created_by, created_date, modified_by, modified_date) VALUES(nextval('t_vsc_visa_insurance_link_seq'),81363,41303,'N','support', current_timestamp, 'support', current_timestamp);</v>
      </c>
    </row>
    <row r="16" spans="1:20">
      <c r="A16" t="s">
        <v>1912</v>
      </c>
      <c r="B16" t="str">
        <f t="shared" si="1"/>
        <v>81363,</v>
      </c>
      <c r="C16" t="str">
        <f>'CountryvisatypeLink Live Master'!B16&amp;",'"</f>
        <v>41325,'</v>
      </c>
      <c r="D16" t="str">
        <f>'CountryvisatypeLink Live Master'!C16</f>
        <v>Y</v>
      </c>
      <c r="E16" s="16" t="s">
        <v>1917</v>
      </c>
      <c r="G16" t="str">
        <f t="shared" si="0"/>
        <v>INSERT INTO t_vsc_visa_insurance_link (t_insurance_link_id, vsc_id, visa_type_id, is_insurance_required, created_by, created_date, modified_by, modified_date) VALUES(nextval('t_vsc_visa_insurance_link_seq'),81363,41325,'Y','support', current_timestamp, 'support', current_timestamp);</v>
      </c>
    </row>
    <row r="17" spans="1:7">
      <c r="A17" t="s">
        <v>1912</v>
      </c>
      <c r="B17" t="str">
        <f t="shared" si="1"/>
        <v>81363,</v>
      </c>
      <c r="C17" t="str">
        <f>'CountryvisatypeLink Live Master'!B17&amp;",'"</f>
        <v>41324,'</v>
      </c>
      <c r="D17" t="str">
        <f>'CountryvisatypeLink Live Master'!C17</f>
        <v>Y</v>
      </c>
      <c r="E17" s="16" t="s">
        <v>1917</v>
      </c>
      <c r="G17" t="str">
        <f t="shared" si="0"/>
        <v>INSERT INTO t_vsc_visa_insurance_link (t_insurance_link_id, vsc_id, visa_type_id, is_insurance_required, created_by, created_date, modified_by, modified_date) VALUES(nextval('t_vsc_visa_insurance_link_seq'),81363,41324,'Y','support', current_timestamp, 'support', current_timestamp);</v>
      </c>
    </row>
    <row r="18" spans="1:7">
      <c r="A18" t="s">
        <v>1912</v>
      </c>
      <c r="B18" t="str">
        <f t="shared" si="1"/>
        <v>81363,</v>
      </c>
      <c r="C18" t="str">
        <f>'CountryvisatypeLink Live Master'!B18&amp;",'"</f>
        <v>604,'</v>
      </c>
      <c r="D18" t="str">
        <f>'CountryvisatypeLink Live Master'!C18</f>
        <v>Y</v>
      </c>
      <c r="E18" s="16" t="s">
        <v>1917</v>
      </c>
      <c r="G18" t="str">
        <f t="shared" si="0"/>
        <v>INSERT INTO t_vsc_visa_insurance_link (t_insurance_link_id, vsc_id, visa_type_id, is_insurance_required, created_by, created_date, modified_by, modified_date) VALUES(nextval('t_vsc_visa_insurance_link_seq'),81363,604,'Y','support', current_timestamp, 'support', current_timestamp);</v>
      </c>
    </row>
    <row r="19" spans="1:7">
      <c r="A19" t="s">
        <v>1912</v>
      </c>
      <c r="B19" t="str">
        <f t="shared" si="1"/>
        <v>81363,</v>
      </c>
      <c r="C19" t="str">
        <f>'CountryvisatypeLink Live Master'!B19&amp;",'"</f>
        <v>603,'</v>
      </c>
      <c r="D19" t="str">
        <f>'CountryvisatypeLink Live Master'!C19</f>
        <v>Y</v>
      </c>
      <c r="E19" s="16" t="s">
        <v>1917</v>
      </c>
      <c r="G19" t="str">
        <f t="shared" si="0"/>
        <v>INSERT INTO t_vsc_visa_insurance_link (t_insurance_link_id, vsc_id, visa_type_id, is_insurance_required, created_by, created_date, modified_by, modified_date) VALUES(nextval('t_vsc_visa_insurance_link_seq'),81363,603,'Y','support', current_timestamp, 'support', current_timestamp);</v>
      </c>
    </row>
    <row r="20" spans="1:7">
      <c r="A20" t="s">
        <v>1912</v>
      </c>
      <c r="B20" t="str">
        <f t="shared" si="1"/>
        <v>81363,</v>
      </c>
      <c r="C20" t="str">
        <f>'CountryvisatypeLink Live Master'!B20&amp;",'"</f>
        <v>43491,'</v>
      </c>
      <c r="D20" t="e">
        <f>'CountryvisatypeLink Live Master'!C20</f>
        <v>#N/A</v>
      </c>
      <c r="E20" s="16" t="s">
        <v>1917</v>
      </c>
      <c r="G20" t="e">
        <f t="shared" si="0"/>
        <v>#N/A</v>
      </c>
    </row>
    <row r="21" spans="1:7">
      <c r="A21" t="s">
        <v>1912</v>
      </c>
      <c r="B21" t="str">
        <f t="shared" si="1"/>
        <v>81363,</v>
      </c>
      <c r="C21" t="str">
        <f>'CountryvisatypeLink Live Master'!B21&amp;",'"</f>
        <v>41323,'</v>
      </c>
      <c r="D21" t="str">
        <f>'CountryvisatypeLink Live Master'!C21</f>
        <v>Y</v>
      </c>
      <c r="E21" s="16" t="s">
        <v>1917</v>
      </c>
      <c r="G21" t="str">
        <f t="shared" si="0"/>
        <v>INSERT INTO t_vsc_visa_insurance_link (t_insurance_link_id, vsc_id, visa_type_id, is_insurance_required, created_by, created_date, modified_by, modified_date) VALUES(nextval('t_vsc_visa_insurance_link_seq'),81363,41323,'Y','support', current_timestamp, 'support', current_timestamp);</v>
      </c>
    </row>
    <row r="22" spans="1:7">
      <c r="A22" t="s">
        <v>1912</v>
      </c>
      <c r="B22" t="str">
        <f t="shared" si="1"/>
        <v>81363,</v>
      </c>
      <c r="C22" t="str">
        <f>'CountryvisatypeLink Live Master'!B22&amp;",'"</f>
        <v>605,'</v>
      </c>
      <c r="D22" t="str">
        <f>'CountryvisatypeLink Live Master'!C22</f>
        <v>Y</v>
      </c>
      <c r="E22" s="16" t="s">
        <v>1917</v>
      </c>
      <c r="G22" t="str">
        <f t="shared" si="0"/>
        <v>INSERT INTO t_vsc_visa_insurance_link (t_insurance_link_id, vsc_id, visa_type_id, is_insurance_required, created_by, created_date, modified_by, modified_date) VALUES(nextval('t_vsc_visa_insurance_link_seq'),81363,605,'Y','support', current_timestamp, 'support', current_timestamp);</v>
      </c>
    </row>
    <row r="23" spans="1:7">
      <c r="A23" t="s">
        <v>1912</v>
      </c>
      <c r="B23" t="str">
        <f t="shared" si="1"/>
        <v>81363,</v>
      </c>
      <c r="C23" t="str">
        <f>'CountryvisatypeLink Live Master'!B23&amp;",'"</f>
        <v>43655,'</v>
      </c>
      <c r="D23" t="str">
        <f>'CountryvisatypeLink Live Master'!C23</f>
        <v>Y</v>
      </c>
      <c r="E23" s="16" t="s">
        <v>1917</v>
      </c>
      <c r="G23" t="str">
        <f t="shared" si="0"/>
        <v>INSERT INTO t_vsc_visa_insurance_link (t_insurance_link_id, vsc_id, visa_type_id, is_insurance_required, created_by, created_date, modified_by, modified_date) VALUES(nextval('t_vsc_visa_insurance_link_seq'),81363,43655,'Y','support', current_timestamp, 'support', current_timestamp);</v>
      </c>
    </row>
    <row r="24" spans="1:7">
      <c r="A24" t="s">
        <v>1912</v>
      </c>
      <c r="B24" t="str">
        <f t="shared" si="1"/>
        <v>81363,</v>
      </c>
      <c r="C24" t="str">
        <f>'CountryvisatypeLink Live Master'!B24&amp;",'"</f>
        <v>22057,'</v>
      </c>
      <c r="D24" t="str">
        <f>'CountryvisatypeLink Live Master'!C24</f>
        <v>Y</v>
      </c>
      <c r="E24" s="16" t="s">
        <v>1917</v>
      </c>
      <c r="G24" t="str">
        <f t="shared" si="0"/>
        <v>INSERT INTO t_vsc_visa_insurance_link (t_insurance_link_id, vsc_id, visa_type_id, is_insurance_required, created_by, created_date, modified_by, modified_date) VALUES(nextval('t_vsc_visa_insurance_link_seq'),81363,22057,'Y','support', current_timestamp, 'support', current_timestamp);</v>
      </c>
    </row>
    <row r="25" spans="1:7">
      <c r="A25" t="s">
        <v>1912</v>
      </c>
      <c r="B25" t="str">
        <f t="shared" si="1"/>
        <v>81363,</v>
      </c>
      <c r="C25" t="str">
        <f>'CountryvisatypeLink Live Master'!B25&amp;",'"</f>
        <v>22065,'</v>
      </c>
      <c r="D25" t="str">
        <f>'CountryvisatypeLink Live Master'!C25</f>
        <v>Y</v>
      </c>
      <c r="E25" s="16" t="s">
        <v>1917</v>
      </c>
      <c r="G25" t="str">
        <f t="shared" si="0"/>
        <v>INSERT INTO t_vsc_visa_insurance_link (t_insurance_link_id, vsc_id, visa_type_id, is_insurance_required, created_by, created_date, modified_by, modified_date) VALUES(nextval('t_vsc_visa_insurance_link_seq'),81363,22065,'Y','support', current_timestamp, 'support', current_timestamp);</v>
      </c>
    </row>
    <row r="26" spans="1:7">
      <c r="A26" t="s">
        <v>1912</v>
      </c>
      <c r="B26" t="str">
        <f t="shared" si="1"/>
        <v>81363,</v>
      </c>
      <c r="C26" t="str">
        <f>'CountryvisatypeLink Live Master'!B26&amp;",'"</f>
        <v>39150,'</v>
      </c>
      <c r="D26" t="str">
        <f>'CountryvisatypeLink Live Master'!C26</f>
        <v>N</v>
      </c>
      <c r="E26" s="16" t="s">
        <v>1917</v>
      </c>
      <c r="G26" t="str">
        <f t="shared" si="0"/>
        <v>INSERT INTO t_vsc_visa_insurance_link (t_insurance_link_id, vsc_id, visa_type_id, is_insurance_required, created_by, created_date, modified_by, modified_date) VALUES(nextval('t_vsc_visa_insurance_link_seq'),81363,39150,'N','support', current_timestamp, 'support', current_timestamp);</v>
      </c>
    </row>
    <row r="27" spans="1:7">
      <c r="A27" t="s">
        <v>1912</v>
      </c>
      <c r="B27" t="str">
        <f t="shared" si="1"/>
        <v>81363,</v>
      </c>
      <c r="C27" t="str">
        <f>'CountryvisatypeLink Live Master'!B27&amp;",'"</f>
        <v>37152,'</v>
      </c>
      <c r="D27" t="str">
        <f>'CountryvisatypeLink Live Master'!C27</f>
        <v>Y</v>
      </c>
      <c r="E27" s="16" t="s">
        <v>1917</v>
      </c>
      <c r="G27" t="str">
        <f t="shared" si="0"/>
        <v>INSERT INTO t_vsc_visa_insurance_link (t_insurance_link_id, vsc_id, visa_type_id, is_insurance_required, created_by, created_date, modified_by, modified_date) VALUES(nextval('t_vsc_visa_insurance_link_seq'),81363,37152,'Y','support', current_timestamp, 'support', current_timestamp);</v>
      </c>
    </row>
    <row r="28" spans="1:7">
      <c r="A28" t="s">
        <v>1912</v>
      </c>
      <c r="B28" t="str">
        <f t="shared" si="1"/>
        <v>81363,</v>
      </c>
      <c r="C28" t="str">
        <f>'CountryvisatypeLink Live Master'!B28&amp;",'"</f>
        <v>33152,'</v>
      </c>
      <c r="D28" t="str">
        <f>'CountryvisatypeLink Live Master'!C28</f>
        <v>Y</v>
      </c>
      <c r="E28" s="16" t="s">
        <v>1917</v>
      </c>
      <c r="G28" t="str">
        <f t="shared" si="0"/>
        <v>INSERT INTO t_vsc_visa_insurance_link (t_insurance_link_id, vsc_id, visa_type_id, is_insurance_required, created_by, created_date, modified_by, modified_date) VALUES(nextval('t_vsc_visa_insurance_link_seq'),81363,33152,'Y','support', current_timestamp, 'support', current_timestamp);</v>
      </c>
    </row>
    <row r="29" spans="1:7">
      <c r="A29" t="s">
        <v>1912</v>
      </c>
      <c r="B29" t="str">
        <f t="shared" si="1"/>
        <v>81363,</v>
      </c>
      <c r="C29" t="str">
        <f>'CountryvisatypeLink Live Master'!B29&amp;",'"</f>
        <v>613,'</v>
      </c>
      <c r="D29" t="str">
        <f>'CountryvisatypeLink Live Master'!C29</f>
        <v>Y</v>
      </c>
      <c r="E29" s="16" t="s">
        <v>1917</v>
      </c>
      <c r="G29" t="str">
        <f t="shared" si="0"/>
        <v>INSERT INTO t_vsc_visa_insurance_link (t_insurance_link_id, vsc_id, visa_type_id, is_insurance_required, created_by, created_date, modified_by, modified_date) VALUES(nextval('t_vsc_visa_insurance_link_seq'),81363,613,'Y','support', current_timestamp, 'support', current_timestamp);</v>
      </c>
    </row>
    <row r="30" spans="1:7">
      <c r="A30" t="s">
        <v>1912</v>
      </c>
      <c r="B30" t="str">
        <f t="shared" si="1"/>
        <v>81363,</v>
      </c>
      <c r="C30" t="str">
        <f>'CountryvisatypeLink Live Master'!B30&amp;",'"</f>
        <v>612,'</v>
      </c>
      <c r="D30" t="str">
        <f>'CountryvisatypeLink Live Master'!C30</f>
        <v>Y</v>
      </c>
      <c r="E30" s="16" t="s">
        <v>1917</v>
      </c>
      <c r="G30" t="str">
        <f t="shared" si="0"/>
        <v>INSERT INTO t_vsc_visa_insurance_link (t_insurance_link_id, vsc_id, visa_type_id, is_insurance_required, created_by, created_date, modified_by, modified_date) VALUES(nextval('t_vsc_visa_insurance_link_seq'),81363,612,'Y','support', current_timestamp, 'support', current_timestamp);</v>
      </c>
    </row>
    <row r="31" spans="1:7">
      <c r="A31" t="s">
        <v>1912</v>
      </c>
      <c r="B31" t="str">
        <f t="shared" si="1"/>
        <v>81363,</v>
      </c>
      <c r="C31" t="str">
        <f>'CountryvisatypeLink Live Master'!B31&amp;",'"</f>
        <v>34160,'</v>
      </c>
      <c r="D31" t="str">
        <f>'CountryvisatypeLink Live Master'!C31</f>
        <v>Y</v>
      </c>
      <c r="E31" s="16" t="s">
        <v>1917</v>
      </c>
      <c r="G31" t="str">
        <f t="shared" si="0"/>
        <v>INSERT INTO t_vsc_visa_insurance_link (t_insurance_link_id, vsc_id, visa_type_id, is_insurance_required, created_by, created_date, modified_by, modified_date) VALUES(nextval('t_vsc_visa_insurance_link_seq'),81363,34160,'Y','support', current_timestamp, 'support', current_timestamp);</v>
      </c>
    </row>
    <row r="32" spans="1:7">
      <c r="A32" t="s">
        <v>1912</v>
      </c>
      <c r="B32" t="str">
        <f t="shared" si="1"/>
        <v>81363,</v>
      </c>
      <c r="C32" t="str">
        <f>'CountryvisatypeLink Live Master'!B32&amp;",'"</f>
        <v>614,'</v>
      </c>
      <c r="D32" t="str">
        <f>'CountryvisatypeLink Live Master'!C32</f>
        <v>Y</v>
      </c>
      <c r="E32" s="16" t="s">
        <v>1917</v>
      </c>
      <c r="G32" t="str">
        <f t="shared" si="0"/>
        <v>INSERT INTO t_vsc_visa_insurance_link (t_insurance_link_id, vsc_id, visa_type_id, is_insurance_required, created_by, created_date, modified_by, modified_date) VALUES(nextval('t_vsc_visa_insurance_link_seq'),81363,614,'Y','support', current_timestamp, 'support', current_timestamp);</v>
      </c>
    </row>
    <row r="33" spans="1:7">
      <c r="A33" t="s">
        <v>1912</v>
      </c>
      <c r="B33" t="str">
        <f t="shared" si="1"/>
        <v>81363,</v>
      </c>
      <c r="C33" t="str">
        <f>'CountryvisatypeLink Live Master'!B33&amp;",'"</f>
        <v>42711,'</v>
      </c>
      <c r="D33" t="str">
        <f>'CountryvisatypeLink Live Master'!C33</f>
        <v>N</v>
      </c>
      <c r="E33" s="16" t="s">
        <v>1917</v>
      </c>
      <c r="G33" t="str">
        <f t="shared" si="0"/>
        <v>INSERT INTO t_vsc_visa_insurance_link (t_insurance_link_id, vsc_id, visa_type_id, is_insurance_required, created_by, created_date, modified_by, modified_date) VALUES(nextval('t_vsc_visa_insurance_link_seq'),81363,42711,'N','support', current_timestamp, 'support', current_timestamp);</v>
      </c>
    </row>
    <row r="34" spans="1:7">
      <c r="A34" t="s">
        <v>1912</v>
      </c>
      <c r="B34" t="str">
        <f t="shared" si="1"/>
        <v>81363,</v>
      </c>
      <c r="C34" t="str">
        <f>'CountryvisatypeLink Live Master'!B34&amp;",'"</f>
        <v>42763,'</v>
      </c>
      <c r="D34" t="str">
        <f>'CountryvisatypeLink Live Master'!C34</f>
        <v>N</v>
      </c>
      <c r="E34" s="16" t="s">
        <v>1917</v>
      </c>
      <c r="G34" t="str">
        <f t="shared" si="0"/>
        <v>INSERT INTO t_vsc_visa_insurance_link (t_insurance_link_id, vsc_id, visa_type_id, is_insurance_required, created_by, created_date, modified_by, modified_date) VALUES(nextval('t_vsc_visa_insurance_link_seq'),81363,42763,'N','support', current_timestamp, 'support', current_timestamp);</v>
      </c>
    </row>
    <row r="35" spans="1:7">
      <c r="A35" t="s">
        <v>1912</v>
      </c>
      <c r="B35" t="str">
        <f t="shared" si="1"/>
        <v>81363,</v>
      </c>
      <c r="C35" t="str">
        <f>'CountryvisatypeLink Live Master'!B35&amp;",'"</f>
        <v>26150,'</v>
      </c>
      <c r="D35" t="str">
        <f>'CountryvisatypeLink Live Master'!C35</f>
        <v>N</v>
      </c>
      <c r="E35" s="16" t="s">
        <v>1917</v>
      </c>
      <c r="G35" t="str">
        <f t="shared" si="0"/>
        <v>INSERT INTO t_vsc_visa_insurance_link (t_insurance_link_id, vsc_id, visa_type_id, is_insurance_required, created_by, created_date, modified_by, modified_date) VALUES(nextval('t_vsc_visa_insurance_link_seq'),81363,26150,'N','support', current_timestamp, 'support', current_timestamp);</v>
      </c>
    </row>
    <row r="36" spans="1:7">
      <c r="A36" t="s">
        <v>1912</v>
      </c>
      <c r="B36" t="str">
        <f t="shared" si="1"/>
        <v>81363,</v>
      </c>
      <c r="C36" t="str">
        <f>'CountryvisatypeLink Live Master'!B36&amp;",'"</f>
        <v>32350,'</v>
      </c>
      <c r="D36" t="str">
        <f>'CountryvisatypeLink Live Master'!C36</f>
        <v>N</v>
      </c>
      <c r="E36" s="16" t="s">
        <v>1917</v>
      </c>
      <c r="G36" t="str">
        <f t="shared" si="0"/>
        <v>INSERT INTO t_vsc_visa_insurance_link (t_insurance_link_id, vsc_id, visa_type_id, is_insurance_required, created_by, created_date, modified_by, modified_date) VALUES(nextval('t_vsc_visa_insurance_link_seq'),81363,32350,'N','support', current_timestamp, 'support', current_timestamp);</v>
      </c>
    </row>
    <row r="37" spans="1:7">
      <c r="A37" t="s">
        <v>1912</v>
      </c>
      <c r="B37" t="str">
        <f t="shared" si="1"/>
        <v>81363,</v>
      </c>
      <c r="C37" t="str">
        <f>'CountryvisatypeLink Live Master'!B37&amp;",'"</f>
        <v>43499,'</v>
      </c>
      <c r="D37" t="e">
        <f>'CountryvisatypeLink Live Master'!C37</f>
        <v>#N/A</v>
      </c>
      <c r="E37" s="16" t="s">
        <v>1917</v>
      </c>
      <c r="G37" t="e">
        <f t="shared" si="0"/>
        <v>#N/A</v>
      </c>
    </row>
    <row r="38" spans="1:7">
      <c r="A38" t="s">
        <v>1912</v>
      </c>
      <c r="B38" t="str">
        <f t="shared" si="1"/>
        <v>81363,</v>
      </c>
      <c r="C38" t="str">
        <f>'CountryvisatypeLink Live Master'!B38&amp;",'"</f>
        <v>43498,'</v>
      </c>
      <c r="D38" t="e">
        <f>'CountryvisatypeLink Live Master'!C38</f>
        <v>#N/A</v>
      </c>
      <c r="E38" s="16" t="s">
        <v>1917</v>
      </c>
      <c r="G38" t="e">
        <f t="shared" si="0"/>
        <v>#N/A</v>
      </c>
    </row>
    <row r="39" spans="1:7">
      <c r="A39" t="s">
        <v>1912</v>
      </c>
      <c r="B39" t="str">
        <f t="shared" si="1"/>
        <v>81363,</v>
      </c>
      <c r="C39" t="str">
        <f>'CountryvisatypeLink Live Master'!B39&amp;",'"</f>
        <v>43495,'</v>
      </c>
      <c r="D39" t="e">
        <f>'CountryvisatypeLink Live Master'!C39</f>
        <v>#N/A</v>
      </c>
      <c r="E39" s="16" t="s">
        <v>1917</v>
      </c>
      <c r="G39" t="e">
        <f t="shared" si="0"/>
        <v>#N/A</v>
      </c>
    </row>
    <row r="40" spans="1:7">
      <c r="A40" t="s">
        <v>1912</v>
      </c>
      <c r="B40" t="str">
        <f t="shared" si="1"/>
        <v>81363,</v>
      </c>
      <c r="C40" t="str">
        <f>'CountryvisatypeLink Live Master'!B40&amp;",'"</f>
        <v>43494,'</v>
      </c>
      <c r="D40" t="e">
        <f>'CountryvisatypeLink Live Master'!C40</f>
        <v>#N/A</v>
      </c>
      <c r="E40" s="16" t="s">
        <v>1917</v>
      </c>
      <c r="G40" t="e">
        <f t="shared" si="0"/>
        <v>#N/A</v>
      </c>
    </row>
    <row r="41" spans="1:7">
      <c r="A41" t="s">
        <v>1912</v>
      </c>
      <c r="B41" t="str">
        <f t="shared" si="1"/>
        <v>81363,</v>
      </c>
      <c r="C41" t="str">
        <f>'CountryvisatypeLink Live Master'!B41&amp;",'"</f>
        <v>43500,'</v>
      </c>
      <c r="D41" t="e">
        <f>'CountryvisatypeLink Live Master'!C41</f>
        <v>#N/A</v>
      </c>
      <c r="E41" s="16" t="s">
        <v>1917</v>
      </c>
      <c r="G41" t="e">
        <f t="shared" si="0"/>
        <v>#N/A</v>
      </c>
    </row>
    <row r="42" spans="1:7">
      <c r="A42" t="s">
        <v>1912</v>
      </c>
      <c r="B42" t="str">
        <f t="shared" si="1"/>
        <v>81363,</v>
      </c>
      <c r="C42" t="str">
        <f>'CountryvisatypeLink Live Master'!B42&amp;",'"</f>
        <v>43497,'</v>
      </c>
      <c r="D42" t="e">
        <f>'CountryvisatypeLink Live Master'!C42</f>
        <v>#N/A</v>
      </c>
      <c r="E42" s="16" t="s">
        <v>1917</v>
      </c>
      <c r="G42" t="e">
        <f t="shared" si="0"/>
        <v>#N/A</v>
      </c>
    </row>
    <row r="43" spans="1:7">
      <c r="A43" t="s">
        <v>1912</v>
      </c>
      <c r="B43" t="str">
        <f t="shared" si="1"/>
        <v>81363,</v>
      </c>
      <c r="C43" t="str">
        <f>'CountryvisatypeLink Live Master'!B43&amp;",'"</f>
        <v>43496,'</v>
      </c>
      <c r="D43" t="e">
        <f>'CountryvisatypeLink Live Master'!C43</f>
        <v>#N/A</v>
      </c>
      <c r="E43" s="16" t="s">
        <v>1917</v>
      </c>
      <c r="G43" t="e">
        <f t="shared" si="0"/>
        <v>#N/A</v>
      </c>
    </row>
    <row r="44" spans="1:7">
      <c r="A44" t="s">
        <v>1912</v>
      </c>
      <c r="B44" t="str">
        <f t="shared" si="1"/>
        <v>81363,</v>
      </c>
      <c r="C44" t="str">
        <f>'CountryvisatypeLink Live Master'!B44&amp;",'"</f>
        <v>42383,'</v>
      </c>
      <c r="D44" t="str">
        <f>'CountryvisatypeLink Live Master'!C44</f>
        <v>N</v>
      </c>
      <c r="E44" s="16" t="s">
        <v>1917</v>
      </c>
      <c r="G44" t="str">
        <f t="shared" si="0"/>
        <v>INSERT INTO t_vsc_visa_insurance_link (t_insurance_link_id, vsc_id, visa_type_id, is_insurance_required, created_by, created_date, modified_by, modified_date) VALUES(nextval('t_vsc_visa_insurance_link_seq'),81363,42383,'N','support', current_timestamp, 'support', current_timestamp);</v>
      </c>
    </row>
    <row r="45" spans="1:7">
      <c r="A45" t="s">
        <v>1912</v>
      </c>
      <c r="B45" t="str">
        <f t="shared" si="1"/>
        <v>81363,</v>
      </c>
      <c r="C45" t="str">
        <f>'CountryvisatypeLink Live Master'!B45&amp;",'"</f>
        <v>43493,'</v>
      </c>
      <c r="D45" t="e">
        <f>'CountryvisatypeLink Live Master'!C45</f>
        <v>#N/A</v>
      </c>
      <c r="E45" s="16" t="s">
        <v>1917</v>
      </c>
      <c r="G45" t="e">
        <f t="shared" si="0"/>
        <v>#N/A</v>
      </c>
    </row>
    <row r="46" spans="1:7">
      <c r="A46" t="s">
        <v>1912</v>
      </c>
      <c r="B46" t="str">
        <f t="shared" si="1"/>
        <v>81363,</v>
      </c>
      <c r="C46" t="str">
        <f>'CountryvisatypeLink Live Master'!B46&amp;",'"</f>
        <v>43492,'</v>
      </c>
      <c r="D46" t="e">
        <f>'CountryvisatypeLink Live Master'!C46</f>
        <v>#N/A</v>
      </c>
      <c r="E46" s="16" t="s">
        <v>1917</v>
      </c>
      <c r="G46" t="e">
        <f t="shared" si="0"/>
        <v>#N/A</v>
      </c>
    </row>
    <row r="47" spans="1:7">
      <c r="A47" t="s">
        <v>1912</v>
      </c>
      <c r="B47" t="str">
        <f t="shared" si="1"/>
        <v>81363,</v>
      </c>
      <c r="C47" t="str">
        <f>'CountryvisatypeLink Live Master'!B47&amp;",'"</f>
        <v>22054,'</v>
      </c>
      <c r="D47" t="str">
        <f>'CountryvisatypeLink Live Master'!C47</f>
        <v>N</v>
      </c>
      <c r="E47" s="16" t="s">
        <v>1917</v>
      </c>
      <c r="G47" t="str">
        <f t="shared" si="0"/>
        <v>INSERT INTO t_vsc_visa_insurance_link (t_insurance_link_id, vsc_id, visa_type_id, is_insurance_required, created_by, created_date, modified_by, modified_date) VALUES(nextval('t_vsc_visa_insurance_link_seq'),81363,22054,'N','support', current_timestamp, 'support', current_timestamp);</v>
      </c>
    </row>
    <row r="48" spans="1:7">
      <c r="A48" t="s">
        <v>1912</v>
      </c>
      <c r="B48" t="str">
        <f t="shared" si="1"/>
        <v>81363,</v>
      </c>
      <c r="C48" t="str">
        <f>'CountryvisatypeLink Live Master'!B48&amp;",'"</f>
        <v>32401,'</v>
      </c>
      <c r="D48" t="str">
        <f>'CountryvisatypeLink Live Master'!C48</f>
        <v>N</v>
      </c>
      <c r="E48" s="16" t="s">
        <v>1917</v>
      </c>
      <c r="G48" t="str">
        <f t="shared" si="0"/>
        <v>INSERT INTO t_vsc_visa_insurance_link (t_insurance_link_id, vsc_id, visa_type_id, is_insurance_required, created_by, created_date, modified_by, modified_date) VALUES(nextval('t_vsc_visa_insurance_link_seq'),81363,32401,'N','support', current_timestamp, 'support', current_timestamp);</v>
      </c>
    </row>
    <row r="49" spans="1:7">
      <c r="A49" t="s">
        <v>1912</v>
      </c>
      <c r="B49" t="str">
        <f t="shared" si="1"/>
        <v>81363,</v>
      </c>
      <c r="C49" t="str">
        <f>'CountryvisatypeLink Live Master'!B49&amp;",'"</f>
        <v>42063,'</v>
      </c>
      <c r="D49" t="str">
        <f>'CountryvisatypeLink Live Master'!C49</f>
        <v>N</v>
      </c>
      <c r="E49" s="16" t="s">
        <v>1917</v>
      </c>
      <c r="G49" t="str">
        <f t="shared" si="0"/>
        <v>INSERT INTO t_vsc_visa_insurance_link (t_insurance_link_id, vsc_id, visa_type_id, is_insurance_required, created_by, created_date, modified_by, modified_date) VALUES(nextval('t_vsc_visa_insurance_link_seq'),81363,42063,'N','support', current_timestamp, 'support', current_timestamp);</v>
      </c>
    </row>
    <row r="50" spans="1:7">
      <c r="A50" t="s">
        <v>1912</v>
      </c>
      <c r="B50" t="str">
        <f t="shared" si="1"/>
        <v>81363,</v>
      </c>
      <c r="C50" t="str">
        <f>'CountryvisatypeLink Live Master'!B50&amp;",'"</f>
        <v>33161,'</v>
      </c>
      <c r="D50" t="str">
        <f>'CountryvisatypeLink Live Master'!C50</f>
        <v>N</v>
      </c>
      <c r="E50" s="16" t="s">
        <v>1917</v>
      </c>
      <c r="G50" t="str">
        <f t="shared" si="0"/>
        <v>INSERT INTO t_vsc_visa_insurance_link (t_insurance_link_id, vsc_id, visa_type_id, is_insurance_required, created_by, created_date, modified_by, modified_date) VALUES(nextval('t_vsc_visa_insurance_link_seq'),81363,33161,'N','support', current_timestamp, 'support', current_timestamp);</v>
      </c>
    </row>
    <row r="51" spans="1:7">
      <c r="A51" t="s">
        <v>1912</v>
      </c>
      <c r="B51" t="str">
        <f t="shared" si="1"/>
        <v>81363,</v>
      </c>
      <c r="C51" t="str">
        <f>'CountryvisatypeLink Live Master'!B51&amp;",'"</f>
        <v>42907,'</v>
      </c>
      <c r="D51" t="str">
        <f>'CountryvisatypeLink Live Master'!C51</f>
        <v>N</v>
      </c>
      <c r="E51" s="16" t="s">
        <v>1917</v>
      </c>
      <c r="G51" t="str">
        <f t="shared" si="0"/>
        <v>INSERT INTO t_vsc_visa_insurance_link (t_insurance_link_id, vsc_id, visa_type_id, is_insurance_required, created_by, created_date, modified_by, modified_date) VALUES(nextval('t_vsc_visa_insurance_link_seq'),81363,42907,'N','support', current_timestamp, 'support', current_timestamp);</v>
      </c>
    </row>
    <row r="52" spans="1:7">
      <c r="A52" t="s">
        <v>1912</v>
      </c>
      <c r="B52" t="str">
        <f t="shared" si="1"/>
        <v>81363,</v>
      </c>
      <c r="C52" t="str">
        <f>'CountryvisatypeLink Live Master'!B52&amp;",'"</f>
        <v>34159,'</v>
      </c>
      <c r="D52" t="str">
        <f>'CountryvisatypeLink Live Master'!C52</f>
        <v>N</v>
      </c>
      <c r="E52" s="16" t="s">
        <v>1917</v>
      </c>
      <c r="G52" t="str">
        <f t="shared" si="0"/>
        <v>INSERT INTO t_vsc_visa_insurance_link (t_insurance_link_id, vsc_id, visa_type_id, is_insurance_required, created_by, created_date, modified_by, modified_date) VALUES(nextval('t_vsc_visa_insurance_link_seq'),81363,34159,'N','support', current_timestamp, 'support', current_timestamp);</v>
      </c>
    </row>
    <row r="53" spans="1:7">
      <c r="A53" t="s">
        <v>1912</v>
      </c>
      <c r="B53" t="str">
        <f t="shared" si="1"/>
        <v>81363,</v>
      </c>
      <c r="C53" t="str">
        <f>'CountryvisatypeLink Live Master'!B53&amp;",'"</f>
        <v>42527,'</v>
      </c>
      <c r="D53" t="str">
        <f>'CountryvisatypeLink Live Master'!C53</f>
        <v>N</v>
      </c>
      <c r="E53" s="16" t="s">
        <v>1917</v>
      </c>
      <c r="G53" t="str">
        <f t="shared" si="0"/>
        <v>INSERT INTO t_vsc_visa_insurance_link (t_insurance_link_id, vsc_id, visa_type_id, is_insurance_required, created_by, created_date, modified_by, modified_date) VALUES(nextval('t_vsc_visa_insurance_link_seq'),81363,42527,'N','support', current_timestamp, 'support', current_timestamp);</v>
      </c>
    </row>
    <row r="54" spans="1:7">
      <c r="A54" t="s">
        <v>1912</v>
      </c>
      <c r="B54" t="str">
        <f t="shared" si="1"/>
        <v>81363,</v>
      </c>
      <c r="C54" t="str">
        <f>'CountryvisatypeLink Live Master'!B54&amp;",'"</f>
        <v>42567,'</v>
      </c>
      <c r="D54" t="str">
        <f>'CountryvisatypeLink Live Master'!C54</f>
        <v>N</v>
      </c>
      <c r="E54" s="16" t="s">
        <v>1917</v>
      </c>
      <c r="G54" t="str">
        <f t="shared" si="0"/>
        <v>INSERT INTO t_vsc_visa_insurance_link (t_insurance_link_id, vsc_id, visa_type_id, is_insurance_required, created_by, created_date, modified_by, modified_date) VALUES(nextval('t_vsc_visa_insurance_link_seq'),81363,42567,'N','support', current_timestamp, 'support', current_timestamp);</v>
      </c>
    </row>
    <row r="55" spans="1:7">
      <c r="A55" t="s">
        <v>1912</v>
      </c>
      <c r="B55" t="str">
        <f t="shared" si="1"/>
        <v>81363,</v>
      </c>
      <c r="C55" t="str">
        <f>'CountryvisatypeLink Live Master'!B55&amp;",'"</f>
        <v>32400,'</v>
      </c>
      <c r="D55" t="str">
        <f>'CountryvisatypeLink Live Master'!C55</f>
        <v>N</v>
      </c>
      <c r="E55" s="16" t="s">
        <v>1917</v>
      </c>
      <c r="G55" t="str">
        <f t="shared" si="0"/>
        <v>INSERT INTO t_vsc_visa_insurance_link (t_insurance_link_id, vsc_id, visa_type_id, is_insurance_required, created_by, created_date, modified_by, modified_date) VALUES(nextval('t_vsc_visa_insurance_link_seq'),81363,32400,'N','support', current_timestamp, 'support', current_timestamp);</v>
      </c>
    </row>
    <row r="56" spans="1:7">
      <c r="A56" t="s">
        <v>1912</v>
      </c>
      <c r="B56" t="str">
        <f t="shared" si="1"/>
        <v>81363,</v>
      </c>
      <c r="C56" t="str">
        <f>'CountryvisatypeLink Live Master'!B56&amp;",'"</f>
        <v>42083,'</v>
      </c>
      <c r="D56" t="str">
        <f>'CountryvisatypeLink Live Master'!C56</f>
        <v>N</v>
      </c>
      <c r="E56" s="16" t="s">
        <v>1917</v>
      </c>
      <c r="G56" t="str">
        <f t="shared" si="0"/>
        <v>INSERT INTO t_vsc_visa_insurance_link (t_insurance_link_id, vsc_id, visa_type_id, is_insurance_required, created_by, created_date, modified_by, modified_date) VALUES(nextval('t_vsc_visa_insurance_link_seq'),81363,42083,'N','support', current_timestamp, 'support', current_timestamp);</v>
      </c>
    </row>
    <row r="57" spans="1:7">
      <c r="A57" t="s">
        <v>1912</v>
      </c>
      <c r="B57" t="str">
        <f t="shared" si="1"/>
        <v>81363,</v>
      </c>
      <c r="C57" t="str">
        <f>'CountryvisatypeLink Live Master'!B57&amp;",'"</f>
        <v>33160,'</v>
      </c>
      <c r="D57" t="str">
        <f>'CountryvisatypeLink Live Master'!C57</f>
        <v>N</v>
      </c>
      <c r="E57" s="16" t="s">
        <v>1917</v>
      </c>
      <c r="G57" t="str">
        <f t="shared" si="0"/>
        <v>INSERT INTO t_vsc_visa_insurance_link (t_insurance_link_id, vsc_id, visa_type_id, is_insurance_required, created_by, created_date, modified_by, modified_date) VALUES(nextval('t_vsc_visa_insurance_link_seq'),81363,33160,'N','support', current_timestamp, 'support', current_timestamp);</v>
      </c>
    </row>
    <row r="58" spans="1:7">
      <c r="A58" t="s">
        <v>1912</v>
      </c>
      <c r="B58" t="str">
        <f t="shared" si="1"/>
        <v>81363,</v>
      </c>
      <c r="C58" t="str">
        <f>'CountryvisatypeLink Live Master'!B58&amp;",'"</f>
        <v>42927,'</v>
      </c>
      <c r="D58" t="str">
        <f>'CountryvisatypeLink Live Master'!C58</f>
        <v>N</v>
      </c>
      <c r="E58" s="16" t="s">
        <v>1917</v>
      </c>
      <c r="G58" t="str">
        <f t="shared" si="0"/>
        <v>INSERT INTO t_vsc_visa_insurance_link (t_insurance_link_id, vsc_id, visa_type_id, is_insurance_required, created_by, created_date, modified_by, modified_date) VALUES(nextval('t_vsc_visa_insurance_link_seq'),81363,42927,'N','support', current_timestamp, 'support', current_timestamp);</v>
      </c>
    </row>
    <row r="59" spans="1:7">
      <c r="A59" t="s">
        <v>1912</v>
      </c>
      <c r="B59" t="str">
        <f t="shared" si="1"/>
        <v>81363,</v>
      </c>
      <c r="C59" t="str">
        <f>'CountryvisatypeLink Live Master'!B59&amp;",'"</f>
        <v>34158,'</v>
      </c>
      <c r="D59" t="str">
        <f>'CountryvisatypeLink Live Master'!C59</f>
        <v>N</v>
      </c>
      <c r="E59" s="16" t="s">
        <v>1917</v>
      </c>
      <c r="G59" t="str">
        <f t="shared" si="0"/>
        <v>INSERT INTO t_vsc_visa_insurance_link (t_insurance_link_id, vsc_id, visa_type_id, is_insurance_required, created_by, created_date, modified_by, modified_date) VALUES(nextval('t_vsc_visa_insurance_link_seq'),81363,34158,'N','support', current_timestamp, 'support', current_timestamp);</v>
      </c>
    </row>
    <row r="60" spans="1:7">
      <c r="A60" t="s">
        <v>1912</v>
      </c>
      <c r="B60" t="str">
        <f t="shared" si="1"/>
        <v>81363,</v>
      </c>
      <c r="C60" t="str">
        <f>'CountryvisatypeLink Live Master'!B60&amp;",'"</f>
        <v>43367,'</v>
      </c>
      <c r="D60" t="str">
        <f>'CountryvisatypeLink Live Master'!C60</f>
        <v>N</v>
      </c>
      <c r="E60" s="16" t="s">
        <v>1917</v>
      </c>
      <c r="G60" t="str">
        <f t="shared" si="0"/>
        <v>INSERT INTO t_vsc_visa_insurance_link (t_insurance_link_id, vsc_id, visa_type_id, is_insurance_required, created_by, created_date, modified_by, modified_date) VALUES(nextval('t_vsc_visa_insurance_link_seq'),81363,43367,'N','support', current_timestamp, 'support', current_timestamp);</v>
      </c>
    </row>
    <row r="61" spans="1:7">
      <c r="A61" t="s">
        <v>1912</v>
      </c>
      <c r="B61" t="str">
        <f t="shared" si="1"/>
        <v>81363,</v>
      </c>
      <c r="C61" t="str">
        <f>'CountryvisatypeLink Live Master'!B61&amp;",'"</f>
        <v>43387,'</v>
      </c>
      <c r="D61" t="str">
        <f>'CountryvisatypeLink Live Master'!C61</f>
        <v>N</v>
      </c>
      <c r="E61" s="16" t="s">
        <v>1917</v>
      </c>
      <c r="G61" t="str">
        <f t="shared" si="0"/>
        <v>INSERT INTO t_vsc_visa_insurance_link (t_insurance_link_id, vsc_id, visa_type_id, is_insurance_required, created_by, created_date, modified_by, modified_date) VALUES(nextval('t_vsc_visa_insurance_link_seq'),81363,43387,'N','support', current_timestamp, 'support', current_timestamp);</v>
      </c>
    </row>
    <row r="62" spans="1:7">
      <c r="A62" t="s">
        <v>1912</v>
      </c>
      <c r="B62" t="str">
        <f t="shared" si="1"/>
        <v>81363,</v>
      </c>
      <c r="C62" t="str">
        <f>'CountryvisatypeLink Live Master'!B62&amp;",'"</f>
        <v>22063,'</v>
      </c>
      <c r="D62" t="str">
        <f>'CountryvisatypeLink Live Master'!C62</f>
        <v>Y</v>
      </c>
      <c r="E62" s="16" t="s">
        <v>1917</v>
      </c>
      <c r="G62" t="str">
        <f t="shared" si="0"/>
        <v>INSERT INTO t_vsc_visa_insurance_link (t_insurance_link_id, vsc_id, visa_type_id, is_insurance_required, created_by, created_date, modified_by, modified_date) VALUES(nextval('t_vsc_visa_insurance_link_seq'),81363,22063,'Y','support', current_timestamp, 'support', current_timestamp);</v>
      </c>
    </row>
    <row r="63" spans="1:7">
      <c r="A63" t="s">
        <v>1912</v>
      </c>
      <c r="B63" t="str">
        <f t="shared" si="1"/>
        <v>81363,</v>
      </c>
      <c r="C63" t="str">
        <f>'CountryvisatypeLink Live Master'!B63&amp;",'"</f>
        <v>22068,'</v>
      </c>
      <c r="D63" t="str">
        <f>'CountryvisatypeLink Live Master'!C63</f>
        <v>Y</v>
      </c>
      <c r="E63" s="16" t="s">
        <v>1917</v>
      </c>
      <c r="G63" t="str">
        <f t="shared" si="0"/>
        <v>INSERT INTO t_vsc_visa_insurance_link (t_insurance_link_id, vsc_id, visa_type_id, is_insurance_required, created_by, created_date, modified_by, modified_date) VALUES(nextval('t_vsc_visa_insurance_link_seq'),81363,22068,'Y','support', current_timestamp, 'support', current_timestamp);</v>
      </c>
    </row>
    <row r="64" spans="1:7">
      <c r="A64" t="s">
        <v>1912</v>
      </c>
      <c r="B64" t="str">
        <f t="shared" si="1"/>
        <v>81363,</v>
      </c>
      <c r="C64" t="str">
        <f>'CountryvisatypeLink Live Master'!B64&amp;",'"</f>
        <v>622,'</v>
      </c>
      <c r="D64" t="str">
        <f>'CountryvisatypeLink Live Master'!C64</f>
        <v>Y</v>
      </c>
      <c r="E64" s="16" t="s">
        <v>1917</v>
      </c>
      <c r="G64" t="str">
        <f t="shared" si="0"/>
        <v>INSERT INTO t_vsc_visa_insurance_link (t_insurance_link_id, vsc_id, visa_type_id, is_insurance_required, created_by, created_date, modified_by, modified_date) VALUES(nextval('t_vsc_visa_insurance_link_seq'),81363,622,'Y','support', current_timestamp, 'support', current_timestamp);</v>
      </c>
    </row>
    <row r="65" spans="1:7">
      <c r="A65" t="s">
        <v>1912</v>
      </c>
      <c r="B65" t="str">
        <f t="shared" si="1"/>
        <v>81363,</v>
      </c>
      <c r="C65" t="str">
        <f>'CountryvisatypeLink Live Master'!B65&amp;",'"</f>
        <v>621,'</v>
      </c>
      <c r="D65" t="str">
        <f>'CountryvisatypeLink Live Master'!C65</f>
        <v>Y</v>
      </c>
      <c r="E65" s="16" t="s">
        <v>1917</v>
      </c>
      <c r="G65" t="str">
        <f t="shared" si="0"/>
        <v>INSERT INTO t_vsc_visa_insurance_link (t_insurance_link_id, vsc_id, visa_type_id, is_insurance_required, created_by, created_date, modified_by, modified_date) VALUES(nextval('t_vsc_visa_insurance_link_seq'),81363,621,'Y','support', current_timestamp, 'support', current_timestamp);</v>
      </c>
    </row>
    <row r="66" spans="1:7">
      <c r="A66" t="s">
        <v>1912</v>
      </c>
      <c r="B66" t="str">
        <f t="shared" si="1"/>
        <v>81363,</v>
      </c>
      <c r="C66" t="str">
        <f>'CountryvisatypeLink Live Master'!B66&amp;",'"</f>
        <v>623,'</v>
      </c>
      <c r="D66" t="str">
        <f>'CountryvisatypeLink Live Master'!C66</f>
        <v>Y</v>
      </c>
      <c r="E66" s="16" t="s">
        <v>1917</v>
      </c>
      <c r="G66" t="str">
        <f t="shared" si="0"/>
        <v>INSERT INTO t_vsc_visa_insurance_link (t_insurance_link_id, vsc_id, visa_type_id, is_insurance_required, created_by, created_date, modified_by, modified_date) VALUES(nextval('t_vsc_visa_insurance_link_seq'),81363,623,'Y','support', current_timestamp, 'support', current_timestamp);</v>
      </c>
    </row>
    <row r="67" spans="1:7">
      <c r="A67" t="s">
        <v>1912</v>
      </c>
      <c r="B67" t="str">
        <f t="shared" si="1"/>
        <v>81363,</v>
      </c>
      <c r="C67" t="str">
        <f>'CountryvisatypeLink Live Master'!B67&amp;",'"</f>
        <v>37155,'</v>
      </c>
      <c r="D67" t="str">
        <f>'CountryvisatypeLink Live Master'!C67</f>
        <v>Y</v>
      </c>
      <c r="E67" s="16" t="s">
        <v>1917</v>
      </c>
      <c r="G67" t="str">
        <f t="shared" si="0"/>
        <v>INSERT INTO t_vsc_visa_insurance_link (t_insurance_link_id, vsc_id, visa_type_id, is_insurance_required, created_by, created_date, modified_by, modified_date) VALUES(nextval('t_vsc_visa_insurance_link_seq'),81363,37155,'Y','support', current_timestamp, 'support', current_timestamp);</v>
      </c>
    </row>
    <row r="68" spans="1:7">
      <c r="A68" t="s">
        <v>1912</v>
      </c>
      <c r="B68" t="str">
        <f t="shared" si="1"/>
        <v>81363,</v>
      </c>
      <c r="C68" t="str">
        <f>'CountryvisatypeLink Live Master'!B68&amp;",'"</f>
        <v>33155,'</v>
      </c>
      <c r="D68" t="str">
        <f>'CountryvisatypeLink Live Master'!C68</f>
        <v>Y</v>
      </c>
      <c r="E68" s="16" t="s">
        <v>1917</v>
      </c>
      <c r="G68" t="str">
        <f t="shared" si="0"/>
        <v>INSERT INTO t_vsc_visa_insurance_link (t_insurance_link_id, vsc_id, visa_type_id, is_insurance_required, created_by, created_date, modified_by, modified_date) VALUES(nextval('t_vsc_visa_insurance_link_seq'),81363,33155,'Y','support', current_timestamp, 'support', current_timestamp);</v>
      </c>
    </row>
    <row r="69" spans="1:7">
      <c r="A69" t="s">
        <v>1912</v>
      </c>
      <c r="B69" t="str">
        <f t="shared" si="1"/>
        <v>81363,</v>
      </c>
      <c r="C69" t="str">
        <f>'CountryvisatypeLink Live Master'!B69&amp;",'"</f>
        <v>43501,'</v>
      </c>
      <c r="D69" t="e">
        <f>'CountryvisatypeLink Live Master'!C69</f>
        <v>#N/A</v>
      </c>
      <c r="E69" s="16" t="s">
        <v>1917</v>
      </c>
      <c r="G69" t="e">
        <f t="shared" si="0"/>
        <v>#N/A</v>
      </c>
    </row>
    <row r="70" spans="1:7">
      <c r="A70" t="s">
        <v>1912</v>
      </c>
      <c r="B70" t="str">
        <f t="shared" si="1"/>
        <v>81363,</v>
      </c>
      <c r="C70" t="str">
        <f>'CountryvisatypeLink Live Master'!B70&amp;",'"</f>
        <v>34157,'</v>
      </c>
      <c r="D70" t="str">
        <f>'CountryvisatypeLink Live Master'!C70</f>
        <v>Y</v>
      </c>
      <c r="E70" s="16" t="s">
        <v>1917</v>
      </c>
      <c r="G70" t="str">
        <f t="shared" ref="G70:G133" si="2">CONCATENATE(A70,B70,C70,D70,E70)</f>
        <v>INSERT INTO t_vsc_visa_insurance_link (t_insurance_link_id, vsc_id, visa_type_id, is_insurance_required, created_by, created_date, modified_by, modified_date) VALUES(nextval('t_vsc_visa_insurance_link_seq'),81363,34157,'Y','support', current_timestamp, 'support', current_timestamp);</v>
      </c>
    </row>
    <row r="71" spans="1:7">
      <c r="A71" t="s">
        <v>1912</v>
      </c>
      <c r="B71" t="str">
        <f t="shared" si="1"/>
        <v>81363,</v>
      </c>
      <c r="C71" t="str">
        <f>'CountryvisatypeLink Live Master'!B71&amp;",'"</f>
        <v>40150,'</v>
      </c>
      <c r="D71" t="str">
        <f>'CountryvisatypeLink Live Master'!C71</f>
        <v>N</v>
      </c>
      <c r="E71" s="16" t="s">
        <v>1917</v>
      </c>
      <c r="G71" t="str">
        <f t="shared" si="2"/>
        <v>INSERT INTO t_vsc_visa_insurance_link (t_insurance_link_id, vsc_id, visa_type_id, is_insurance_required, created_by, created_date, modified_by, modified_date) VALUES(nextval('t_vsc_visa_insurance_link_seq'),81363,40150,'N','support', current_timestamp, 'support', current_timestamp);</v>
      </c>
    </row>
    <row r="72" spans="1:7">
      <c r="A72" t="s">
        <v>1912</v>
      </c>
      <c r="B72" t="str">
        <f t="shared" ref="B72:B135" si="3">B70</f>
        <v>81363,</v>
      </c>
      <c r="C72" t="str">
        <f>'CountryvisatypeLink Live Master'!B72&amp;",'"</f>
        <v>41150,'</v>
      </c>
      <c r="D72" t="str">
        <f>'CountryvisatypeLink Live Master'!C72</f>
        <v>Y</v>
      </c>
      <c r="E72" s="16" t="s">
        <v>1917</v>
      </c>
      <c r="G72" t="str">
        <f t="shared" si="2"/>
        <v>INSERT INTO t_vsc_visa_insurance_link (t_insurance_link_id, vsc_id, visa_type_id, is_insurance_required, created_by, created_date, modified_by, modified_date) VALUES(nextval('t_vsc_visa_insurance_link_seq'),81363,41150,'Y','support', current_timestamp, 'support', current_timestamp);</v>
      </c>
    </row>
    <row r="73" spans="1:7">
      <c r="A73" t="s">
        <v>1912</v>
      </c>
      <c r="B73" t="str">
        <f t="shared" si="3"/>
        <v>81363,</v>
      </c>
      <c r="C73" t="str">
        <f>'CountryvisatypeLink Live Master'!B73&amp;",'"</f>
        <v>41284,'</v>
      </c>
      <c r="D73" t="str">
        <f>'CountryvisatypeLink Live Master'!C73</f>
        <v>N</v>
      </c>
      <c r="E73" s="16" t="s">
        <v>1917</v>
      </c>
      <c r="G73" t="str">
        <f t="shared" si="2"/>
        <v>INSERT INTO t_vsc_visa_insurance_link (t_insurance_link_id, vsc_id, visa_type_id, is_insurance_required, created_by, created_date, modified_by, modified_date) VALUES(nextval('t_vsc_visa_insurance_link_seq'),81363,41284,'N','support', current_timestamp, 'support', current_timestamp);</v>
      </c>
    </row>
    <row r="74" spans="1:7">
      <c r="A74" t="s">
        <v>1912</v>
      </c>
      <c r="B74" t="str">
        <f t="shared" si="3"/>
        <v>81363,</v>
      </c>
      <c r="C74" t="str">
        <f>'CountryvisatypeLink Live Master'!B74&amp;",'"</f>
        <v>41283,'</v>
      </c>
      <c r="D74" t="str">
        <f>'CountryvisatypeLink Live Master'!C74</f>
        <v>N</v>
      </c>
      <c r="E74" s="16" t="s">
        <v>1917</v>
      </c>
      <c r="G74" t="str">
        <f t="shared" si="2"/>
        <v>INSERT INTO t_vsc_visa_insurance_link (t_insurance_link_id, vsc_id, visa_type_id, is_insurance_required, created_by, created_date, modified_by, modified_date) VALUES(nextval('t_vsc_visa_insurance_link_seq'),81363,41283,'N','support', current_timestamp, 'support', current_timestamp);</v>
      </c>
    </row>
    <row r="75" spans="1:7">
      <c r="A75" t="s">
        <v>1912</v>
      </c>
      <c r="B75" t="str">
        <f t="shared" si="3"/>
        <v>81363,</v>
      </c>
      <c r="C75" t="str">
        <f>'CountryvisatypeLink Live Master'!B75&amp;",'"</f>
        <v>43502,'</v>
      </c>
      <c r="D75" t="e">
        <f>'CountryvisatypeLink Live Master'!C75</f>
        <v>#N/A</v>
      </c>
      <c r="E75" s="16" t="s">
        <v>1917</v>
      </c>
      <c r="G75" t="e">
        <f t="shared" si="2"/>
        <v>#N/A</v>
      </c>
    </row>
    <row r="76" spans="1:7">
      <c r="A76" t="s">
        <v>1912</v>
      </c>
      <c r="B76" t="str">
        <f t="shared" si="3"/>
        <v>81363,</v>
      </c>
      <c r="C76" t="str">
        <f>'CountryvisatypeLink Live Master'!B76&amp;",'"</f>
        <v>41152,'</v>
      </c>
      <c r="D76" t="str">
        <f>'CountryvisatypeLink Live Master'!C76</f>
        <v>Y</v>
      </c>
      <c r="E76" s="16" t="s">
        <v>1917</v>
      </c>
      <c r="G76" t="str">
        <f t="shared" si="2"/>
        <v>INSERT INTO t_vsc_visa_insurance_link (t_insurance_link_id, vsc_id, visa_type_id, is_insurance_required, created_by, created_date, modified_by, modified_date) VALUES(nextval('t_vsc_visa_insurance_link_seq'),81363,41152,'Y','support', current_timestamp, 'support', current_timestamp);</v>
      </c>
    </row>
    <row r="77" spans="1:7">
      <c r="A77" t="s">
        <v>1912</v>
      </c>
      <c r="B77" t="str">
        <f t="shared" si="3"/>
        <v>81363,</v>
      </c>
      <c r="C77" t="str">
        <f>'CountryvisatypeLink Live Master'!B77&amp;",'"</f>
        <v>41151,'</v>
      </c>
      <c r="D77" t="str">
        <f>'CountryvisatypeLink Live Master'!C77</f>
        <v>Y</v>
      </c>
      <c r="E77" s="16" t="s">
        <v>1917</v>
      </c>
      <c r="G77" t="str">
        <f t="shared" si="2"/>
        <v>INSERT INTO t_vsc_visa_insurance_link (t_insurance_link_id, vsc_id, visa_type_id, is_insurance_required, created_by, created_date, modified_by, modified_date) VALUES(nextval('t_vsc_visa_insurance_link_seq'),81363,41151,'Y','support', current_timestamp, 'support', current_timestamp);</v>
      </c>
    </row>
    <row r="78" spans="1:7">
      <c r="A78" t="s">
        <v>1912</v>
      </c>
      <c r="B78" t="str">
        <f t="shared" si="3"/>
        <v>81363,</v>
      </c>
      <c r="C78" t="str">
        <f>'CountryvisatypeLink Live Master'!B78&amp;",'"</f>
        <v>43503,'</v>
      </c>
      <c r="D78" t="e">
        <f>'CountryvisatypeLink Live Master'!C78</f>
        <v>#N/A</v>
      </c>
      <c r="E78" s="16" t="s">
        <v>1917</v>
      </c>
      <c r="G78" t="e">
        <f t="shared" si="2"/>
        <v>#N/A</v>
      </c>
    </row>
    <row r="79" spans="1:7">
      <c r="A79" t="s">
        <v>1912</v>
      </c>
      <c r="B79" t="str">
        <f t="shared" si="3"/>
        <v>81363,</v>
      </c>
      <c r="C79" t="str">
        <f>'CountryvisatypeLink Live Master'!B79&amp;",'"</f>
        <v>41263,'</v>
      </c>
      <c r="D79" t="str">
        <f>'CountryvisatypeLink Live Master'!C79</f>
        <v>N</v>
      </c>
      <c r="E79" s="16" t="s">
        <v>1917</v>
      </c>
      <c r="G79" t="str">
        <f t="shared" si="2"/>
        <v>INSERT INTO t_vsc_visa_insurance_link (t_insurance_link_id, vsc_id, visa_type_id, is_insurance_required, created_by, created_date, modified_by, modified_date) VALUES(nextval('t_vsc_visa_insurance_link_seq'),81363,41263,'N','support', current_timestamp, 'support', current_timestamp);</v>
      </c>
    </row>
    <row r="80" spans="1:7">
      <c r="A80" t="s">
        <v>1912</v>
      </c>
      <c r="B80" t="str">
        <f t="shared" si="3"/>
        <v>81363,</v>
      </c>
      <c r="C80" t="str">
        <f>'CountryvisatypeLink Live Master'!B80&amp;",'"</f>
        <v>41153,'</v>
      </c>
      <c r="D80" t="str">
        <f>'CountryvisatypeLink Live Master'!C80</f>
        <v>Y</v>
      </c>
      <c r="E80" s="16" t="s">
        <v>1917</v>
      </c>
      <c r="G80" t="str">
        <f t="shared" si="2"/>
        <v>INSERT INTO t_vsc_visa_insurance_link (t_insurance_link_id, vsc_id, visa_type_id, is_insurance_required, created_by, created_date, modified_by, modified_date) VALUES(nextval('t_vsc_visa_insurance_link_seq'),81363,41153,'Y','support', current_timestamp, 'support', current_timestamp);</v>
      </c>
    </row>
    <row r="81" spans="1:7">
      <c r="A81" t="s">
        <v>1912</v>
      </c>
      <c r="B81" t="str">
        <f t="shared" si="3"/>
        <v>81363,</v>
      </c>
      <c r="C81" t="str">
        <f>'CountryvisatypeLink Live Master'!B81&amp;",'"</f>
        <v>42163,'</v>
      </c>
      <c r="D81" t="str">
        <f>'CountryvisatypeLink Live Master'!C81</f>
        <v>N</v>
      </c>
      <c r="E81" s="16" t="s">
        <v>1917</v>
      </c>
      <c r="G81" t="str">
        <f t="shared" si="2"/>
        <v>INSERT INTO t_vsc_visa_insurance_link (t_insurance_link_id, vsc_id, visa_type_id, is_insurance_required, created_by, created_date, modified_by, modified_date) VALUES(nextval('t_vsc_visa_insurance_link_seq'),81363,42163,'N','support', current_timestamp, 'support', current_timestamp);</v>
      </c>
    </row>
    <row r="82" spans="1:7">
      <c r="A82" t="s">
        <v>1912</v>
      </c>
      <c r="B82" t="str">
        <f t="shared" si="3"/>
        <v>81363,</v>
      </c>
      <c r="C82" t="str">
        <f>'CountryvisatypeLink Live Master'!B82&amp;",'"</f>
        <v>42103,'</v>
      </c>
      <c r="D82" t="str">
        <f>'CountryvisatypeLink Live Master'!C82</f>
        <v>N</v>
      </c>
      <c r="E82" s="16" t="s">
        <v>1917</v>
      </c>
      <c r="G82" t="str">
        <f t="shared" si="2"/>
        <v>INSERT INTO t_vsc_visa_insurance_link (t_insurance_link_id, vsc_id, visa_type_id, is_insurance_required, created_by, created_date, modified_by, modified_date) VALUES(nextval('t_vsc_visa_insurance_link_seq'),81363,42103,'N','support', current_timestamp, 'support', current_timestamp);</v>
      </c>
    </row>
    <row r="83" spans="1:7">
      <c r="A83" t="s">
        <v>1912</v>
      </c>
      <c r="B83" t="str">
        <f t="shared" si="3"/>
        <v>81363,</v>
      </c>
      <c r="C83" t="str">
        <f>'CountryvisatypeLink Live Master'!B83&amp;",'"</f>
        <v>42123,'</v>
      </c>
      <c r="D83" t="str">
        <f>'CountryvisatypeLink Live Master'!C83</f>
        <v>N</v>
      </c>
      <c r="E83" s="16" t="s">
        <v>1917</v>
      </c>
      <c r="G83" t="str">
        <f t="shared" si="2"/>
        <v>INSERT INTO t_vsc_visa_insurance_link (t_insurance_link_id, vsc_id, visa_type_id, is_insurance_required, created_by, created_date, modified_by, modified_date) VALUES(nextval('t_vsc_visa_insurance_link_seq'),81363,42123,'N','support', current_timestamp, 'support', current_timestamp);</v>
      </c>
    </row>
    <row r="84" spans="1:7">
      <c r="A84" t="s">
        <v>1912</v>
      </c>
      <c r="B84" t="str">
        <f t="shared" si="3"/>
        <v>81363,</v>
      </c>
      <c r="C84" t="str">
        <f>'CountryvisatypeLink Live Master'!B84&amp;",'"</f>
        <v>22056,'</v>
      </c>
      <c r="D84" t="str">
        <f>'CountryvisatypeLink Live Master'!C84</f>
        <v>N</v>
      </c>
      <c r="E84" s="16" t="s">
        <v>1917</v>
      </c>
      <c r="G84" t="str">
        <f t="shared" si="2"/>
        <v>INSERT INTO t_vsc_visa_insurance_link (t_insurance_link_id, vsc_id, visa_type_id, is_insurance_required, created_by, created_date, modified_by, modified_date) VALUES(nextval('t_vsc_visa_insurance_link_seq'),81363,22056,'N','support', current_timestamp, 'support', current_timestamp);</v>
      </c>
    </row>
    <row r="85" spans="1:7">
      <c r="A85" t="s">
        <v>1912</v>
      </c>
      <c r="B85" t="str">
        <f t="shared" si="3"/>
        <v>81363,</v>
      </c>
      <c r="C85" t="str">
        <f>'CountryvisatypeLink Live Master'!B85&amp;",'"</f>
        <v>38150,'</v>
      </c>
      <c r="D85" t="str">
        <f>'CountryvisatypeLink Live Master'!C85</f>
        <v>N</v>
      </c>
      <c r="E85" s="16" t="s">
        <v>1917</v>
      </c>
      <c r="G85" t="str">
        <f t="shared" si="2"/>
        <v>INSERT INTO t_vsc_visa_insurance_link (t_insurance_link_id, vsc_id, visa_type_id, is_insurance_required, created_by, created_date, modified_by, modified_date) VALUES(nextval('t_vsc_visa_insurance_link_seq'),81363,38150,'N','support', current_timestamp, 'support', current_timestamp);</v>
      </c>
    </row>
    <row r="86" spans="1:7">
      <c r="A86" t="s">
        <v>1912</v>
      </c>
      <c r="B86" t="str">
        <f t="shared" si="3"/>
        <v>81363,</v>
      </c>
      <c r="C86" t="str">
        <f>'CountryvisatypeLink Live Master'!B86&amp;",'"</f>
        <v>38151,'</v>
      </c>
      <c r="D86" t="str">
        <f>'CountryvisatypeLink Live Master'!C86</f>
        <v>N</v>
      </c>
      <c r="E86" s="16" t="s">
        <v>1917</v>
      </c>
      <c r="G86" t="str">
        <f t="shared" si="2"/>
        <v>INSERT INTO t_vsc_visa_insurance_link (t_insurance_link_id, vsc_id, visa_type_id, is_insurance_required, created_by, created_date, modified_by, modified_date) VALUES(nextval('t_vsc_visa_insurance_link_seq'),81363,38151,'N','support', current_timestamp, 'support', current_timestamp);</v>
      </c>
    </row>
    <row r="87" spans="1:7">
      <c r="A87" t="s">
        <v>1912</v>
      </c>
      <c r="B87" t="str">
        <f t="shared" si="3"/>
        <v>81363,</v>
      </c>
      <c r="C87" t="str">
        <f>'CountryvisatypeLink Live Master'!B87&amp;",'"</f>
        <v>38152,'</v>
      </c>
      <c r="D87" t="str">
        <f>'CountryvisatypeLink Live Master'!C87</f>
        <v>N</v>
      </c>
      <c r="E87" s="16" t="s">
        <v>1917</v>
      </c>
      <c r="G87" t="str">
        <f t="shared" si="2"/>
        <v>INSERT INTO t_vsc_visa_insurance_link (t_insurance_link_id, vsc_id, visa_type_id, is_insurance_required, created_by, created_date, modified_by, modified_date) VALUES(nextval('t_vsc_visa_insurance_link_seq'),81363,38152,'N','support', current_timestamp, 'support', current_timestamp);</v>
      </c>
    </row>
    <row r="88" spans="1:7">
      <c r="A88" t="s">
        <v>1912</v>
      </c>
      <c r="B88" t="str">
        <f t="shared" si="3"/>
        <v>81363,</v>
      </c>
      <c r="C88" t="str">
        <f>'CountryvisatypeLink Live Master'!B88&amp;",'"</f>
        <v>38153,'</v>
      </c>
      <c r="D88" t="str">
        <f>'CountryvisatypeLink Live Master'!C88</f>
        <v>N</v>
      </c>
      <c r="E88" s="16" t="s">
        <v>1917</v>
      </c>
      <c r="G88" t="str">
        <f t="shared" si="2"/>
        <v>INSERT INTO t_vsc_visa_insurance_link (t_insurance_link_id, vsc_id, visa_type_id, is_insurance_required, created_by, created_date, modified_by, modified_date) VALUES(nextval('t_vsc_visa_insurance_link_seq'),81363,38153,'N','support', current_timestamp, 'support', current_timestamp);</v>
      </c>
    </row>
    <row r="89" spans="1:7">
      <c r="A89" t="s">
        <v>1912</v>
      </c>
      <c r="B89" t="str">
        <f t="shared" si="3"/>
        <v>81363,</v>
      </c>
      <c r="C89" t="str">
        <f>'CountryvisatypeLink Live Master'!B89&amp;",'"</f>
        <v>38154,'</v>
      </c>
      <c r="D89" t="str">
        <f>'CountryvisatypeLink Live Master'!C89</f>
        <v>N</v>
      </c>
      <c r="E89" s="16" t="s">
        <v>1917</v>
      </c>
      <c r="G89" t="str">
        <f t="shared" si="2"/>
        <v>INSERT INTO t_vsc_visa_insurance_link (t_insurance_link_id, vsc_id, visa_type_id, is_insurance_required, created_by, created_date, modified_by, modified_date) VALUES(nextval('t_vsc_visa_insurance_link_seq'),81363,38154,'N','support', current_timestamp, 'support', current_timestamp);</v>
      </c>
    </row>
    <row r="90" spans="1:7">
      <c r="A90" t="s">
        <v>1912</v>
      </c>
      <c r="B90" t="str">
        <f t="shared" si="3"/>
        <v>81363,</v>
      </c>
      <c r="C90" t="str">
        <f>'CountryvisatypeLink Live Master'!B90&amp;",'"</f>
        <v>38155,'</v>
      </c>
      <c r="D90" t="str">
        <f>'CountryvisatypeLink Live Master'!C90</f>
        <v>N</v>
      </c>
      <c r="E90" s="16" t="s">
        <v>1917</v>
      </c>
      <c r="G90" t="str">
        <f t="shared" si="2"/>
        <v>INSERT INTO t_vsc_visa_insurance_link (t_insurance_link_id, vsc_id, visa_type_id, is_insurance_required, created_by, created_date, modified_by, modified_date) VALUES(nextval('t_vsc_visa_insurance_link_seq'),81363,38155,'N','support', current_timestamp, 'support', current_timestamp);</v>
      </c>
    </row>
    <row r="91" spans="1:7">
      <c r="A91" t="s">
        <v>1912</v>
      </c>
      <c r="B91" t="str">
        <f t="shared" si="3"/>
        <v>81363,</v>
      </c>
      <c r="C91" t="str">
        <f>'CountryvisatypeLink Live Master'!B91&amp;",'"</f>
        <v>38156,'</v>
      </c>
      <c r="D91" t="str">
        <f>'CountryvisatypeLink Live Master'!C91</f>
        <v>N</v>
      </c>
      <c r="E91" s="16" t="s">
        <v>1917</v>
      </c>
      <c r="G91" t="str">
        <f t="shared" si="2"/>
        <v>INSERT INTO t_vsc_visa_insurance_link (t_insurance_link_id, vsc_id, visa_type_id, is_insurance_required, created_by, created_date, modified_by, modified_date) VALUES(nextval('t_vsc_visa_insurance_link_seq'),81363,38156,'N','support', current_timestamp, 'support', current_timestamp);</v>
      </c>
    </row>
    <row r="92" spans="1:7">
      <c r="A92" t="s">
        <v>1912</v>
      </c>
      <c r="B92" t="str">
        <f t="shared" si="3"/>
        <v>81363,</v>
      </c>
      <c r="C92" t="str">
        <f>'CountryvisatypeLink Live Master'!B92&amp;",'"</f>
        <v>38157,'</v>
      </c>
      <c r="D92" t="str">
        <f>'CountryvisatypeLink Live Master'!C92</f>
        <v>N</v>
      </c>
      <c r="E92" s="16" t="s">
        <v>1917</v>
      </c>
      <c r="G92" t="str">
        <f t="shared" si="2"/>
        <v>INSERT INTO t_vsc_visa_insurance_link (t_insurance_link_id, vsc_id, visa_type_id, is_insurance_required, created_by, created_date, modified_by, modified_date) VALUES(nextval('t_vsc_visa_insurance_link_seq'),81363,38157,'N','support', current_timestamp, 'support', current_timestamp);</v>
      </c>
    </row>
    <row r="93" spans="1:7">
      <c r="A93" t="s">
        <v>1912</v>
      </c>
      <c r="B93" t="str">
        <f t="shared" si="3"/>
        <v>81363,</v>
      </c>
      <c r="C93" t="str">
        <f>'CountryvisatypeLink Live Master'!B93&amp;",'"</f>
        <v>38158,'</v>
      </c>
      <c r="D93" t="str">
        <f>'CountryvisatypeLink Live Master'!C93</f>
        <v>N</v>
      </c>
      <c r="E93" s="16" t="s">
        <v>1917</v>
      </c>
      <c r="G93" t="str">
        <f t="shared" si="2"/>
        <v>INSERT INTO t_vsc_visa_insurance_link (t_insurance_link_id, vsc_id, visa_type_id, is_insurance_required, created_by, created_date, modified_by, modified_date) VALUES(nextval('t_vsc_visa_insurance_link_seq'),81363,38158,'N','support', current_timestamp, 'support', current_timestamp);</v>
      </c>
    </row>
    <row r="94" spans="1:7">
      <c r="A94" t="s">
        <v>1912</v>
      </c>
      <c r="B94" t="str">
        <f t="shared" si="3"/>
        <v>81363,</v>
      </c>
      <c r="C94" t="str">
        <f>'CountryvisatypeLink Live Master'!B94&amp;",'"</f>
        <v>38159,'</v>
      </c>
      <c r="D94" t="str">
        <f>'CountryvisatypeLink Live Master'!C94</f>
        <v>N</v>
      </c>
      <c r="E94" s="16" t="s">
        <v>1917</v>
      </c>
      <c r="G94" t="str">
        <f t="shared" si="2"/>
        <v>INSERT INTO t_vsc_visa_insurance_link (t_insurance_link_id, vsc_id, visa_type_id, is_insurance_required, created_by, created_date, modified_by, modified_date) VALUES(nextval('t_vsc_visa_insurance_link_seq'),81363,38159,'N','support', current_timestamp, 'support', current_timestamp);</v>
      </c>
    </row>
    <row r="95" spans="1:7">
      <c r="A95" t="s">
        <v>1912</v>
      </c>
      <c r="B95" t="str">
        <f t="shared" si="3"/>
        <v>81363,</v>
      </c>
      <c r="C95" t="str">
        <f>'CountryvisatypeLink Live Master'!B95&amp;",'"</f>
        <v>38160,'</v>
      </c>
      <c r="D95" t="str">
        <f>'CountryvisatypeLink Live Master'!C95</f>
        <v>N</v>
      </c>
      <c r="E95" s="16" t="s">
        <v>1917</v>
      </c>
      <c r="G95" t="str">
        <f t="shared" si="2"/>
        <v>INSERT INTO t_vsc_visa_insurance_link (t_insurance_link_id, vsc_id, visa_type_id, is_insurance_required, created_by, created_date, modified_by, modified_date) VALUES(nextval('t_vsc_visa_insurance_link_seq'),81363,38160,'N','support', current_timestamp, 'support', current_timestamp);</v>
      </c>
    </row>
    <row r="96" spans="1:7">
      <c r="A96" t="s">
        <v>1912</v>
      </c>
      <c r="B96" t="str">
        <f t="shared" si="3"/>
        <v>81363,</v>
      </c>
      <c r="C96" t="str">
        <f>'CountryvisatypeLink Live Master'!B96&amp;",'"</f>
        <v>38161,'</v>
      </c>
      <c r="D96" t="str">
        <f>'CountryvisatypeLink Live Master'!C96</f>
        <v>N</v>
      </c>
      <c r="E96" s="16" t="s">
        <v>1917</v>
      </c>
      <c r="G96" t="str">
        <f t="shared" si="2"/>
        <v>INSERT INTO t_vsc_visa_insurance_link (t_insurance_link_id, vsc_id, visa_type_id, is_insurance_required, created_by, created_date, modified_by, modified_date) VALUES(nextval('t_vsc_visa_insurance_link_seq'),81363,38161,'N','support', current_timestamp, 'support', current_timestamp);</v>
      </c>
    </row>
    <row r="97" spans="1:7">
      <c r="A97" t="s">
        <v>1912</v>
      </c>
      <c r="B97" t="str">
        <f t="shared" si="3"/>
        <v>81363,</v>
      </c>
      <c r="C97" t="str">
        <f>'CountryvisatypeLink Live Master'!B97&amp;",'"</f>
        <v>41343,'</v>
      </c>
      <c r="D97" t="str">
        <f>'CountryvisatypeLink Live Master'!C97</f>
        <v>N</v>
      </c>
      <c r="E97" s="16" t="s">
        <v>1917</v>
      </c>
      <c r="G97" t="str">
        <f t="shared" si="2"/>
        <v>INSERT INTO t_vsc_visa_insurance_link (t_insurance_link_id, vsc_id, visa_type_id, is_insurance_required, created_by, created_date, modified_by, modified_date) VALUES(nextval('t_vsc_visa_insurance_link_seq'),81363,41343,'N','support', current_timestamp, 'support', current_timestamp);</v>
      </c>
    </row>
    <row r="98" spans="1:7">
      <c r="A98" t="s">
        <v>1912</v>
      </c>
      <c r="B98" t="str">
        <f t="shared" si="3"/>
        <v>81363,</v>
      </c>
      <c r="C98" t="str">
        <f>'CountryvisatypeLink Live Master'!B98&amp;",'"</f>
        <v>41344,'</v>
      </c>
      <c r="D98" t="str">
        <f>'CountryvisatypeLink Live Master'!C98</f>
        <v>N</v>
      </c>
      <c r="E98" s="16" t="s">
        <v>1917</v>
      </c>
      <c r="G98" t="str">
        <f t="shared" si="2"/>
        <v>INSERT INTO t_vsc_visa_insurance_link (t_insurance_link_id, vsc_id, visa_type_id, is_insurance_required, created_by, created_date, modified_by, modified_date) VALUES(nextval('t_vsc_visa_insurance_link_seq'),81363,41344,'N','support', current_timestamp, 'support', current_timestamp);</v>
      </c>
    </row>
    <row r="99" spans="1:7">
      <c r="A99" t="s">
        <v>1912</v>
      </c>
      <c r="B99" t="str">
        <f t="shared" si="3"/>
        <v>81363,</v>
      </c>
      <c r="C99" t="str">
        <f>'CountryvisatypeLink Live Master'!B99&amp;",'"</f>
        <v>41345,'</v>
      </c>
      <c r="D99" t="str">
        <f>'CountryvisatypeLink Live Master'!C99</f>
        <v>N</v>
      </c>
      <c r="E99" s="16" t="s">
        <v>1917</v>
      </c>
      <c r="G99" t="str">
        <f t="shared" si="2"/>
        <v>INSERT INTO t_vsc_visa_insurance_link (t_insurance_link_id, vsc_id, visa_type_id, is_insurance_required, created_by, created_date, modified_by, modified_date) VALUES(nextval('t_vsc_visa_insurance_link_seq'),81363,41345,'N','support', current_timestamp, 'support', current_timestamp);</v>
      </c>
    </row>
    <row r="100" spans="1:7">
      <c r="A100" t="s">
        <v>1912</v>
      </c>
      <c r="B100" t="str">
        <f t="shared" si="3"/>
        <v>81363,</v>
      </c>
      <c r="C100" t="str">
        <f>'CountryvisatypeLink Live Master'!B100&amp;",'"</f>
        <v>41346,'</v>
      </c>
      <c r="D100" t="str">
        <f>'CountryvisatypeLink Live Master'!C100</f>
        <v>N</v>
      </c>
      <c r="E100" s="16" t="s">
        <v>1917</v>
      </c>
      <c r="G100" t="str">
        <f t="shared" si="2"/>
        <v>INSERT INTO t_vsc_visa_insurance_link (t_insurance_link_id, vsc_id, visa_type_id, is_insurance_required, created_by, created_date, modified_by, modified_date) VALUES(nextval('t_vsc_visa_insurance_link_seq'),81363,41346,'N','support', current_timestamp, 'support', current_timestamp);</v>
      </c>
    </row>
    <row r="101" spans="1:7">
      <c r="A101" t="s">
        <v>1912</v>
      </c>
      <c r="B101" t="str">
        <f t="shared" si="3"/>
        <v>81363,</v>
      </c>
      <c r="C101" t="str">
        <f>'CountryvisatypeLink Live Master'!B101&amp;",'"</f>
        <v>41347,'</v>
      </c>
      <c r="D101" t="str">
        <f>'CountryvisatypeLink Live Master'!C101</f>
        <v>N</v>
      </c>
      <c r="E101" s="16" t="s">
        <v>1917</v>
      </c>
      <c r="G101" t="str">
        <f t="shared" si="2"/>
        <v>INSERT INTO t_vsc_visa_insurance_link (t_insurance_link_id, vsc_id, visa_type_id, is_insurance_required, created_by, created_date, modified_by, modified_date) VALUES(nextval('t_vsc_visa_insurance_link_seq'),81363,41347,'N','support', current_timestamp, 'support', current_timestamp);</v>
      </c>
    </row>
    <row r="102" spans="1:7">
      <c r="A102" t="s">
        <v>1912</v>
      </c>
      <c r="B102" t="str">
        <f t="shared" si="3"/>
        <v>81363,</v>
      </c>
      <c r="C102" t="str">
        <f>'CountryvisatypeLink Live Master'!B102&amp;",'"</f>
        <v>41348,'</v>
      </c>
      <c r="D102" t="str">
        <f>'CountryvisatypeLink Live Master'!C102</f>
        <v>N</v>
      </c>
      <c r="E102" s="16" t="s">
        <v>1917</v>
      </c>
      <c r="G102" t="str">
        <f t="shared" si="2"/>
        <v>INSERT INTO t_vsc_visa_insurance_link (t_insurance_link_id, vsc_id, visa_type_id, is_insurance_required, created_by, created_date, modified_by, modified_date) VALUES(nextval('t_vsc_visa_insurance_link_seq'),81363,41348,'N','support', current_timestamp, 'support', current_timestamp);</v>
      </c>
    </row>
    <row r="103" spans="1:7">
      <c r="A103" t="s">
        <v>1912</v>
      </c>
      <c r="B103" t="str">
        <f t="shared" si="3"/>
        <v>81363,</v>
      </c>
      <c r="C103" t="str">
        <f>'CountryvisatypeLink Live Master'!B103&amp;",'"</f>
        <v>41383,'</v>
      </c>
      <c r="D103" t="str">
        <f>'CountryvisatypeLink Live Master'!C103</f>
        <v>N</v>
      </c>
      <c r="E103" s="16" t="s">
        <v>1917</v>
      </c>
      <c r="G103" t="str">
        <f t="shared" si="2"/>
        <v>INSERT INTO t_vsc_visa_insurance_link (t_insurance_link_id, vsc_id, visa_type_id, is_insurance_required, created_by, created_date, modified_by, modified_date) VALUES(nextval('t_vsc_visa_insurance_link_seq'),81363,41383,'N','support', current_timestamp, 'support', current_timestamp);</v>
      </c>
    </row>
    <row r="104" spans="1:7">
      <c r="A104" t="s">
        <v>1912</v>
      </c>
      <c r="B104" t="str">
        <f t="shared" si="3"/>
        <v>81363,</v>
      </c>
      <c r="C104" t="str">
        <f>'CountryvisatypeLink Live Master'!B104&amp;",'"</f>
        <v>41403,'</v>
      </c>
      <c r="D104" t="str">
        <f>'CountryvisatypeLink Live Master'!C104</f>
        <v>N</v>
      </c>
      <c r="E104" s="16" t="s">
        <v>1917</v>
      </c>
      <c r="G104" t="str">
        <f t="shared" si="2"/>
        <v>INSERT INTO t_vsc_visa_insurance_link (t_insurance_link_id, vsc_id, visa_type_id, is_insurance_required, created_by, created_date, modified_by, modified_date) VALUES(nextval('t_vsc_visa_insurance_link_seq'),81363,41403,'N','support', current_timestamp, 'support', current_timestamp);</v>
      </c>
    </row>
    <row r="105" spans="1:7">
      <c r="A105" t="s">
        <v>1912</v>
      </c>
      <c r="B105" t="str">
        <f t="shared" si="3"/>
        <v>81363,</v>
      </c>
      <c r="C105" t="str">
        <f>'CountryvisatypeLink Live Master'!B105&amp;",'"</f>
        <v>41404,'</v>
      </c>
      <c r="D105" t="str">
        <f>'CountryvisatypeLink Live Master'!C105</f>
        <v>N</v>
      </c>
      <c r="E105" s="16" t="s">
        <v>1917</v>
      </c>
      <c r="G105" t="str">
        <f t="shared" si="2"/>
        <v>INSERT INTO t_vsc_visa_insurance_link (t_insurance_link_id, vsc_id, visa_type_id, is_insurance_required, created_by, created_date, modified_by, modified_date) VALUES(nextval('t_vsc_visa_insurance_link_seq'),81363,41404,'N','support', current_timestamp, 'support', current_timestamp);</v>
      </c>
    </row>
    <row r="106" spans="1:7">
      <c r="A106" t="s">
        <v>1912</v>
      </c>
      <c r="B106" t="str">
        <f t="shared" si="3"/>
        <v>81363,</v>
      </c>
      <c r="C106" t="str">
        <f>'CountryvisatypeLink Live Master'!B106&amp;",'"</f>
        <v>41423,'</v>
      </c>
      <c r="D106" t="str">
        <f>'CountryvisatypeLink Live Master'!C106</f>
        <v>N</v>
      </c>
      <c r="E106" s="16" t="s">
        <v>1917</v>
      </c>
      <c r="G106" t="str">
        <f t="shared" si="2"/>
        <v>INSERT INTO t_vsc_visa_insurance_link (t_insurance_link_id, vsc_id, visa_type_id, is_insurance_required, created_by, created_date, modified_by, modified_date) VALUES(nextval('t_vsc_visa_insurance_link_seq'),81363,41423,'N','support', current_timestamp, 'support', current_timestamp);</v>
      </c>
    </row>
    <row r="107" spans="1:7">
      <c r="A107" t="s">
        <v>1912</v>
      </c>
      <c r="B107" t="str">
        <f t="shared" si="3"/>
        <v>81363,</v>
      </c>
      <c r="C107" t="str">
        <f>'CountryvisatypeLink Live Master'!B107&amp;",'"</f>
        <v>41405,'</v>
      </c>
      <c r="D107" t="str">
        <f>'CountryvisatypeLink Live Master'!C107</f>
        <v>N</v>
      </c>
      <c r="E107" s="16" t="s">
        <v>1917</v>
      </c>
      <c r="G107" t="str">
        <f t="shared" si="2"/>
        <v>INSERT INTO t_vsc_visa_insurance_link (t_insurance_link_id, vsc_id, visa_type_id, is_insurance_required, created_by, created_date, modified_by, modified_date) VALUES(nextval('t_vsc_visa_insurance_link_seq'),81363,41405,'N','support', current_timestamp, 'support', current_timestamp);</v>
      </c>
    </row>
    <row r="108" spans="1:7">
      <c r="A108" t="s">
        <v>1912</v>
      </c>
      <c r="B108" t="str">
        <f t="shared" si="3"/>
        <v>81363,</v>
      </c>
      <c r="C108" t="str">
        <f>'CountryvisatypeLink Live Master'!B108&amp;",'"</f>
        <v>41515,'</v>
      </c>
      <c r="D108" t="str">
        <f>'CountryvisatypeLink Live Master'!C108</f>
        <v>N</v>
      </c>
      <c r="E108" s="16" t="s">
        <v>1917</v>
      </c>
      <c r="G108" t="str">
        <f t="shared" si="2"/>
        <v>INSERT INTO t_vsc_visa_insurance_link (t_insurance_link_id, vsc_id, visa_type_id, is_insurance_required, created_by, created_date, modified_by, modified_date) VALUES(nextval('t_vsc_visa_insurance_link_seq'),81363,41515,'N','support', current_timestamp, 'support', current_timestamp);</v>
      </c>
    </row>
    <row r="109" spans="1:7">
      <c r="A109" t="s">
        <v>1912</v>
      </c>
      <c r="B109" t="str">
        <f t="shared" si="3"/>
        <v>81363,</v>
      </c>
      <c r="C109" t="str">
        <f>'CountryvisatypeLink Live Master'!B109&amp;",'"</f>
        <v>41535,'</v>
      </c>
      <c r="D109" t="str">
        <f>'CountryvisatypeLink Live Master'!C109</f>
        <v>N</v>
      </c>
      <c r="E109" s="16" t="s">
        <v>1917</v>
      </c>
      <c r="G109" t="str">
        <f t="shared" si="2"/>
        <v>INSERT INTO t_vsc_visa_insurance_link (t_insurance_link_id, vsc_id, visa_type_id, is_insurance_required, created_by, created_date, modified_by, modified_date) VALUES(nextval('t_vsc_visa_insurance_link_seq'),81363,41535,'N','support', current_timestamp, 'support', current_timestamp);</v>
      </c>
    </row>
    <row r="110" spans="1:7">
      <c r="A110" t="s">
        <v>1912</v>
      </c>
      <c r="B110" t="str">
        <f t="shared" si="3"/>
        <v>81363,</v>
      </c>
      <c r="C110" t="str">
        <f>'CountryvisatypeLink Live Master'!B110&amp;",'"</f>
        <v>41555,'</v>
      </c>
      <c r="D110" t="str">
        <f>'CountryvisatypeLink Live Master'!C110</f>
        <v>N</v>
      </c>
      <c r="E110" s="16" t="s">
        <v>1917</v>
      </c>
      <c r="G110" t="str">
        <f t="shared" si="2"/>
        <v>INSERT INTO t_vsc_visa_insurance_link (t_insurance_link_id, vsc_id, visa_type_id, is_insurance_required, created_by, created_date, modified_by, modified_date) VALUES(nextval('t_vsc_visa_insurance_link_seq'),81363,41555,'N','support', current_timestamp, 'support', current_timestamp);</v>
      </c>
    </row>
    <row r="111" spans="1:7">
      <c r="A111" t="s">
        <v>1912</v>
      </c>
      <c r="B111" t="str">
        <f t="shared" si="3"/>
        <v>81363,</v>
      </c>
      <c r="C111" t="str">
        <f>'CountryvisatypeLink Live Master'!B111&amp;",'"</f>
        <v>41575,'</v>
      </c>
      <c r="D111" t="str">
        <f>'CountryvisatypeLink Live Master'!C111</f>
        <v>N</v>
      </c>
      <c r="E111" s="16" t="s">
        <v>1917</v>
      </c>
      <c r="G111" t="str">
        <f t="shared" si="2"/>
        <v>INSERT INTO t_vsc_visa_insurance_link (t_insurance_link_id, vsc_id, visa_type_id, is_insurance_required, created_by, created_date, modified_by, modified_date) VALUES(nextval('t_vsc_visa_insurance_link_seq'),81363,41575,'N','support', current_timestamp, 'support', current_timestamp);</v>
      </c>
    </row>
    <row r="112" spans="1:7">
      <c r="A112" t="s">
        <v>1912</v>
      </c>
      <c r="B112" t="str">
        <f t="shared" si="3"/>
        <v>81363,</v>
      </c>
      <c r="C112" t="str">
        <f>'CountryvisatypeLink Live Master'!B112&amp;",'"</f>
        <v>41576,'</v>
      </c>
      <c r="D112" t="str">
        <f>'CountryvisatypeLink Live Master'!C112</f>
        <v>N</v>
      </c>
      <c r="E112" s="16" t="s">
        <v>1917</v>
      </c>
      <c r="G112" t="str">
        <f t="shared" si="2"/>
        <v>INSERT INTO t_vsc_visa_insurance_link (t_insurance_link_id, vsc_id, visa_type_id, is_insurance_required, created_by, created_date, modified_by, modified_date) VALUES(nextval('t_vsc_visa_insurance_link_seq'),81363,41576,'N','support', current_timestamp, 'support', current_timestamp);</v>
      </c>
    </row>
    <row r="113" spans="1:7">
      <c r="A113" t="s">
        <v>1912</v>
      </c>
      <c r="B113" t="str">
        <f t="shared" si="3"/>
        <v>81363,</v>
      </c>
      <c r="C113" t="str">
        <f>'CountryvisatypeLink Live Master'!B113&amp;",'"</f>
        <v>41667,'</v>
      </c>
      <c r="D113" t="str">
        <f>'CountryvisatypeLink Live Master'!C113</f>
        <v>N</v>
      </c>
      <c r="E113" s="16" t="s">
        <v>1917</v>
      </c>
      <c r="G113" t="str">
        <f t="shared" si="2"/>
        <v>INSERT INTO t_vsc_visa_insurance_link (t_insurance_link_id, vsc_id, visa_type_id, is_insurance_required, created_by, created_date, modified_by, modified_date) VALUES(nextval('t_vsc_visa_insurance_link_seq'),81363,41667,'N','support', current_timestamp, 'support', current_timestamp);</v>
      </c>
    </row>
    <row r="114" spans="1:7">
      <c r="A114" t="s">
        <v>1912</v>
      </c>
      <c r="B114" t="str">
        <f t="shared" si="3"/>
        <v>81363,</v>
      </c>
      <c r="C114" t="str">
        <f>'CountryvisatypeLink Live Master'!B114&amp;",'"</f>
        <v>41687,'</v>
      </c>
      <c r="D114" t="str">
        <f>'CountryvisatypeLink Live Master'!C114</f>
        <v>N</v>
      </c>
      <c r="E114" s="16" t="s">
        <v>1917</v>
      </c>
      <c r="G114" t="str">
        <f t="shared" si="2"/>
        <v>INSERT INTO t_vsc_visa_insurance_link (t_insurance_link_id, vsc_id, visa_type_id, is_insurance_required, created_by, created_date, modified_by, modified_date) VALUES(nextval('t_vsc_visa_insurance_link_seq'),81363,41687,'N','support', current_timestamp, 'support', current_timestamp);</v>
      </c>
    </row>
    <row r="115" spans="1:7">
      <c r="A115" t="s">
        <v>1912</v>
      </c>
      <c r="B115" t="str">
        <f t="shared" si="3"/>
        <v>81363,</v>
      </c>
      <c r="C115" t="str">
        <f>'CountryvisatypeLink Live Master'!B115&amp;",'"</f>
        <v>41707,'</v>
      </c>
      <c r="D115" t="str">
        <f>'CountryvisatypeLink Live Master'!C115</f>
        <v>N</v>
      </c>
      <c r="E115" s="16" t="s">
        <v>1917</v>
      </c>
      <c r="G115" t="str">
        <f t="shared" si="2"/>
        <v>INSERT INTO t_vsc_visa_insurance_link (t_insurance_link_id, vsc_id, visa_type_id, is_insurance_required, created_by, created_date, modified_by, modified_date) VALUES(nextval('t_vsc_visa_insurance_link_seq'),81363,41707,'N','support', current_timestamp, 'support', current_timestamp);</v>
      </c>
    </row>
    <row r="116" spans="1:7">
      <c r="A116" t="s">
        <v>1912</v>
      </c>
      <c r="B116" t="str">
        <f t="shared" si="3"/>
        <v>81363,</v>
      </c>
      <c r="C116" t="str">
        <f>'CountryvisatypeLink Live Master'!B116&amp;",'"</f>
        <v>41727,'</v>
      </c>
      <c r="D116" t="str">
        <f>'CountryvisatypeLink Live Master'!C116</f>
        <v>N</v>
      </c>
      <c r="E116" s="16" t="s">
        <v>1917</v>
      </c>
      <c r="G116" t="str">
        <f t="shared" si="2"/>
        <v>INSERT INTO t_vsc_visa_insurance_link (t_insurance_link_id, vsc_id, visa_type_id, is_insurance_required, created_by, created_date, modified_by, modified_date) VALUES(nextval('t_vsc_visa_insurance_link_seq'),81363,41727,'N','support', current_timestamp, 'support', current_timestamp);</v>
      </c>
    </row>
    <row r="117" spans="1:7">
      <c r="A117" t="s">
        <v>1912</v>
      </c>
      <c r="B117" t="str">
        <f t="shared" si="3"/>
        <v>81363,</v>
      </c>
      <c r="C117" t="str">
        <f>'CountryvisatypeLink Live Master'!B117&amp;",'"</f>
        <v>41747,'</v>
      </c>
      <c r="D117" t="str">
        <f>'CountryvisatypeLink Live Master'!C117</f>
        <v>N</v>
      </c>
      <c r="E117" s="16" t="s">
        <v>1917</v>
      </c>
      <c r="G117" t="str">
        <f t="shared" si="2"/>
        <v>INSERT INTO t_vsc_visa_insurance_link (t_insurance_link_id, vsc_id, visa_type_id, is_insurance_required, created_by, created_date, modified_by, modified_date) VALUES(nextval('t_vsc_visa_insurance_link_seq'),81363,41747,'N','support', current_timestamp, 'support', current_timestamp);</v>
      </c>
    </row>
    <row r="118" spans="1:7">
      <c r="A118" t="s">
        <v>1912</v>
      </c>
      <c r="B118" t="str">
        <f t="shared" si="3"/>
        <v>81363,</v>
      </c>
      <c r="C118" t="str">
        <f>'CountryvisatypeLink Live Master'!B118&amp;",'"</f>
        <v>41728,'</v>
      </c>
      <c r="D118" t="str">
        <f>'CountryvisatypeLink Live Master'!C118</f>
        <v>N</v>
      </c>
      <c r="E118" s="16" t="s">
        <v>1917</v>
      </c>
      <c r="G118" t="str">
        <f t="shared" si="2"/>
        <v>INSERT INTO t_vsc_visa_insurance_link (t_insurance_link_id, vsc_id, visa_type_id, is_insurance_required, created_by, created_date, modified_by, modified_date) VALUES(nextval('t_vsc_visa_insurance_link_seq'),81363,41728,'N','support', current_timestamp, 'support', current_timestamp);</v>
      </c>
    </row>
    <row r="119" spans="1:7">
      <c r="A119" t="s">
        <v>1912</v>
      </c>
      <c r="B119" t="str">
        <f t="shared" si="3"/>
        <v>81363,</v>
      </c>
      <c r="C119" t="str">
        <f>'CountryvisatypeLink Live Master'!B119&amp;",'"</f>
        <v>41688,'</v>
      </c>
      <c r="D119" t="str">
        <f>'CountryvisatypeLink Live Master'!C119</f>
        <v>N</v>
      </c>
      <c r="E119" s="16" t="s">
        <v>1917</v>
      </c>
      <c r="G119" t="str">
        <f t="shared" si="2"/>
        <v>INSERT INTO t_vsc_visa_insurance_link (t_insurance_link_id, vsc_id, visa_type_id, is_insurance_required, created_by, created_date, modified_by, modified_date) VALUES(nextval('t_vsc_visa_insurance_link_seq'),81363,41688,'N','support', current_timestamp, 'support', current_timestamp);</v>
      </c>
    </row>
    <row r="120" spans="1:7">
      <c r="A120" t="s">
        <v>1912</v>
      </c>
      <c r="B120" t="str">
        <f t="shared" si="3"/>
        <v>81363,</v>
      </c>
      <c r="C120" t="str">
        <f>'CountryvisatypeLink Live Master'!B120&amp;",'"</f>
        <v>41689,'</v>
      </c>
      <c r="D120" t="str">
        <f>'CountryvisatypeLink Live Master'!C120</f>
        <v>N</v>
      </c>
      <c r="E120" s="16" t="s">
        <v>1917</v>
      </c>
      <c r="G120" t="str">
        <f t="shared" si="2"/>
        <v>INSERT INTO t_vsc_visa_insurance_link (t_insurance_link_id, vsc_id, visa_type_id, is_insurance_required, created_by, created_date, modified_by, modified_date) VALUES(nextval('t_vsc_visa_insurance_link_seq'),81363,41689,'N','support', current_timestamp, 'support', current_timestamp);</v>
      </c>
    </row>
    <row r="121" spans="1:7">
      <c r="A121" t="s">
        <v>1912</v>
      </c>
      <c r="B121" t="str">
        <f t="shared" si="3"/>
        <v>81363,</v>
      </c>
      <c r="C121" t="str">
        <f>'CountryvisatypeLink Live Master'!B121&amp;",'"</f>
        <v>41690,'</v>
      </c>
      <c r="D121" t="str">
        <f>'CountryvisatypeLink Live Master'!C121</f>
        <v>N</v>
      </c>
      <c r="E121" s="16" t="s">
        <v>1917</v>
      </c>
      <c r="G121" t="str">
        <f t="shared" si="2"/>
        <v>INSERT INTO t_vsc_visa_insurance_link (t_insurance_link_id, vsc_id, visa_type_id, is_insurance_required, created_by, created_date, modified_by, modified_date) VALUES(nextval('t_vsc_visa_insurance_link_seq'),81363,41690,'N','support', current_timestamp, 'support', current_timestamp);</v>
      </c>
    </row>
    <row r="122" spans="1:7">
      <c r="A122" t="s">
        <v>1912</v>
      </c>
      <c r="B122" t="str">
        <f t="shared" si="3"/>
        <v>81363,</v>
      </c>
      <c r="C122" t="str">
        <f>'CountryvisatypeLink Live Master'!B122&amp;",'"</f>
        <v>41799,'</v>
      </c>
      <c r="D122" t="str">
        <f>'CountryvisatypeLink Live Master'!C122</f>
        <v>N</v>
      </c>
      <c r="E122" s="16" t="s">
        <v>1917</v>
      </c>
      <c r="G122" t="str">
        <f t="shared" si="2"/>
        <v>INSERT INTO t_vsc_visa_insurance_link (t_insurance_link_id, vsc_id, visa_type_id, is_insurance_required, created_by, created_date, modified_by, modified_date) VALUES(nextval('t_vsc_visa_insurance_link_seq'),81363,41799,'N','support', current_timestamp, 'support', current_timestamp);</v>
      </c>
    </row>
    <row r="123" spans="1:7">
      <c r="A123" t="s">
        <v>1912</v>
      </c>
      <c r="B123" t="str">
        <f t="shared" si="3"/>
        <v>81363,</v>
      </c>
      <c r="C123" t="str">
        <f>'CountryvisatypeLink Live Master'!B123&amp;",'"</f>
        <v>41819,'</v>
      </c>
      <c r="D123" t="str">
        <f>'CountryvisatypeLink Live Master'!C123</f>
        <v>N</v>
      </c>
      <c r="E123" s="16" t="s">
        <v>1917</v>
      </c>
      <c r="G123" t="str">
        <f t="shared" si="2"/>
        <v>INSERT INTO t_vsc_visa_insurance_link (t_insurance_link_id, vsc_id, visa_type_id, is_insurance_required, created_by, created_date, modified_by, modified_date) VALUES(nextval('t_vsc_visa_insurance_link_seq'),81363,41819,'N','support', current_timestamp, 'support', current_timestamp);</v>
      </c>
    </row>
    <row r="124" spans="1:7">
      <c r="A124" t="s">
        <v>1912</v>
      </c>
      <c r="B124" t="str">
        <f t="shared" si="3"/>
        <v>81363,</v>
      </c>
      <c r="C124" t="str">
        <f>'CountryvisatypeLink Live Master'!B124&amp;",'"</f>
        <v>41820,'</v>
      </c>
      <c r="D124" t="str">
        <f>'CountryvisatypeLink Live Master'!C124</f>
        <v>N</v>
      </c>
      <c r="E124" s="16" t="s">
        <v>1917</v>
      </c>
      <c r="G124" t="str">
        <f t="shared" si="2"/>
        <v>INSERT INTO t_vsc_visa_insurance_link (t_insurance_link_id, vsc_id, visa_type_id, is_insurance_required, created_by, created_date, modified_by, modified_date) VALUES(nextval('t_vsc_visa_insurance_link_seq'),81363,41820,'N','support', current_timestamp, 'support', current_timestamp);</v>
      </c>
    </row>
    <row r="125" spans="1:7">
      <c r="A125" t="s">
        <v>1912</v>
      </c>
      <c r="B125" t="str">
        <f t="shared" si="3"/>
        <v>81363,</v>
      </c>
      <c r="C125" t="str">
        <f>'CountryvisatypeLink Live Master'!B125&amp;",'"</f>
        <v>41821,'</v>
      </c>
      <c r="D125" t="str">
        <f>'CountryvisatypeLink Live Master'!C125</f>
        <v>N</v>
      </c>
      <c r="E125" s="16" t="s">
        <v>1917</v>
      </c>
      <c r="G125" t="str">
        <f t="shared" si="2"/>
        <v>INSERT INTO t_vsc_visa_insurance_link (t_insurance_link_id, vsc_id, visa_type_id, is_insurance_required, created_by, created_date, modified_by, modified_date) VALUES(nextval('t_vsc_visa_insurance_link_seq'),81363,41821,'N','support', current_timestamp, 'support', current_timestamp);</v>
      </c>
    </row>
    <row r="126" spans="1:7">
      <c r="A126" t="s">
        <v>1912</v>
      </c>
      <c r="B126" t="str">
        <f t="shared" si="3"/>
        <v>81363,</v>
      </c>
      <c r="C126" t="str">
        <f>'CountryvisatypeLink Live Master'!B126&amp;",'"</f>
        <v>41822,'</v>
      </c>
      <c r="D126" t="str">
        <f>'CountryvisatypeLink Live Master'!C126</f>
        <v>N</v>
      </c>
      <c r="E126" s="16" t="s">
        <v>1917</v>
      </c>
      <c r="G126" t="str">
        <f t="shared" si="2"/>
        <v>INSERT INTO t_vsc_visa_insurance_link (t_insurance_link_id, vsc_id, visa_type_id, is_insurance_required, created_by, created_date, modified_by, modified_date) VALUES(nextval('t_vsc_visa_insurance_link_seq'),81363,41822,'N','support', current_timestamp, 'support', current_timestamp);</v>
      </c>
    </row>
    <row r="127" spans="1:7">
      <c r="A127" t="s">
        <v>1912</v>
      </c>
      <c r="B127" t="str">
        <f t="shared" si="3"/>
        <v>81363,</v>
      </c>
      <c r="C127" t="str">
        <f>'CountryvisatypeLink Live Master'!B127&amp;",'"</f>
        <v>41363,'</v>
      </c>
      <c r="D127" t="str">
        <f>'CountryvisatypeLink Live Master'!C127</f>
        <v>N</v>
      </c>
      <c r="E127" s="16" t="s">
        <v>1917</v>
      </c>
      <c r="G127" t="str">
        <f t="shared" si="2"/>
        <v>INSERT INTO t_vsc_visa_insurance_link (t_insurance_link_id, vsc_id, visa_type_id, is_insurance_required, created_by, created_date, modified_by, modified_date) VALUES(nextval('t_vsc_visa_insurance_link_seq'),81363,41363,'N','support', current_timestamp, 'support', current_timestamp);</v>
      </c>
    </row>
    <row r="128" spans="1:7">
      <c r="A128" t="s">
        <v>1912</v>
      </c>
      <c r="B128" t="str">
        <f t="shared" si="3"/>
        <v>81363,</v>
      </c>
      <c r="C128" t="str">
        <f>'CountryvisatypeLink Live Master'!B128&amp;",'"</f>
        <v>41823,'</v>
      </c>
      <c r="D128" t="str">
        <f>'CountryvisatypeLink Live Master'!C128</f>
        <v>N</v>
      </c>
      <c r="E128" s="16" t="s">
        <v>1917</v>
      </c>
      <c r="G128" t="str">
        <f t="shared" si="2"/>
        <v>INSERT INTO t_vsc_visa_insurance_link (t_insurance_link_id, vsc_id, visa_type_id, is_insurance_required, created_by, created_date, modified_by, modified_date) VALUES(nextval('t_vsc_visa_insurance_link_seq'),81363,41823,'N','support', current_timestamp, 'support', current_timestamp);</v>
      </c>
    </row>
    <row r="129" spans="1:7">
      <c r="A129" t="s">
        <v>1912</v>
      </c>
      <c r="B129" t="str">
        <f t="shared" si="3"/>
        <v>81363,</v>
      </c>
      <c r="C129" t="str">
        <f>'CountryvisatypeLink Live Master'!B129&amp;",'"</f>
        <v>41824,'</v>
      </c>
      <c r="D129" t="str">
        <f>'CountryvisatypeLink Live Master'!C129</f>
        <v>N</v>
      </c>
      <c r="E129" s="16" t="s">
        <v>1917</v>
      </c>
      <c r="G129" t="str">
        <f t="shared" si="2"/>
        <v>INSERT INTO t_vsc_visa_insurance_link (t_insurance_link_id, vsc_id, visa_type_id, is_insurance_required, created_by, created_date, modified_by, modified_date) VALUES(nextval('t_vsc_visa_insurance_link_seq'),81363,41824,'N','support', current_timestamp, 'support', current_timestamp);</v>
      </c>
    </row>
    <row r="130" spans="1:7">
      <c r="A130" t="s">
        <v>1912</v>
      </c>
      <c r="B130" t="str">
        <f t="shared" si="3"/>
        <v>81363,</v>
      </c>
      <c r="C130" t="str">
        <f>'CountryvisatypeLink Live Master'!B130&amp;",'"</f>
        <v>41825,'</v>
      </c>
      <c r="D130" t="str">
        <f>'CountryvisatypeLink Live Master'!C130</f>
        <v>N</v>
      </c>
      <c r="E130" s="16" t="s">
        <v>1917</v>
      </c>
      <c r="G130" t="str">
        <f t="shared" si="2"/>
        <v>INSERT INTO t_vsc_visa_insurance_link (t_insurance_link_id, vsc_id, visa_type_id, is_insurance_required, created_by, created_date, modified_by, modified_date) VALUES(nextval('t_vsc_visa_insurance_link_seq'),81363,41825,'N','support', current_timestamp, 'support', current_timestamp);</v>
      </c>
    </row>
    <row r="131" spans="1:7">
      <c r="A131" t="s">
        <v>1912</v>
      </c>
      <c r="B131" t="str">
        <f t="shared" si="3"/>
        <v>81363,</v>
      </c>
      <c r="C131" t="str">
        <f>'CountryvisatypeLink Live Master'!B131&amp;",'"</f>
        <v>41826,'</v>
      </c>
      <c r="D131" t="str">
        <f>'CountryvisatypeLink Live Master'!C131</f>
        <v>N</v>
      </c>
      <c r="E131" s="16" t="s">
        <v>1917</v>
      </c>
      <c r="G131" t="str">
        <f t="shared" si="2"/>
        <v>INSERT INTO t_vsc_visa_insurance_link (t_insurance_link_id, vsc_id, visa_type_id, is_insurance_required, created_by, created_date, modified_by, modified_date) VALUES(nextval('t_vsc_visa_insurance_link_seq'),81363,41826,'N','support', current_timestamp, 'support', current_timestamp);</v>
      </c>
    </row>
    <row r="132" spans="1:7">
      <c r="A132" t="s">
        <v>1912</v>
      </c>
      <c r="B132" t="str">
        <f t="shared" si="3"/>
        <v>81363,</v>
      </c>
      <c r="C132" t="str">
        <f>'CountryvisatypeLink Live Master'!B132&amp;",'"</f>
        <v>41827,'</v>
      </c>
      <c r="D132" t="str">
        <f>'CountryvisatypeLink Live Master'!C132</f>
        <v>N</v>
      </c>
      <c r="E132" s="16" t="s">
        <v>1917</v>
      </c>
      <c r="G132" t="str">
        <f t="shared" si="2"/>
        <v>INSERT INTO t_vsc_visa_insurance_link (t_insurance_link_id, vsc_id, visa_type_id, is_insurance_required, created_by, created_date, modified_by, modified_date) VALUES(nextval('t_vsc_visa_insurance_link_seq'),81363,41827,'N','support', current_timestamp, 'support', current_timestamp);</v>
      </c>
    </row>
    <row r="133" spans="1:7">
      <c r="A133" t="s">
        <v>1912</v>
      </c>
      <c r="B133" t="str">
        <f t="shared" si="3"/>
        <v>81363,</v>
      </c>
      <c r="C133" t="str">
        <f>'CountryvisatypeLink Live Master'!B133&amp;",'"</f>
        <v>41839,'</v>
      </c>
      <c r="D133" t="str">
        <f>'CountryvisatypeLink Live Master'!C133</f>
        <v>N</v>
      </c>
      <c r="E133" s="16" t="s">
        <v>1917</v>
      </c>
      <c r="G133" t="str">
        <f t="shared" si="2"/>
        <v>INSERT INTO t_vsc_visa_insurance_link (t_insurance_link_id, vsc_id, visa_type_id, is_insurance_required, created_by, created_date, modified_by, modified_date) VALUES(nextval('t_vsc_visa_insurance_link_seq'),81363,41839,'N','support', current_timestamp, 'support', current_timestamp);</v>
      </c>
    </row>
    <row r="134" spans="1:7">
      <c r="A134" t="s">
        <v>1912</v>
      </c>
      <c r="B134" t="str">
        <f t="shared" si="3"/>
        <v>81363,</v>
      </c>
      <c r="C134" t="str">
        <f>'CountryvisatypeLink Live Master'!B134&amp;",'"</f>
        <v>41859,'</v>
      </c>
      <c r="D134" t="str">
        <f>'CountryvisatypeLink Live Master'!C134</f>
        <v>N</v>
      </c>
      <c r="E134" s="16" t="s">
        <v>1917</v>
      </c>
      <c r="G134" t="str">
        <f t="shared" ref="G134:G197" si="4">CONCATENATE(A134,B134,C134,D134,E134)</f>
        <v>INSERT INTO t_vsc_visa_insurance_link (t_insurance_link_id, vsc_id, visa_type_id, is_insurance_required, created_by, created_date, modified_by, modified_date) VALUES(nextval('t_vsc_visa_insurance_link_seq'),81363,41859,'N','support', current_timestamp, 'support', current_timestamp);</v>
      </c>
    </row>
    <row r="135" spans="1:7">
      <c r="A135" t="s">
        <v>1912</v>
      </c>
      <c r="B135" t="str">
        <f t="shared" si="3"/>
        <v>81363,</v>
      </c>
      <c r="C135" t="str">
        <f>'CountryvisatypeLink Live Master'!B135&amp;",'"</f>
        <v>41828,'</v>
      </c>
      <c r="D135" t="str">
        <f>'CountryvisatypeLink Live Master'!C135</f>
        <v>N</v>
      </c>
      <c r="E135" s="16" t="s">
        <v>1917</v>
      </c>
      <c r="G135" t="str">
        <f t="shared" si="4"/>
        <v>INSERT INTO t_vsc_visa_insurance_link (t_insurance_link_id, vsc_id, visa_type_id, is_insurance_required, created_by, created_date, modified_by, modified_date) VALUES(nextval('t_vsc_visa_insurance_link_seq'),81363,41828,'N','support', current_timestamp, 'support', current_timestamp);</v>
      </c>
    </row>
    <row r="136" spans="1:7">
      <c r="A136" t="s">
        <v>1912</v>
      </c>
      <c r="B136" t="str">
        <f t="shared" ref="B136:B199" si="5">B134</f>
        <v>81363,</v>
      </c>
      <c r="C136" t="str">
        <f>'CountryvisatypeLink Live Master'!B136&amp;",'"</f>
        <v>41829,'</v>
      </c>
      <c r="D136" t="str">
        <f>'CountryvisatypeLink Live Master'!C136</f>
        <v>N</v>
      </c>
      <c r="E136" s="16" t="s">
        <v>1917</v>
      </c>
      <c r="G136" t="str">
        <f t="shared" si="4"/>
        <v>INSERT INTO t_vsc_visa_insurance_link (t_insurance_link_id, vsc_id, visa_type_id, is_insurance_required, created_by, created_date, modified_by, modified_date) VALUES(nextval('t_vsc_visa_insurance_link_seq'),81363,41829,'N','support', current_timestamp, 'support', current_timestamp);</v>
      </c>
    </row>
    <row r="137" spans="1:7">
      <c r="A137" t="s">
        <v>1912</v>
      </c>
      <c r="B137" t="str">
        <f t="shared" si="5"/>
        <v>81363,</v>
      </c>
      <c r="C137" t="str">
        <f>'CountryvisatypeLink Live Master'!B137&amp;",'"</f>
        <v>41879,'</v>
      </c>
      <c r="D137" t="str">
        <f>'CountryvisatypeLink Live Master'!C137</f>
        <v>N</v>
      </c>
      <c r="E137" s="16" t="s">
        <v>1917</v>
      </c>
      <c r="G137" t="str">
        <f t="shared" si="4"/>
        <v>INSERT INTO t_vsc_visa_insurance_link (t_insurance_link_id, vsc_id, visa_type_id, is_insurance_required, created_by, created_date, modified_by, modified_date) VALUES(nextval('t_vsc_visa_insurance_link_seq'),81363,41879,'N','support', current_timestamp, 'support', current_timestamp);</v>
      </c>
    </row>
    <row r="138" spans="1:7">
      <c r="A138" t="s">
        <v>1912</v>
      </c>
      <c r="B138" t="str">
        <f t="shared" si="5"/>
        <v>81363,</v>
      </c>
      <c r="C138" t="str">
        <f>'CountryvisatypeLink Live Master'!B138&amp;",'"</f>
        <v>41840,'</v>
      </c>
      <c r="D138" t="str">
        <f>'CountryvisatypeLink Live Master'!C138</f>
        <v>N</v>
      </c>
      <c r="E138" s="16" t="s">
        <v>1917</v>
      </c>
      <c r="G138" t="str">
        <f t="shared" si="4"/>
        <v>INSERT INTO t_vsc_visa_insurance_link (t_insurance_link_id, vsc_id, visa_type_id, is_insurance_required, created_by, created_date, modified_by, modified_date) VALUES(nextval('t_vsc_visa_insurance_link_seq'),81363,41840,'N','support', current_timestamp, 'support', current_timestamp);</v>
      </c>
    </row>
    <row r="139" spans="1:7">
      <c r="A139" t="s">
        <v>1912</v>
      </c>
      <c r="B139" t="str">
        <f t="shared" si="5"/>
        <v>81363,</v>
      </c>
      <c r="C139" t="str">
        <f>'CountryvisatypeLink Live Master'!B139&amp;",'"</f>
        <v>41841,'</v>
      </c>
      <c r="D139" t="str">
        <f>'CountryvisatypeLink Live Master'!C139</f>
        <v>N</v>
      </c>
      <c r="E139" s="16" t="s">
        <v>1917</v>
      </c>
      <c r="G139" t="str">
        <f t="shared" si="4"/>
        <v>INSERT INTO t_vsc_visa_insurance_link (t_insurance_link_id, vsc_id, visa_type_id, is_insurance_required, created_by, created_date, modified_by, modified_date) VALUES(nextval('t_vsc_visa_insurance_link_seq'),81363,41841,'N','support', current_timestamp, 'support', current_timestamp);</v>
      </c>
    </row>
    <row r="140" spans="1:7">
      <c r="A140" t="s">
        <v>1912</v>
      </c>
      <c r="B140" t="str">
        <f t="shared" si="5"/>
        <v>81363,</v>
      </c>
      <c r="C140" t="str">
        <f>'CountryvisatypeLink Live Master'!B140&amp;",'"</f>
        <v>41880,'</v>
      </c>
      <c r="D140" t="str">
        <f>'CountryvisatypeLink Live Master'!C140</f>
        <v>N</v>
      </c>
      <c r="E140" s="16" t="s">
        <v>1917</v>
      </c>
      <c r="G140" t="str">
        <f t="shared" si="4"/>
        <v>INSERT INTO t_vsc_visa_insurance_link (t_insurance_link_id, vsc_id, visa_type_id, is_insurance_required, created_by, created_date, modified_by, modified_date) VALUES(nextval('t_vsc_visa_insurance_link_seq'),81363,41880,'N','support', current_timestamp, 'support', current_timestamp);</v>
      </c>
    </row>
    <row r="141" spans="1:7">
      <c r="A141" t="s">
        <v>1912</v>
      </c>
      <c r="B141" t="str">
        <f t="shared" si="5"/>
        <v>81363,</v>
      </c>
      <c r="C141" t="str">
        <f>'CountryvisatypeLink Live Master'!B141&amp;",'"</f>
        <v>41881,'</v>
      </c>
      <c r="D141" t="str">
        <f>'CountryvisatypeLink Live Master'!C141</f>
        <v>N</v>
      </c>
      <c r="E141" s="16" t="s">
        <v>1917</v>
      </c>
      <c r="G141" t="str">
        <f t="shared" si="4"/>
        <v>INSERT INTO t_vsc_visa_insurance_link (t_insurance_link_id, vsc_id, visa_type_id, is_insurance_required, created_by, created_date, modified_by, modified_date) VALUES(nextval('t_vsc_visa_insurance_link_seq'),81363,41881,'N','support', current_timestamp, 'support', current_timestamp);</v>
      </c>
    </row>
    <row r="142" spans="1:7">
      <c r="A142" t="s">
        <v>1912</v>
      </c>
      <c r="B142" t="str">
        <f t="shared" si="5"/>
        <v>81363,</v>
      </c>
      <c r="C142" t="str">
        <f>'CountryvisatypeLink Live Master'!B142&amp;",'"</f>
        <v>41882,'</v>
      </c>
      <c r="D142" t="str">
        <f>'CountryvisatypeLink Live Master'!C142</f>
        <v>N</v>
      </c>
      <c r="E142" s="16" t="s">
        <v>1917</v>
      </c>
      <c r="G142" t="str">
        <f t="shared" si="4"/>
        <v>INSERT INTO t_vsc_visa_insurance_link (t_insurance_link_id, vsc_id, visa_type_id, is_insurance_required, created_by, created_date, modified_by, modified_date) VALUES(nextval('t_vsc_visa_insurance_link_seq'),81363,41882,'N','support', current_timestamp, 'support', current_timestamp);</v>
      </c>
    </row>
    <row r="143" spans="1:7">
      <c r="A143" t="s">
        <v>1912</v>
      </c>
      <c r="B143" t="str">
        <f t="shared" si="5"/>
        <v>81363,</v>
      </c>
      <c r="C143" t="str">
        <f>'CountryvisatypeLink Live Master'!B143&amp;",'"</f>
        <v>36161,'</v>
      </c>
      <c r="D143" t="str">
        <f>'CountryvisatypeLink Live Master'!C143</f>
        <v>N</v>
      </c>
      <c r="E143" s="16" t="s">
        <v>1917</v>
      </c>
      <c r="G143" t="str">
        <f t="shared" si="4"/>
        <v>INSERT INTO t_vsc_visa_insurance_link (t_insurance_link_id, vsc_id, visa_type_id, is_insurance_required, created_by, created_date, modified_by, modified_date) VALUES(nextval('t_vsc_visa_insurance_link_seq'),81363,36161,'N','support', current_timestamp, 'support', current_timestamp);</v>
      </c>
    </row>
    <row r="144" spans="1:7">
      <c r="A144" t="s">
        <v>1912</v>
      </c>
      <c r="B144" t="str">
        <f t="shared" si="5"/>
        <v>81363,</v>
      </c>
      <c r="C144" t="str">
        <f>'CountryvisatypeLink Live Master'!B144&amp;",'"</f>
        <v>36164,'</v>
      </c>
      <c r="D144" t="str">
        <f>'CountryvisatypeLink Live Master'!C144</f>
        <v>N</v>
      </c>
      <c r="E144" s="16" t="s">
        <v>1917</v>
      </c>
      <c r="G144" t="str">
        <f t="shared" si="4"/>
        <v>INSERT INTO t_vsc_visa_insurance_link (t_insurance_link_id, vsc_id, visa_type_id, is_insurance_required, created_by, created_date, modified_by, modified_date) VALUES(nextval('t_vsc_visa_insurance_link_seq'),81363,36164,'N','support', current_timestamp, 'support', current_timestamp);</v>
      </c>
    </row>
    <row r="145" spans="1:7">
      <c r="A145" t="s">
        <v>1912</v>
      </c>
      <c r="B145" t="str">
        <f t="shared" si="5"/>
        <v>81363,</v>
      </c>
      <c r="C145" t="str">
        <f>'CountryvisatypeLink Live Master'!B145&amp;",'"</f>
        <v>36158,'</v>
      </c>
      <c r="D145" t="str">
        <f>'CountryvisatypeLink Live Master'!C145</f>
        <v>N</v>
      </c>
      <c r="E145" s="16" t="s">
        <v>1917</v>
      </c>
      <c r="G145" t="str">
        <f t="shared" si="4"/>
        <v>INSERT INTO t_vsc_visa_insurance_link (t_insurance_link_id, vsc_id, visa_type_id, is_insurance_required, created_by, created_date, modified_by, modified_date) VALUES(nextval('t_vsc_visa_insurance_link_seq'),81363,36158,'N','support', current_timestamp, 'support', current_timestamp);</v>
      </c>
    </row>
    <row r="146" spans="1:7">
      <c r="A146" t="s">
        <v>1912</v>
      </c>
      <c r="B146" t="str">
        <f t="shared" si="5"/>
        <v>81363,</v>
      </c>
      <c r="C146" t="str">
        <f>'CountryvisatypeLink Live Master'!B146&amp;",'"</f>
        <v>36157,'</v>
      </c>
      <c r="D146" t="str">
        <f>'CountryvisatypeLink Live Master'!C146</f>
        <v>N</v>
      </c>
      <c r="E146" s="16" t="s">
        <v>1917</v>
      </c>
      <c r="G146" t="str">
        <f t="shared" si="4"/>
        <v>INSERT INTO t_vsc_visa_insurance_link (t_insurance_link_id, vsc_id, visa_type_id, is_insurance_required, created_by, created_date, modified_by, modified_date) VALUES(nextval('t_vsc_visa_insurance_link_seq'),81363,36157,'N','support', current_timestamp, 'support', current_timestamp);</v>
      </c>
    </row>
    <row r="147" spans="1:7">
      <c r="A147" t="s">
        <v>1912</v>
      </c>
      <c r="B147" t="str">
        <f t="shared" si="5"/>
        <v>81363,</v>
      </c>
      <c r="C147" t="str">
        <f>'CountryvisatypeLink Live Master'!B147&amp;",'"</f>
        <v>36166,'</v>
      </c>
      <c r="D147" t="str">
        <f>'CountryvisatypeLink Live Master'!C147</f>
        <v>N</v>
      </c>
      <c r="E147" s="16" t="s">
        <v>1917</v>
      </c>
      <c r="G147" t="str">
        <f t="shared" si="4"/>
        <v>INSERT INTO t_vsc_visa_insurance_link (t_insurance_link_id, vsc_id, visa_type_id, is_insurance_required, created_by, created_date, modified_by, modified_date) VALUES(nextval('t_vsc_visa_insurance_link_seq'),81363,36166,'N','support', current_timestamp, 'support', current_timestamp);</v>
      </c>
    </row>
    <row r="148" spans="1:7">
      <c r="A148" t="s">
        <v>1912</v>
      </c>
      <c r="B148" t="str">
        <f t="shared" si="5"/>
        <v>81363,</v>
      </c>
      <c r="C148" t="str">
        <f>'CountryvisatypeLink Live Master'!B148&amp;",'"</f>
        <v>38162,'</v>
      </c>
      <c r="D148" t="str">
        <f>'CountryvisatypeLink Live Master'!C148</f>
        <v>N</v>
      </c>
      <c r="E148" s="16" t="s">
        <v>1917</v>
      </c>
      <c r="G148" t="str">
        <f t="shared" si="4"/>
        <v>INSERT INTO t_vsc_visa_insurance_link (t_insurance_link_id, vsc_id, visa_type_id, is_insurance_required, created_by, created_date, modified_by, modified_date) VALUES(nextval('t_vsc_visa_insurance_link_seq'),81363,38162,'N','support', current_timestamp, 'support', current_timestamp);</v>
      </c>
    </row>
    <row r="149" spans="1:7">
      <c r="A149" t="s">
        <v>1912</v>
      </c>
      <c r="B149" t="str">
        <f t="shared" si="5"/>
        <v>81363,</v>
      </c>
      <c r="C149" t="str">
        <f>'CountryvisatypeLink Live Master'!B149&amp;",'"</f>
        <v>38163,'</v>
      </c>
      <c r="D149" t="str">
        <f>'CountryvisatypeLink Live Master'!C149</f>
        <v>N</v>
      </c>
      <c r="E149" s="16" t="s">
        <v>1917</v>
      </c>
      <c r="G149" t="str">
        <f t="shared" si="4"/>
        <v>INSERT INTO t_vsc_visa_insurance_link (t_insurance_link_id, vsc_id, visa_type_id, is_insurance_required, created_by, created_date, modified_by, modified_date) VALUES(nextval('t_vsc_visa_insurance_link_seq'),81363,38163,'N','support', current_timestamp, 'support', current_timestamp);</v>
      </c>
    </row>
    <row r="150" spans="1:7">
      <c r="A150" t="s">
        <v>1912</v>
      </c>
      <c r="B150" t="str">
        <f t="shared" si="5"/>
        <v>81363,</v>
      </c>
      <c r="C150" t="str">
        <f>'CountryvisatypeLink Live Master'!B150&amp;",'"</f>
        <v>38164,'</v>
      </c>
      <c r="D150" t="str">
        <f>'CountryvisatypeLink Live Master'!C150</f>
        <v>N</v>
      </c>
      <c r="E150" s="16" t="s">
        <v>1917</v>
      </c>
      <c r="G150" t="str">
        <f t="shared" si="4"/>
        <v>INSERT INTO t_vsc_visa_insurance_link (t_insurance_link_id, vsc_id, visa_type_id, is_insurance_required, created_by, created_date, modified_by, modified_date) VALUES(nextval('t_vsc_visa_insurance_link_seq'),81363,38164,'N','support', current_timestamp, 'support', current_timestamp);</v>
      </c>
    </row>
    <row r="151" spans="1:7">
      <c r="A151" t="s">
        <v>1912</v>
      </c>
      <c r="B151" t="str">
        <f t="shared" si="5"/>
        <v>81363,</v>
      </c>
      <c r="C151" t="str">
        <f>'CountryvisatypeLink Live Master'!B151&amp;",'"</f>
        <v>38165,'</v>
      </c>
      <c r="D151" t="str">
        <f>'CountryvisatypeLink Live Master'!C151</f>
        <v>N</v>
      </c>
      <c r="E151" s="16" t="s">
        <v>1917</v>
      </c>
      <c r="G151" t="str">
        <f t="shared" si="4"/>
        <v>INSERT INTO t_vsc_visa_insurance_link (t_insurance_link_id, vsc_id, visa_type_id, is_insurance_required, created_by, created_date, modified_by, modified_date) VALUES(nextval('t_vsc_visa_insurance_link_seq'),81363,38165,'N','support', current_timestamp, 'support', current_timestamp);</v>
      </c>
    </row>
    <row r="152" spans="1:7">
      <c r="A152" t="s">
        <v>1912</v>
      </c>
      <c r="B152" t="str">
        <f t="shared" si="5"/>
        <v>81363,</v>
      </c>
      <c r="C152" t="str">
        <f>'CountryvisatypeLink Live Master'!B152&amp;",'"</f>
        <v>38166,'</v>
      </c>
      <c r="D152" t="str">
        <f>'CountryvisatypeLink Live Master'!C152</f>
        <v>N</v>
      </c>
      <c r="E152" s="16" t="s">
        <v>1917</v>
      </c>
      <c r="G152" t="str">
        <f t="shared" si="4"/>
        <v>INSERT INTO t_vsc_visa_insurance_link (t_insurance_link_id, vsc_id, visa_type_id, is_insurance_required, created_by, created_date, modified_by, modified_date) VALUES(nextval('t_vsc_visa_insurance_link_seq'),81363,38166,'N','support', current_timestamp, 'support', current_timestamp);</v>
      </c>
    </row>
    <row r="153" spans="1:7">
      <c r="A153" t="s">
        <v>1912</v>
      </c>
      <c r="B153" t="str">
        <f t="shared" si="5"/>
        <v>81363,</v>
      </c>
      <c r="C153" t="str">
        <f>'CountryvisatypeLink Live Master'!B153&amp;",'"</f>
        <v>38167,'</v>
      </c>
      <c r="D153" t="str">
        <f>'CountryvisatypeLink Live Master'!C153</f>
        <v>N</v>
      </c>
      <c r="E153" s="16" t="s">
        <v>1917</v>
      </c>
      <c r="G153" t="str">
        <f t="shared" si="4"/>
        <v>INSERT INTO t_vsc_visa_insurance_link (t_insurance_link_id, vsc_id, visa_type_id, is_insurance_required, created_by, created_date, modified_by, modified_date) VALUES(nextval('t_vsc_visa_insurance_link_seq'),81363,38167,'N','support', current_timestamp, 'support', current_timestamp);</v>
      </c>
    </row>
    <row r="154" spans="1:7">
      <c r="A154" t="s">
        <v>1912</v>
      </c>
      <c r="B154" t="str">
        <f t="shared" si="5"/>
        <v>81363,</v>
      </c>
      <c r="C154" t="str">
        <f>'CountryvisatypeLink Live Master'!B154&amp;",'"</f>
        <v>38168,'</v>
      </c>
      <c r="D154" t="str">
        <f>'CountryvisatypeLink Live Master'!C154</f>
        <v>N</v>
      </c>
      <c r="E154" s="16" t="s">
        <v>1917</v>
      </c>
      <c r="G154" t="str">
        <f t="shared" si="4"/>
        <v>INSERT INTO t_vsc_visa_insurance_link (t_insurance_link_id, vsc_id, visa_type_id, is_insurance_required, created_by, created_date, modified_by, modified_date) VALUES(nextval('t_vsc_visa_insurance_link_seq'),81363,38168,'N','support', current_timestamp, 'support', current_timestamp);</v>
      </c>
    </row>
    <row r="155" spans="1:7">
      <c r="A155" t="s">
        <v>1912</v>
      </c>
      <c r="B155" t="str">
        <f t="shared" si="5"/>
        <v>81363,</v>
      </c>
      <c r="C155" t="str">
        <f>'CountryvisatypeLink Live Master'!B155&amp;",'"</f>
        <v>38169,'</v>
      </c>
      <c r="D155" t="str">
        <f>'CountryvisatypeLink Live Master'!C155</f>
        <v>N</v>
      </c>
      <c r="E155" s="16" t="s">
        <v>1917</v>
      </c>
      <c r="G155" t="str">
        <f t="shared" si="4"/>
        <v>INSERT INTO t_vsc_visa_insurance_link (t_insurance_link_id, vsc_id, visa_type_id, is_insurance_required, created_by, created_date, modified_by, modified_date) VALUES(nextval('t_vsc_visa_insurance_link_seq'),81363,38169,'N','support', current_timestamp, 'support', current_timestamp);</v>
      </c>
    </row>
    <row r="156" spans="1:7">
      <c r="A156" t="s">
        <v>1912</v>
      </c>
      <c r="B156" t="str">
        <f t="shared" si="5"/>
        <v>81363,</v>
      </c>
      <c r="C156" t="str">
        <f>'CountryvisatypeLink Live Master'!B156&amp;",'"</f>
        <v>38170,'</v>
      </c>
      <c r="D156" t="str">
        <f>'CountryvisatypeLink Live Master'!C156</f>
        <v>N</v>
      </c>
      <c r="E156" s="16" t="s">
        <v>1917</v>
      </c>
      <c r="G156" t="str">
        <f t="shared" si="4"/>
        <v>INSERT INTO t_vsc_visa_insurance_link (t_insurance_link_id, vsc_id, visa_type_id, is_insurance_required, created_by, created_date, modified_by, modified_date) VALUES(nextval('t_vsc_visa_insurance_link_seq'),81363,38170,'N','support', current_timestamp, 'support', current_timestamp);</v>
      </c>
    </row>
    <row r="157" spans="1:7">
      <c r="A157" t="s">
        <v>1912</v>
      </c>
      <c r="B157" t="str">
        <f t="shared" si="5"/>
        <v>81363,</v>
      </c>
      <c r="C157" t="str">
        <f>'CountryvisatypeLink Live Master'!B157&amp;",'"</f>
        <v>38171,'</v>
      </c>
      <c r="D157" t="str">
        <f>'CountryvisatypeLink Live Master'!C157</f>
        <v>N</v>
      </c>
      <c r="E157" s="16" t="s">
        <v>1917</v>
      </c>
      <c r="G157" t="str">
        <f t="shared" si="4"/>
        <v>INSERT INTO t_vsc_visa_insurance_link (t_insurance_link_id, vsc_id, visa_type_id, is_insurance_required, created_by, created_date, modified_by, modified_date) VALUES(nextval('t_vsc_visa_insurance_link_seq'),81363,38171,'N','support', current_timestamp, 'support', current_timestamp);</v>
      </c>
    </row>
    <row r="158" spans="1:7">
      <c r="A158" t="s">
        <v>1912</v>
      </c>
      <c r="B158" t="str">
        <f t="shared" si="5"/>
        <v>81363,</v>
      </c>
      <c r="C158" t="str">
        <f>'CountryvisatypeLink Live Master'!B158&amp;",'"</f>
        <v>38172,'</v>
      </c>
      <c r="D158" t="str">
        <f>'CountryvisatypeLink Live Master'!C158</f>
        <v>N</v>
      </c>
      <c r="E158" s="16" t="s">
        <v>1917</v>
      </c>
      <c r="G158" t="str">
        <f t="shared" si="4"/>
        <v>INSERT INTO t_vsc_visa_insurance_link (t_insurance_link_id, vsc_id, visa_type_id, is_insurance_required, created_by, created_date, modified_by, modified_date) VALUES(nextval('t_vsc_visa_insurance_link_seq'),81363,38172,'N','support', current_timestamp, 'support', current_timestamp);</v>
      </c>
    </row>
    <row r="159" spans="1:7">
      <c r="A159" t="s">
        <v>1912</v>
      </c>
      <c r="B159" t="str">
        <f t="shared" si="5"/>
        <v>81363,</v>
      </c>
      <c r="C159" t="str">
        <f>'CountryvisatypeLink Live Master'!B159&amp;",'"</f>
        <v>38173,'</v>
      </c>
      <c r="D159" t="str">
        <f>'CountryvisatypeLink Live Master'!C159</f>
        <v>N</v>
      </c>
      <c r="E159" s="16" t="s">
        <v>1917</v>
      </c>
      <c r="G159" t="str">
        <f t="shared" si="4"/>
        <v>INSERT INTO t_vsc_visa_insurance_link (t_insurance_link_id, vsc_id, visa_type_id, is_insurance_required, created_by, created_date, modified_by, modified_date) VALUES(nextval('t_vsc_visa_insurance_link_seq'),81363,38173,'N','support', current_timestamp, 'support', current_timestamp);</v>
      </c>
    </row>
    <row r="160" spans="1:7">
      <c r="A160" t="s">
        <v>1912</v>
      </c>
      <c r="B160" t="str">
        <f t="shared" si="5"/>
        <v>81363,</v>
      </c>
      <c r="C160" t="str">
        <f>'CountryvisatypeLink Live Master'!B160&amp;",'"</f>
        <v>41349,'</v>
      </c>
      <c r="D160" t="str">
        <f>'CountryvisatypeLink Live Master'!C160</f>
        <v>N</v>
      </c>
      <c r="E160" s="16" t="s">
        <v>1917</v>
      </c>
      <c r="G160" t="str">
        <f t="shared" si="4"/>
        <v>INSERT INTO t_vsc_visa_insurance_link (t_insurance_link_id, vsc_id, visa_type_id, is_insurance_required, created_by, created_date, modified_by, modified_date) VALUES(nextval('t_vsc_visa_insurance_link_seq'),81363,41349,'N','support', current_timestamp, 'support', current_timestamp);</v>
      </c>
    </row>
    <row r="161" spans="1:7">
      <c r="A161" t="s">
        <v>1912</v>
      </c>
      <c r="B161" t="str">
        <f t="shared" si="5"/>
        <v>81363,</v>
      </c>
      <c r="C161" t="str">
        <f>'CountryvisatypeLink Live Master'!B161&amp;",'"</f>
        <v>41350,'</v>
      </c>
      <c r="D161" t="str">
        <f>'CountryvisatypeLink Live Master'!C161</f>
        <v>N</v>
      </c>
      <c r="E161" s="16" t="s">
        <v>1917</v>
      </c>
      <c r="G161" t="str">
        <f t="shared" si="4"/>
        <v>INSERT INTO t_vsc_visa_insurance_link (t_insurance_link_id, vsc_id, visa_type_id, is_insurance_required, created_by, created_date, modified_by, modified_date) VALUES(nextval('t_vsc_visa_insurance_link_seq'),81363,41350,'N','support', current_timestamp, 'support', current_timestamp);</v>
      </c>
    </row>
    <row r="162" spans="1:7">
      <c r="A162" t="s">
        <v>1912</v>
      </c>
      <c r="B162" t="str">
        <f t="shared" si="5"/>
        <v>81363,</v>
      </c>
      <c r="C162" t="str">
        <f>'CountryvisatypeLink Live Master'!B162&amp;",'"</f>
        <v>41351,'</v>
      </c>
      <c r="D162" t="str">
        <f>'CountryvisatypeLink Live Master'!C162</f>
        <v>N</v>
      </c>
      <c r="E162" s="16" t="s">
        <v>1917</v>
      </c>
      <c r="G162" t="str">
        <f t="shared" si="4"/>
        <v>INSERT INTO t_vsc_visa_insurance_link (t_insurance_link_id, vsc_id, visa_type_id, is_insurance_required, created_by, created_date, modified_by, modified_date) VALUES(nextval('t_vsc_visa_insurance_link_seq'),81363,41351,'N','support', current_timestamp, 'support', current_timestamp);</v>
      </c>
    </row>
    <row r="163" spans="1:7">
      <c r="A163" t="s">
        <v>1912</v>
      </c>
      <c r="B163" t="str">
        <f t="shared" si="5"/>
        <v>81363,</v>
      </c>
      <c r="C163" t="str">
        <f>'CountryvisatypeLink Live Master'!B163&amp;",'"</f>
        <v>41352,'</v>
      </c>
      <c r="D163" t="str">
        <f>'CountryvisatypeLink Live Master'!C163</f>
        <v>N</v>
      </c>
      <c r="E163" s="16" t="s">
        <v>1917</v>
      </c>
      <c r="G163" t="str">
        <f t="shared" si="4"/>
        <v>INSERT INTO t_vsc_visa_insurance_link (t_insurance_link_id, vsc_id, visa_type_id, is_insurance_required, created_by, created_date, modified_by, modified_date) VALUES(nextval('t_vsc_visa_insurance_link_seq'),81363,41352,'N','support', current_timestamp, 'support', current_timestamp);</v>
      </c>
    </row>
    <row r="164" spans="1:7">
      <c r="A164" t="s">
        <v>1912</v>
      </c>
      <c r="B164" t="str">
        <f t="shared" si="5"/>
        <v>81363,</v>
      </c>
      <c r="C164" t="str">
        <f>'CountryvisatypeLink Live Master'!B164&amp;",'"</f>
        <v>41353,'</v>
      </c>
      <c r="D164" t="str">
        <f>'CountryvisatypeLink Live Master'!C164</f>
        <v>N</v>
      </c>
      <c r="E164" s="16" t="s">
        <v>1917</v>
      </c>
      <c r="G164" t="str">
        <f t="shared" si="4"/>
        <v>INSERT INTO t_vsc_visa_insurance_link (t_insurance_link_id, vsc_id, visa_type_id, is_insurance_required, created_by, created_date, modified_by, modified_date) VALUES(nextval('t_vsc_visa_insurance_link_seq'),81363,41353,'N','support', current_timestamp, 'support', current_timestamp);</v>
      </c>
    </row>
    <row r="165" spans="1:7">
      <c r="A165" t="s">
        <v>1912</v>
      </c>
      <c r="B165" t="str">
        <f t="shared" si="5"/>
        <v>81363,</v>
      </c>
      <c r="C165" t="str">
        <f>'CountryvisatypeLink Live Master'!B165&amp;",'"</f>
        <v>41354,'</v>
      </c>
      <c r="D165" t="str">
        <f>'CountryvisatypeLink Live Master'!C165</f>
        <v>N</v>
      </c>
      <c r="E165" s="16" t="s">
        <v>1917</v>
      </c>
      <c r="G165" t="str">
        <f t="shared" si="4"/>
        <v>INSERT INTO t_vsc_visa_insurance_link (t_insurance_link_id, vsc_id, visa_type_id, is_insurance_required, created_by, created_date, modified_by, modified_date) VALUES(nextval('t_vsc_visa_insurance_link_seq'),81363,41354,'N','support', current_timestamp, 'support', current_timestamp);</v>
      </c>
    </row>
    <row r="166" spans="1:7">
      <c r="A166" t="s">
        <v>1912</v>
      </c>
      <c r="B166" t="str">
        <f t="shared" si="5"/>
        <v>81363,</v>
      </c>
      <c r="C166" t="str">
        <f>'CountryvisatypeLink Live Master'!B166&amp;",'"</f>
        <v>41424,'</v>
      </c>
      <c r="D166" t="str">
        <f>'CountryvisatypeLink Live Master'!C166</f>
        <v>N</v>
      </c>
      <c r="E166" s="16" t="s">
        <v>1917</v>
      </c>
      <c r="G166" t="str">
        <f t="shared" si="4"/>
        <v>INSERT INTO t_vsc_visa_insurance_link (t_insurance_link_id, vsc_id, visa_type_id, is_insurance_required, created_by, created_date, modified_by, modified_date) VALUES(nextval('t_vsc_visa_insurance_link_seq'),81363,41424,'N','support', current_timestamp, 'support', current_timestamp);</v>
      </c>
    </row>
    <row r="167" spans="1:7">
      <c r="A167" t="s">
        <v>1912</v>
      </c>
      <c r="B167" t="str">
        <f t="shared" si="5"/>
        <v>81363,</v>
      </c>
      <c r="C167" t="str">
        <f>'CountryvisatypeLink Live Master'!B167&amp;",'"</f>
        <v>41406,'</v>
      </c>
      <c r="D167" t="str">
        <f>'CountryvisatypeLink Live Master'!C167</f>
        <v>N</v>
      </c>
      <c r="E167" s="16" t="s">
        <v>1917</v>
      </c>
      <c r="G167" t="str">
        <f t="shared" si="4"/>
        <v>INSERT INTO t_vsc_visa_insurance_link (t_insurance_link_id, vsc_id, visa_type_id, is_insurance_required, created_by, created_date, modified_by, modified_date) VALUES(nextval('t_vsc_visa_insurance_link_seq'),81363,41406,'N','support', current_timestamp, 'support', current_timestamp);</v>
      </c>
    </row>
    <row r="168" spans="1:7">
      <c r="A168" t="s">
        <v>1912</v>
      </c>
      <c r="B168" t="str">
        <f t="shared" si="5"/>
        <v>81363,</v>
      </c>
      <c r="C168" t="str">
        <f>'CountryvisatypeLink Live Master'!B168&amp;",'"</f>
        <v>41443,'</v>
      </c>
      <c r="D168" t="str">
        <f>'CountryvisatypeLink Live Master'!C168</f>
        <v>N</v>
      </c>
      <c r="E168" s="16" t="s">
        <v>1917</v>
      </c>
      <c r="G168" t="str">
        <f t="shared" si="4"/>
        <v>INSERT INTO t_vsc_visa_insurance_link (t_insurance_link_id, vsc_id, visa_type_id, is_insurance_required, created_by, created_date, modified_by, modified_date) VALUES(nextval('t_vsc_visa_insurance_link_seq'),81363,41443,'N','support', current_timestamp, 'support', current_timestamp);</v>
      </c>
    </row>
    <row r="169" spans="1:7">
      <c r="A169" t="s">
        <v>1912</v>
      </c>
      <c r="B169" t="str">
        <f t="shared" si="5"/>
        <v>81363,</v>
      </c>
      <c r="C169" t="str">
        <f>'CountryvisatypeLink Live Master'!B169&amp;",'"</f>
        <v>41407,'</v>
      </c>
      <c r="D169" t="str">
        <f>'CountryvisatypeLink Live Master'!C169</f>
        <v>N</v>
      </c>
      <c r="E169" s="16" t="s">
        <v>1917</v>
      </c>
      <c r="G169" t="str">
        <f t="shared" si="4"/>
        <v>INSERT INTO t_vsc_visa_insurance_link (t_insurance_link_id, vsc_id, visa_type_id, is_insurance_required, created_by, created_date, modified_by, modified_date) VALUES(nextval('t_vsc_visa_insurance_link_seq'),81363,41407,'N','support', current_timestamp, 'support', current_timestamp);</v>
      </c>
    </row>
    <row r="170" spans="1:7">
      <c r="A170" t="s">
        <v>1912</v>
      </c>
      <c r="B170" t="str">
        <f t="shared" si="5"/>
        <v>81363,</v>
      </c>
      <c r="C170" t="str">
        <f>'CountryvisatypeLink Live Master'!B170&amp;",'"</f>
        <v>41463,'</v>
      </c>
      <c r="D170" t="str">
        <f>'CountryvisatypeLink Live Master'!C170</f>
        <v>N</v>
      </c>
      <c r="E170" s="16" t="s">
        <v>1917</v>
      </c>
      <c r="G170" t="str">
        <f t="shared" si="4"/>
        <v>INSERT INTO t_vsc_visa_insurance_link (t_insurance_link_id, vsc_id, visa_type_id, is_insurance_required, created_by, created_date, modified_by, modified_date) VALUES(nextval('t_vsc_visa_insurance_link_seq'),81363,41463,'N','support', current_timestamp, 'support', current_timestamp);</v>
      </c>
    </row>
    <row r="171" spans="1:7">
      <c r="A171" t="s">
        <v>1912</v>
      </c>
      <c r="B171" t="str">
        <f t="shared" si="5"/>
        <v>81363,</v>
      </c>
      <c r="C171" t="str">
        <f>'CountryvisatypeLink Live Master'!B171&amp;",'"</f>
        <v>41595,'</v>
      </c>
      <c r="D171" t="str">
        <f>'CountryvisatypeLink Live Master'!C171</f>
        <v>N</v>
      </c>
      <c r="E171" s="16" t="s">
        <v>1917</v>
      </c>
      <c r="G171" t="str">
        <f t="shared" si="4"/>
        <v>INSERT INTO t_vsc_visa_insurance_link (t_insurance_link_id, vsc_id, visa_type_id, is_insurance_required, created_by, created_date, modified_by, modified_date) VALUES(nextval('t_vsc_visa_insurance_link_seq'),81363,41595,'N','support', current_timestamp, 'support', current_timestamp);</v>
      </c>
    </row>
    <row r="172" spans="1:7">
      <c r="A172" t="s">
        <v>1912</v>
      </c>
      <c r="B172" t="str">
        <f t="shared" si="5"/>
        <v>81363,</v>
      </c>
      <c r="C172" t="str">
        <f>'CountryvisatypeLink Live Master'!B172&amp;",'"</f>
        <v>41516,'</v>
      </c>
      <c r="D172" t="str">
        <f>'CountryvisatypeLink Live Master'!C172</f>
        <v>N</v>
      </c>
      <c r="E172" s="16" t="s">
        <v>1917</v>
      </c>
      <c r="G172" t="str">
        <f t="shared" si="4"/>
        <v>INSERT INTO t_vsc_visa_insurance_link (t_insurance_link_id, vsc_id, visa_type_id, is_insurance_required, created_by, created_date, modified_by, modified_date) VALUES(nextval('t_vsc_visa_insurance_link_seq'),81363,41516,'N','support', current_timestamp, 'support', current_timestamp);</v>
      </c>
    </row>
    <row r="173" spans="1:7">
      <c r="A173" t="s">
        <v>1912</v>
      </c>
      <c r="B173" t="str">
        <f t="shared" si="5"/>
        <v>81363,</v>
      </c>
      <c r="C173" t="str">
        <f>'CountryvisatypeLink Live Master'!B173&amp;",'"</f>
        <v>41615,'</v>
      </c>
      <c r="D173" t="str">
        <f>'CountryvisatypeLink Live Master'!C173</f>
        <v>N</v>
      </c>
      <c r="E173" s="16" t="s">
        <v>1917</v>
      </c>
      <c r="G173" t="str">
        <f t="shared" si="4"/>
        <v>INSERT INTO t_vsc_visa_insurance_link (t_insurance_link_id, vsc_id, visa_type_id, is_insurance_required, created_by, created_date, modified_by, modified_date) VALUES(nextval('t_vsc_visa_insurance_link_seq'),81363,41615,'N','support', current_timestamp, 'support', current_timestamp);</v>
      </c>
    </row>
    <row r="174" spans="1:7">
      <c r="A174" t="s">
        <v>1912</v>
      </c>
      <c r="B174" t="str">
        <f t="shared" si="5"/>
        <v>81363,</v>
      </c>
      <c r="C174" t="str">
        <f>'CountryvisatypeLink Live Master'!B174&amp;",'"</f>
        <v>41616,'</v>
      </c>
      <c r="D174" t="str">
        <f>'CountryvisatypeLink Live Master'!C174</f>
        <v>N</v>
      </c>
      <c r="E174" s="16" t="s">
        <v>1917</v>
      </c>
      <c r="G174" t="str">
        <f t="shared" si="4"/>
        <v>INSERT INTO t_vsc_visa_insurance_link (t_insurance_link_id, vsc_id, visa_type_id, is_insurance_required, created_by, created_date, modified_by, modified_date) VALUES(nextval('t_vsc_visa_insurance_link_seq'),81363,41616,'N','support', current_timestamp, 'support', current_timestamp);</v>
      </c>
    </row>
    <row r="175" spans="1:7">
      <c r="A175" t="s">
        <v>1912</v>
      </c>
      <c r="B175" t="str">
        <f t="shared" si="5"/>
        <v>81363,</v>
      </c>
      <c r="C175" t="str">
        <f>'CountryvisatypeLink Live Master'!B175&amp;",'"</f>
        <v>41517,'</v>
      </c>
      <c r="D175" t="str">
        <f>'CountryvisatypeLink Live Master'!C175</f>
        <v>N</v>
      </c>
      <c r="E175" s="16" t="s">
        <v>1917</v>
      </c>
      <c r="G175" t="str">
        <f t="shared" si="4"/>
        <v>INSERT INTO t_vsc_visa_insurance_link (t_insurance_link_id, vsc_id, visa_type_id, is_insurance_required, created_by, created_date, modified_by, modified_date) VALUES(nextval('t_vsc_visa_insurance_link_seq'),81363,41517,'N','support', current_timestamp, 'support', current_timestamp);</v>
      </c>
    </row>
    <row r="176" spans="1:7">
      <c r="A176" t="s">
        <v>1912</v>
      </c>
      <c r="B176" t="str">
        <f t="shared" si="5"/>
        <v>81363,</v>
      </c>
      <c r="C176" t="str">
        <f>'CountryvisatypeLink Live Master'!B176&amp;",'"</f>
        <v>43195,'</v>
      </c>
      <c r="D176" t="str">
        <f>'CountryvisatypeLink Live Master'!C176</f>
        <v>N</v>
      </c>
      <c r="E176" s="16" t="s">
        <v>1917</v>
      </c>
      <c r="G176" t="str">
        <f t="shared" si="4"/>
        <v>INSERT INTO t_vsc_visa_insurance_link (t_insurance_link_id, vsc_id, visa_type_id, is_insurance_required, created_by, created_date, modified_by, modified_date) VALUES(nextval('t_vsc_visa_insurance_link_seq'),81363,43195,'N','support', current_timestamp, 'support', current_timestamp);</v>
      </c>
    </row>
    <row r="177" spans="1:7">
      <c r="A177" t="s">
        <v>1912</v>
      </c>
      <c r="B177" t="str">
        <f t="shared" si="5"/>
        <v>81363,</v>
      </c>
      <c r="C177" t="str">
        <f>'CountryvisatypeLink Live Master'!B177&amp;",'"</f>
        <v>43215,'</v>
      </c>
      <c r="D177" t="str">
        <f>'CountryvisatypeLink Live Master'!C177</f>
        <v>N</v>
      </c>
      <c r="E177" s="16" t="s">
        <v>1917</v>
      </c>
      <c r="G177" t="str">
        <f t="shared" si="4"/>
        <v>INSERT INTO t_vsc_visa_insurance_link (t_insurance_link_id, vsc_id, visa_type_id, is_insurance_required, created_by, created_date, modified_by, modified_date) VALUES(nextval('t_vsc_visa_insurance_link_seq'),81363,43215,'N','support', current_timestamp, 'support', current_timestamp);</v>
      </c>
    </row>
    <row r="178" spans="1:7">
      <c r="A178" t="s">
        <v>1912</v>
      </c>
      <c r="B178" t="str">
        <f t="shared" si="5"/>
        <v>81363,</v>
      </c>
      <c r="C178" t="str">
        <f>'CountryvisatypeLink Live Master'!B178&amp;",'"</f>
        <v>43196,'</v>
      </c>
      <c r="D178" t="str">
        <f>'CountryvisatypeLink Live Master'!C178</f>
        <v>N</v>
      </c>
      <c r="E178" s="16" t="s">
        <v>1917</v>
      </c>
      <c r="G178" t="str">
        <f t="shared" si="4"/>
        <v>INSERT INTO t_vsc_visa_insurance_link (t_insurance_link_id, vsc_id, visa_type_id, is_insurance_required, created_by, created_date, modified_by, modified_date) VALUES(nextval('t_vsc_visa_insurance_link_seq'),81363,43196,'N','support', current_timestamp, 'support', current_timestamp);</v>
      </c>
    </row>
    <row r="179" spans="1:7">
      <c r="A179" t="s">
        <v>1912</v>
      </c>
      <c r="B179" t="str">
        <f t="shared" si="5"/>
        <v>81363,</v>
      </c>
      <c r="C179" t="str">
        <f>'CountryvisatypeLink Live Master'!B179&amp;",'"</f>
        <v>43197,'</v>
      </c>
      <c r="D179" t="str">
        <f>'CountryvisatypeLink Live Master'!C179</f>
        <v>N</v>
      </c>
      <c r="E179" s="16" t="s">
        <v>1917</v>
      </c>
      <c r="G179" t="str">
        <f t="shared" si="4"/>
        <v>INSERT INTO t_vsc_visa_insurance_link (t_insurance_link_id, vsc_id, visa_type_id, is_insurance_required, created_by, created_date, modified_by, modified_date) VALUES(nextval('t_vsc_visa_insurance_link_seq'),81363,43197,'N','support', current_timestamp, 'support', current_timestamp);</v>
      </c>
    </row>
    <row r="180" spans="1:7">
      <c r="A180" t="s">
        <v>1912</v>
      </c>
      <c r="B180" t="str">
        <f t="shared" si="5"/>
        <v>81363,</v>
      </c>
      <c r="C180" t="str">
        <f>'CountryvisatypeLink Live Master'!B180&amp;",'"</f>
        <v>43235,'</v>
      </c>
      <c r="D180" t="str">
        <f>'CountryvisatypeLink Live Master'!C180</f>
        <v>N</v>
      </c>
      <c r="E180" s="16" t="s">
        <v>1917</v>
      </c>
      <c r="G180" t="str">
        <f t="shared" si="4"/>
        <v>INSERT INTO t_vsc_visa_insurance_link (t_insurance_link_id, vsc_id, visa_type_id, is_insurance_required, created_by, created_date, modified_by, modified_date) VALUES(nextval('t_vsc_visa_insurance_link_seq'),81363,43235,'N','support', current_timestamp, 'support', current_timestamp);</v>
      </c>
    </row>
    <row r="181" spans="1:7">
      <c r="A181" t="s">
        <v>1912</v>
      </c>
      <c r="B181" t="str">
        <f t="shared" si="5"/>
        <v>81363,</v>
      </c>
      <c r="C181" t="str">
        <f>'CountryvisatypeLink Live Master'!B181&amp;",'"</f>
        <v>43255,'</v>
      </c>
      <c r="D181" t="str">
        <f>'CountryvisatypeLink Live Master'!C181</f>
        <v>N</v>
      </c>
      <c r="E181" s="16" t="s">
        <v>1917</v>
      </c>
      <c r="G181" t="str">
        <f t="shared" si="4"/>
        <v>INSERT INTO t_vsc_visa_insurance_link (t_insurance_link_id, vsc_id, visa_type_id, is_insurance_required, created_by, created_date, modified_by, modified_date) VALUES(nextval('t_vsc_visa_insurance_link_seq'),81363,43255,'N','support', current_timestamp, 'support', current_timestamp);</v>
      </c>
    </row>
    <row r="182" spans="1:7">
      <c r="A182" t="s">
        <v>1912</v>
      </c>
      <c r="B182" t="str">
        <f t="shared" si="5"/>
        <v>81363,</v>
      </c>
      <c r="C182" t="str">
        <f>'CountryvisatypeLink Live Master'!B182&amp;",'"</f>
        <v>43275,'</v>
      </c>
      <c r="D182" t="str">
        <f>'CountryvisatypeLink Live Master'!C182</f>
        <v>N</v>
      </c>
      <c r="E182" s="16" t="s">
        <v>1917</v>
      </c>
      <c r="G182" t="str">
        <f t="shared" si="4"/>
        <v>INSERT INTO t_vsc_visa_insurance_link (t_insurance_link_id, vsc_id, visa_type_id, is_insurance_required, created_by, created_date, modified_by, modified_date) VALUES(nextval('t_vsc_visa_insurance_link_seq'),81363,43275,'N','support', current_timestamp, 'support', current_timestamp);</v>
      </c>
    </row>
    <row r="183" spans="1:7">
      <c r="A183" t="s">
        <v>1912</v>
      </c>
      <c r="B183" t="str">
        <f t="shared" si="5"/>
        <v>81363,</v>
      </c>
      <c r="C183" t="str">
        <f>'CountryvisatypeLink Live Master'!B183&amp;",'"</f>
        <v>43276,'</v>
      </c>
      <c r="D183" t="str">
        <f>'CountryvisatypeLink Live Master'!C183</f>
        <v>N</v>
      </c>
      <c r="E183" s="16" t="s">
        <v>1917</v>
      </c>
      <c r="G183" t="str">
        <f t="shared" si="4"/>
        <v>INSERT INTO t_vsc_visa_insurance_link (t_insurance_link_id, vsc_id, visa_type_id, is_insurance_required, created_by, created_date, modified_by, modified_date) VALUES(nextval('t_vsc_visa_insurance_link_seq'),81363,43276,'N','support', current_timestamp, 'support', current_timestamp);</v>
      </c>
    </row>
    <row r="184" spans="1:7">
      <c r="A184" t="s">
        <v>1912</v>
      </c>
      <c r="B184" t="str">
        <f t="shared" si="5"/>
        <v>81363,</v>
      </c>
      <c r="C184" t="str">
        <f>'CountryvisatypeLink Live Master'!B184&amp;",'"</f>
        <v>43295,'</v>
      </c>
      <c r="D184" t="str">
        <f>'CountryvisatypeLink Live Master'!C184</f>
        <v>N</v>
      </c>
      <c r="E184" s="16" t="s">
        <v>1917</v>
      </c>
      <c r="G184" t="str">
        <f t="shared" si="4"/>
        <v>INSERT INTO t_vsc_visa_insurance_link (t_insurance_link_id, vsc_id, visa_type_id, is_insurance_required, created_by, created_date, modified_by, modified_date) VALUES(nextval('t_vsc_visa_insurance_link_seq'),81363,43295,'N','support', current_timestamp, 'support', current_timestamp);</v>
      </c>
    </row>
    <row r="185" spans="1:7">
      <c r="A185" t="s">
        <v>1912</v>
      </c>
      <c r="B185" t="str">
        <f t="shared" si="5"/>
        <v>81363,</v>
      </c>
      <c r="C185" t="str">
        <f>'CountryvisatypeLink Live Master'!B185&amp;",'"</f>
        <v>43315,'</v>
      </c>
      <c r="D185" t="str">
        <f>'CountryvisatypeLink Live Master'!C185</f>
        <v>N</v>
      </c>
      <c r="E185" s="16" t="s">
        <v>1917</v>
      </c>
      <c r="G185" t="str">
        <f t="shared" si="4"/>
        <v>INSERT INTO t_vsc_visa_insurance_link (t_insurance_link_id, vsc_id, visa_type_id, is_insurance_required, created_by, created_date, modified_by, modified_date) VALUES(nextval('t_vsc_visa_insurance_link_seq'),81363,43315,'N','support', current_timestamp, 'support', current_timestamp);</v>
      </c>
    </row>
    <row r="186" spans="1:7">
      <c r="A186" t="s">
        <v>1912</v>
      </c>
      <c r="B186" t="str">
        <f t="shared" si="5"/>
        <v>81363,</v>
      </c>
      <c r="C186" t="str">
        <f>'CountryvisatypeLink Live Master'!B186&amp;",'"</f>
        <v>43256,'</v>
      </c>
      <c r="D186" t="str">
        <f>'CountryvisatypeLink Live Master'!C186</f>
        <v>N</v>
      </c>
      <c r="E186" s="16" t="s">
        <v>1917</v>
      </c>
      <c r="G186" t="str">
        <f t="shared" si="4"/>
        <v>INSERT INTO t_vsc_visa_insurance_link (t_insurance_link_id, vsc_id, visa_type_id, is_insurance_required, created_by, created_date, modified_by, modified_date) VALUES(nextval('t_vsc_visa_insurance_link_seq'),81363,43256,'N','support', current_timestamp, 'support', current_timestamp);</v>
      </c>
    </row>
    <row r="187" spans="1:7">
      <c r="A187" t="s">
        <v>1912</v>
      </c>
      <c r="B187" t="str">
        <f t="shared" si="5"/>
        <v>81363,</v>
      </c>
      <c r="C187" t="str">
        <f>'CountryvisatypeLink Live Master'!B187&amp;",'"</f>
        <v>43316,'</v>
      </c>
      <c r="D187" t="str">
        <f>'CountryvisatypeLink Live Master'!C187</f>
        <v>N</v>
      </c>
      <c r="E187" s="16" t="s">
        <v>1917</v>
      </c>
      <c r="G187" t="str">
        <f t="shared" si="4"/>
        <v>INSERT INTO t_vsc_visa_insurance_link (t_insurance_link_id, vsc_id, visa_type_id, is_insurance_required, created_by, created_date, modified_by, modified_date) VALUES(nextval('t_vsc_visa_insurance_link_seq'),81363,43316,'N','support', current_timestamp, 'support', current_timestamp);</v>
      </c>
    </row>
    <row r="188" spans="1:7">
      <c r="A188" t="s">
        <v>1912</v>
      </c>
      <c r="B188" t="str">
        <f t="shared" si="5"/>
        <v>81363,</v>
      </c>
      <c r="C188" t="str">
        <f>'CountryvisatypeLink Live Master'!B188&amp;",'"</f>
        <v>43257,'</v>
      </c>
      <c r="D188" t="str">
        <f>'CountryvisatypeLink Live Master'!C188</f>
        <v>N</v>
      </c>
      <c r="E188" s="16" t="s">
        <v>1917</v>
      </c>
      <c r="G188" t="str">
        <f t="shared" si="4"/>
        <v>INSERT INTO t_vsc_visa_insurance_link (t_insurance_link_id, vsc_id, visa_type_id, is_insurance_required, created_by, created_date, modified_by, modified_date) VALUES(nextval('t_vsc_visa_insurance_link_seq'),81363,43257,'N','support', current_timestamp, 'support', current_timestamp);</v>
      </c>
    </row>
    <row r="189" spans="1:7">
      <c r="A189" t="s">
        <v>1912</v>
      </c>
      <c r="B189" t="str">
        <f t="shared" si="5"/>
        <v>81363,</v>
      </c>
      <c r="C189" t="str">
        <f>'CountryvisatypeLink Live Master'!B189&amp;",'"</f>
        <v>43258,'</v>
      </c>
      <c r="D189" t="str">
        <f>'CountryvisatypeLink Live Master'!C189</f>
        <v>N</v>
      </c>
      <c r="E189" s="16" t="s">
        <v>1917</v>
      </c>
      <c r="G189" t="str">
        <f t="shared" si="4"/>
        <v>INSERT INTO t_vsc_visa_insurance_link (t_insurance_link_id, vsc_id, visa_type_id, is_insurance_required, created_by, created_date, modified_by, modified_date) VALUES(nextval('t_vsc_visa_insurance_link_seq'),81363,43258,'N','support', current_timestamp, 'support', current_timestamp);</v>
      </c>
    </row>
    <row r="190" spans="1:7">
      <c r="A190" t="s">
        <v>1912</v>
      </c>
      <c r="B190" t="str">
        <f t="shared" si="5"/>
        <v>81363,</v>
      </c>
      <c r="C190" t="str">
        <f>'CountryvisatypeLink Live Master'!B190&amp;",'"</f>
        <v>41364,'</v>
      </c>
      <c r="D190" t="str">
        <f>'CountryvisatypeLink Live Master'!C190</f>
        <v>N</v>
      </c>
      <c r="E190" s="16" t="s">
        <v>1917</v>
      </c>
      <c r="G190" t="str">
        <f t="shared" si="4"/>
        <v>INSERT INTO t_vsc_visa_insurance_link (t_insurance_link_id, vsc_id, visa_type_id, is_insurance_required, created_by, created_date, modified_by, modified_date) VALUES(nextval('t_vsc_visa_insurance_link_seq'),81363,41364,'N','support', current_timestamp, 'support', current_timestamp);</v>
      </c>
    </row>
    <row r="191" spans="1:7">
      <c r="A191" t="s">
        <v>1912</v>
      </c>
      <c r="B191" t="str">
        <f t="shared" si="5"/>
        <v>81363,</v>
      </c>
      <c r="C191" t="str">
        <f>'CountryvisatypeLink Live Master'!B191&amp;",'"</f>
        <v>36173,'</v>
      </c>
      <c r="D191" t="str">
        <f>'CountryvisatypeLink Live Master'!C191</f>
        <v>N</v>
      </c>
      <c r="E191" s="16" t="s">
        <v>1917</v>
      </c>
      <c r="G191" t="str">
        <f t="shared" si="4"/>
        <v>INSERT INTO t_vsc_visa_insurance_link (t_insurance_link_id, vsc_id, visa_type_id, is_insurance_required, created_by, created_date, modified_by, modified_date) VALUES(nextval('t_vsc_visa_insurance_link_seq'),81363,36173,'N','support', current_timestamp, 'support', current_timestamp);</v>
      </c>
    </row>
    <row r="192" spans="1:7">
      <c r="A192" t="s">
        <v>1912</v>
      </c>
      <c r="B192" t="str">
        <f t="shared" si="5"/>
        <v>81363,</v>
      </c>
      <c r="C192" t="str">
        <f>'CountryvisatypeLink Live Master'!B192&amp;",'"</f>
        <v>36176,'</v>
      </c>
      <c r="D192" t="str">
        <f>'CountryvisatypeLink Live Master'!C192</f>
        <v>N</v>
      </c>
      <c r="E192" s="16" t="s">
        <v>1917</v>
      </c>
      <c r="G192" t="str">
        <f t="shared" si="4"/>
        <v>INSERT INTO t_vsc_visa_insurance_link (t_insurance_link_id, vsc_id, visa_type_id, is_insurance_required, created_by, created_date, modified_by, modified_date) VALUES(nextval('t_vsc_visa_insurance_link_seq'),81363,36176,'N','support', current_timestamp, 'support', current_timestamp);</v>
      </c>
    </row>
    <row r="193" spans="1:7">
      <c r="A193" t="s">
        <v>1912</v>
      </c>
      <c r="B193" t="str">
        <f t="shared" si="5"/>
        <v>81363,</v>
      </c>
      <c r="C193" t="str">
        <f>'CountryvisatypeLink Live Master'!B193&amp;",'"</f>
        <v>36170,'</v>
      </c>
      <c r="D193" t="str">
        <f>'CountryvisatypeLink Live Master'!C193</f>
        <v>N</v>
      </c>
      <c r="E193" s="16" t="s">
        <v>1917</v>
      </c>
      <c r="G193" t="str">
        <f t="shared" si="4"/>
        <v>INSERT INTO t_vsc_visa_insurance_link (t_insurance_link_id, vsc_id, visa_type_id, is_insurance_required, created_by, created_date, modified_by, modified_date) VALUES(nextval('t_vsc_visa_insurance_link_seq'),81363,36170,'N','support', current_timestamp, 'support', current_timestamp);</v>
      </c>
    </row>
    <row r="194" spans="1:7">
      <c r="A194" t="s">
        <v>1912</v>
      </c>
      <c r="B194" t="str">
        <f t="shared" si="5"/>
        <v>81363,</v>
      </c>
      <c r="C194" t="str">
        <f>'CountryvisatypeLink Live Master'!B194&amp;",'"</f>
        <v>36169,'</v>
      </c>
      <c r="D194" t="str">
        <f>'CountryvisatypeLink Live Master'!C194</f>
        <v>N</v>
      </c>
      <c r="E194" s="16" t="s">
        <v>1917</v>
      </c>
      <c r="G194" t="str">
        <f t="shared" si="4"/>
        <v>INSERT INTO t_vsc_visa_insurance_link (t_insurance_link_id, vsc_id, visa_type_id, is_insurance_required, created_by, created_date, modified_by, modified_date) VALUES(nextval('t_vsc_visa_insurance_link_seq'),81363,36169,'N','support', current_timestamp, 'support', current_timestamp);</v>
      </c>
    </row>
    <row r="195" spans="1:7">
      <c r="A195" t="s">
        <v>1912</v>
      </c>
      <c r="B195" t="str">
        <f t="shared" si="5"/>
        <v>81363,</v>
      </c>
      <c r="C195" t="str">
        <f>'CountryvisatypeLink Live Master'!B195&amp;",'"</f>
        <v>36174,'</v>
      </c>
      <c r="D195" t="str">
        <f>'CountryvisatypeLink Live Master'!C195</f>
        <v>N</v>
      </c>
      <c r="E195" s="16" t="s">
        <v>1917</v>
      </c>
      <c r="G195" t="str">
        <f t="shared" si="4"/>
        <v>INSERT INTO t_vsc_visa_insurance_link (t_insurance_link_id, vsc_id, visa_type_id, is_insurance_required, created_by, created_date, modified_by, modified_date) VALUES(nextval('t_vsc_visa_insurance_link_seq'),81363,36174,'N','support', current_timestamp, 'support', current_timestamp);</v>
      </c>
    </row>
    <row r="196" spans="1:7">
      <c r="A196" t="s">
        <v>1912</v>
      </c>
      <c r="B196" t="str">
        <f t="shared" si="5"/>
        <v>81363,</v>
      </c>
      <c r="C196" t="str">
        <f>'CountryvisatypeLink Live Master'!B196&amp;",'"</f>
        <v>36179,'</v>
      </c>
      <c r="D196" t="str">
        <f>'CountryvisatypeLink Live Master'!C196</f>
        <v>N</v>
      </c>
      <c r="E196" s="16" t="s">
        <v>1917</v>
      </c>
      <c r="G196" t="str">
        <f t="shared" si="4"/>
        <v>INSERT INTO t_vsc_visa_insurance_link (t_insurance_link_id, vsc_id, visa_type_id, is_insurance_required, created_by, created_date, modified_by, modified_date) VALUES(nextval('t_vsc_visa_insurance_link_seq'),81363,36179,'N','support', current_timestamp, 'support', current_timestamp);</v>
      </c>
    </row>
    <row r="197" spans="1:7">
      <c r="A197" t="s">
        <v>1912</v>
      </c>
      <c r="B197" t="str">
        <f t="shared" si="5"/>
        <v>81363,</v>
      </c>
      <c r="C197" t="str">
        <f>'CountryvisatypeLink Live Master'!B197&amp;",'"</f>
        <v>36172,'</v>
      </c>
      <c r="D197" t="str">
        <f>'CountryvisatypeLink Live Master'!C197</f>
        <v>N</v>
      </c>
      <c r="E197" s="16" t="s">
        <v>1917</v>
      </c>
      <c r="G197" t="str">
        <f t="shared" si="4"/>
        <v>INSERT INTO t_vsc_visa_insurance_link (t_insurance_link_id, vsc_id, visa_type_id, is_insurance_required, created_by, created_date, modified_by, modified_date) VALUES(nextval('t_vsc_visa_insurance_link_seq'),81363,36172,'N','support', current_timestamp, 'support', current_timestamp);</v>
      </c>
    </row>
    <row r="198" spans="1:7">
      <c r="A198" t="s">
        <v>1912</v>
      </c>
      <c r="B198" t="str">
        <f t="shared" si="5"/>
        <v>81363,</v>
      </c>
      <c r="C198" t="str">
        <f>'CountryvisatypeLink Live Master'!B198&amp;",'"</f>
        <v>36171,'</v>
      </c>
      <c r="D198" t="str">
        <f>'CountryvisatypeLink Live Master'!C198</f>
        <v>N</v>
      </c>
      <c r="E198" s="16" t="s">
        <v>1917</v>
      </c>
      <c r="G198" t="str">
        <f t="shared" ref="G198:G261" si="6">CONCATENATE(A198,B198,C198,D198,E198)</f>
        <v>INSERT INTO t_vsc_visa_insurance_link (t_insurance_link_id, vsc_id, visa_type_id, is_insurance_required, created_by, created_date, modified_by, modified_date) VALUES(nextval('t_vsc_visa_insurance_link_seq'),81363,36171,'N','support', current_timestamp, 'support', current_timestamp);</v>
      </c>
    </row>
    <row r="199" spans="1:7">
      <c r="A199" t="s">
        <v>1912</v>
      </c>
      <c r="B199" t="str">
        <f t="shared" si="5"/>
        <v>81363,</v>
      </c>
      <c r="C199" t="str">
        <f>'CountryvisatypeLink Live Master'!B199&amp;",'"</f>
        <v>36175,'</v>
      </c>
      <c r="D199" t="str">
        <f>'CountryvisatypeLink Live Master'!C199</f>
        <v>N</v>
      </c>
      <c r="E199" s="16" t="s">
        <v>1917</v>
      </c>
      <c r="G199" t="str">
        <f t="shared" si="6"/>
        <v>INSERT INTO t_vsc_visa_insurance_link (t_insurance_link_id, vsc_id, visa_type_id, is_insurance_required, created_by, created_date, modified_by, modified_date) VALUES(nextval('t_vsc_visa_insurance_link_seq'),81363,36175,'N','support', current_timestamp, 'support', current_timestamp);</v>
      </c>
    </row>
    <row r="200" spans="1:7">
      <c r="A200" t="s">
        <v>1912</v>
      </c>
      <c r="B200" t="str">
        <f t="shared" ref="B200:B263" si="7">B198</f>
        <v>81363,</v>
      </c>
      <c r="C200" t="str">
        <f>'CountryvisatypeLink Live Master'!B200&amp;",'"</f>
        <v>36168,'</v>
      </c>
      <c r="D200" t="str">
        <f>'CountryvisatypeLink Live Master'!C200</f>
        <v>N</v>
      </c>
      <c r="E200" s="16" t="s">
        <v>1917</v>
      </c>
      <c r="G200" t="str">
        <f t="shared" si="6"/>
        <v>INSERT INTO t_vsc_visa_insurance_link (t_insurance_link_id, vsc_id, visa_type_id, is_insurance_required, created_by, created_date, modified_by, modified_date) VALUES(nextval('t_vsc_visa_insurance_link_seq'),81363,36168,'N','support', current_timestamp, 'support', current_timestamp);</v>
      </c>
    </row>
    <row r="201" spans="1:7">
      <c r="A201" t="s">
        <v>1912</v>
      </c>
      <c r="B201" t="str">
        <f t="shared" si="7"/>
        <v>81363,</v>
      </c>
      <c r="C201" t="str">
        <f>'CountryvisatypeLink Live Master'!B201&amp;",'"</f>
        <v>36177,'</v>
      </c>
      <c r="D201" t="str">
        <f>'CountryvisatypeLink Live Master'!C201</f>
        <v>N</v>
      </c>
      <c r="E201" s="16" t="s">
        <v>1917</v>
      </c>
      <c r="G201" t="str">
        <f t="shared" si="6"/>
        <v>INSERT INTO t_vsc_visa_insurance_link (t_insurance_link_id, vsc_id, visa_type_id, is_insurance_required, created_by, created_date, modified_by, modified_date) VALUES(nextval('t_vsc_visa_insurance_link_seq'),81363,36177,'N','support', current_timestamp, 'support', current_timestamp);</v>
      </c>
    </row>
    <row r="202" spans="1:7">
      <c r="A202" t="s">
        <v>1912</v>
      </c>
      <c r="B202" t="str">
        <f t="shared" si="7"/>
        <v>81363,</v>
      </c>
      <c r="C202" t="str">
        <f>'CountryvisatypeLink Live Master'!B202&amp;",'"</f>
        <v>36167,'</v>
      </c>
      <c r="D202" t="str">
        <f>'CountryvisatypeLink Live Master'!C202</f>
        <v>N</v>
      </c>
      <c r="E202" s="16" t="s">
        <v>1917</v>
      </c>
      <c r="G202" t="str">
        <f t="shared" si="6"/>
        <v>INSERT INTO t_vsc_visa_insurance_link (t_insurance_link_id, vsc_id, visa_type_id, is_insurance_required, created_by, created_date, modified_by, modified_date) VALUES(nextval('t_vsc_visa_insurance_link_seq'),81363,36167,'N','support', current_timestamp, 'support', current_timestamp);</v>
      </c>
    </row>
    <row r="203" spans="1:7">
      <c r="A203" t="s">
        <v>1912</v>
      </c>
      <c r="B203" t="str">
        <f t="shared" si="7"/>
        <v>81363,</v>
      </c>
      <c r="C203" t="str">
        <f>'CountryvisatypeLink Live Master'!B203&amp;",'"</f>
        <v>36162,'</v>
      </c>
      <c r="D203" t="str">
        <f>'CountryvisatypeLink Live Master'!C203</f>
        <v>N</v>
      </c>
      <c r="E203" s="16" t="s">
        <v>1917</v>
      </c>
      <c r="G203" t="str">
        <f t="shared" si="6"/>
        <v>INSERT INTO t_vsc_visa_insurance_link (t_insurance_link_id, vsc_id, visa_type_id, is_insurance_required, created_by, created_date, modified_by, modified_date) VALUES(nextval('t_vsc_visa_insurance_link_seq'),81363,36162,'N','support', current_timestamp, 'support', current_timestamp);</v>
      </c>
    </row>
    <row r="204" spans="1:7">
      <c r="A204" t="s">
        <v>1912</v>
      </c>
      <c r="B204" t="str">
        <f t="shared" si="7"/>
        <v>81363,</v>
      </c>
      <c r="C204" t="str">
        <f>'CountryvisatypeLink Live Master'!B204&amp;",'"</f>
        <v>36178,'</v>
      </c>
      <c r="D204" t="str">
        <f>'CountryvisatypeLink Live Master'!C204</f>
        <v>N</v>
      </c>
      <c r="E204" s="16" t="s">
        <v>1917</v>
      </c>
      <c r="G204" t="str">
        <f t="shared" si="6"/>
        <v>INSERT INTO t_vsc_visa_insurance_link (t_insurance_link_id, vsc_id, visa_type_id, is_insurance_required, created_by, created_date, modified_by, modified_date) VALUES(nextval('t_vsc_visa_insurance_link_seq'),81363,36178,'N','support', current_timestamp, 'support', current_timestamp);</v>
      </c>
    </row>
    <row r="205" spans="1:7">
      <c r="A205" t="s">
        <v>1912</v>
      </c>
      <c r="B205" t="str">
        <f t="shared" si="7"/>
        <v>81363,</v>
      </c>
      <c r="C205" t="str">
        <f>'CountryvisatypeLink Live Master'!B205&amp;",'"</f>
        <v>36160,'</v>
      </c>
      <c r="D205" t="str">
        <f>'CountryvisatypeLink Live Master'!C205</f>
        <v>N</v>
      </c>
      <c r="E205" s="16" t="s">
        <v>1917</v>
      </c>
      <c r="G205" t="str">
        <f t="shared" si="6"/>
        <v>INSERT INTO t_vsc_visa_insurance_link (t_insurance_link_id, vsc_id, visa_type_id, is_insurance_required, created_by, created_date, modified_by, modified_date) VALUES(nextval('t_vsc_visa_insurance_link_seq'),81363,36160,'N','support', current_timestamp, 'support', current_timestamp);</v>
      </c>
    </row>
    <row r="206" spans="1:7">
      <c r="A206" t="s">
        <v>1912</v>
      </c>
      <c r="B206" t="str">
        <f t="shared" si="7"/>
        <v>81363,</v>
      </c>
      <c r="C206" t="str">
        <f>'CountryvisatypeLink Live Master'!B206&amp;",'"</f>
        <v>36159,'</v>
      </c>
      <c r="D206" t="str">
        <f>'CountryvisatypeLink Live Master'!C206</f>
        <v>N</v>
      </c>
      <c r="E206" s="16" t="s">
        <v>1917</v>
      </c>
      <c r="G206" t="str">
        <f t="shared" si="6"/>
        <v>INSERT INTO t_vsc_visa_insurance_link (t_insurance_link_id, vsc_id, visa_type_id, is_insurance_required, created_by, created_date, modified_by, modified_date) VALUES(nextval('t_vsc_visa_insurance_link_seq'),81363,36159,'N','support', current_timestamp, 'support', current_timestamp);</v>
      </c>
    </row>
    <row r="207" spans="1:7">
      <c r="A207" t="s">
        <v>1912</v>
      </c>
      <c r="B207" t="str">
        <f t="shared" si="7"/>
        <v>81363,</v>
      </c>
      <c r="C207" t="str">
        <f>'CountryvisatypeLink Live Master'!B207&amp;",'"</f>
        <v>36163,'</v>
      </c>
      <c r="D207" t="str">
        <f>'CountryvisatypeLink Live Master'!C207</f>
        <v>N</v>
      </c>
      <c r="E207" s="16" t="s">
        <v>1917</v>
      </c>
      <c r="G207" t="str">
        <f t="shared" si="6"/>
        <v>INSERT INTO t_vsc_visa_insurance_link (t_insurance_link_id, vsc_id, visa_type_id, is_insurance_required, created_by, created_date, modified_by, modified_date) VALUES(nextval('t_vsc_visa_insurance_link_seq'),81363,36163,'N','support', current_timestamp, 'support', current_timestamp);</v>
      </c>
    </row>
    <row r="208" spans="1:7">
      <c r="A208" t="s">
        <v>1912</v>
      </c>
      <c r="B208" t="str">
        <f t="shared" si="7"/>
        <v>81363,</v>
      </c>
      <c r="C208" t="str">
        <f>'CountryvisatypeLink Live Master'!B208&amp;",'"</f>
        <v>36156,'</v>
      </c>
      <c r="D208" t="str">
        <f>'CountryvisatypeLink Live Master'!C208</f>
        <v>N</v>
      </c>
      <c r="E208" s="16" t="s">
        <v>1917</v>
      </c>
      <c r="G208" t="str">
        <f t="shared" si="6"/>
        <v>INSERT INTO t_vsc_visa_insurance_link (t_insurance_link_id, vsc_id, visa_type_id, is_insurance_required, created_by, created_date, modified_by, modified_date) VALUES(nextval('t_vsc_visa_insurance_link_seq'),81363,36156,'N','support', current_timestamp, 'support', current_timestamp);</v>
      </c>
    </row>
    <row r="209" spans="1:7">
      <c r="A209" t="s">
        <v>1912</v>
      </c>
      <c r="B209" t="str">
        <f t="shared" si="7"/>
        <v>81363,</v>
      </c>
      <c r="C209" t="str">
        <f>'CountryvisatypeLink Live Master'!B209&amp;",'"</f>
        <v>36165,'</v>
      </c>
      <c r="D209" t="str">
        <f>'CountryvisatypeLink Live Master'!C209</f>
        <v>N</v>
      </c>
      <c r="E209" s="16" t="s">
        <v>1917</v>
      </c>
      <c r="G209" t="str">
        <f t="shared" si="6"/>
        <v>INSERT INTO t_vsc_visa_insurance_link (t_insurance_link_id, vsc_id, visa_type_id, is_insurance_required, created_by, created_date, modified_by, modified_date) VALUES(nextval('t_vsc_visa_insurance_link_seq'),81363,36165,'N','support', current_timestamp, 'support', current_timestamp);</v>
      </c>
    </row>
    <row r="210" spans="1:7">
      <c r="A210" t="s">
        <v>1912</v>
      </c>
      <c r="B210" t="str">
        <f t="shared" si="7"/>
        <v>81363,</v>
      </c>
      <c r="C210" t="str">
        <f>'CountryvisatypeLink Live Master'!B210&amp;",'"</f>
        <v>36155,'</v>
      </c>
      <c r="D210" t="str">
        <f>'CountryvisatypeLink Live Master'!C210</f>
        <v>N</v>
      </c>
      <c r="E210" s="16" t="s">
        <v>1917</v>
      </c>
      <c r="G210" t="str">
        <f t="shared" si="6"/>
        <v>INSERT INTO t_vsc_visa_insurance_link (t_insurance_link_id, vsc_id, visa_type_id, is_insurance_required, created_by, created_date, modified_by, modified_date) VALUES(nextval('t_vsc_visa_insurance_link_seq'),81363,36155,'N','support', current_timestamp, 'support', current_timestamp);</v>
      </c>
    </row>
    <row r="211" spans="1:7">
      <c r="A211" t="s">
        <v>1912</v>
      </c>
      <c r="B211" t="str">
        <f t="shared" si="7"/>
        <v>81363,</v>
      </c>
      <c r="C211" t="str">
        <f>'CountryvisatypeLink Live Master'!B211&amp;",'"</f>
        <v>22058,'</v>
      </c>
      <c r="D211" t="str">
        <f>'CountryvisatypeLink Live Master'!C211</f>
        <v>Y</v>
      </c>
      <c r="E211" s="16" t="s">
        <v>1917</v>
      </c>
      <c r="G211" t="str">
        <f t="shared" si="6"/>
        <v>INSERT INTO t_vsc_visa_insurance_link (t_insurance_link_id, vsc_id, visa_type_id, is_insurance_required, created_by, created_date, modified_by, modified_date) VALUES(nextval('t_vsc_visa_insurance_link_seq'),81363,22058,'Y','support', current_timestamp, 'support', current_timestamp);</v>
      </c>
    </row>
    <row r="212" spans="1:7">
      <c r="A212" t="s">
        <v>1912</v>
      </c>
      <c r="B212" t="str">
        <f t="shared" si="7"/>
        <v>81363,</v>
      </c>
      <c r="C212" t="str">
        <f>'CountryvisatypeLink Live Master'!B212&amp;",'"</f>
        <v>24054,'</v>
      </c>
      <c r="D212" t="str">
        <f>'CountryvisatypeLink Live Master'!C212</f>
        <v>Y</v>
      </c>
      <c r="E212" s="16" t="s">
        <v>1917</v>
      </c>
      <c r="G212" t="str">
        <f t="shared" si="6"/>
        <v>INSERT INTO t_vsc_visa_insurance_link (t_insurance_link_id, vsc_id, visa_type_id, is_insurance_required, created_by, created_date, modified_by, modified_date) VALUES(nextval('t_vsc_visa_insurance_link_seq'),81363,24054,'Y','support', current_timestamp, 'support', current_timestamp);</v>
      </c>
    </row>
    <row r="213" spans="1:7">
      <c r="A213" t="s">
        <v>1912</v>
      </c>
      <c r="B213" t="str">
        <f t="shared" si="7"/>
        <v>81363,</v>
      </c>
      <c r="C213" t="str">
        <f>'CountryvisatypeLink Live Master'!B213&amp;",'"</f>
        <v>39151,'</v>
      </c>
      <c r="D213" t="str">
        <f>'CountryvisatypeLink Live Master'!C213</f>
        <v>N</v>
      </c>
      <c r="E213" s="16" t="s">
        <v>1917</v>
      </c>
      <c r="G213" t="str">
        <f t="shared" si="6"/>
        <v>INSERT INTO t_vsc_visa_insurance_link (t_insurance_link_id, vsc_id, visa_type_id, is_insurance_required, created_by, created_date, modified_by, modified_date) VALUES(nextval('t_vsc_visa_insurance_link_seq'),81363,39151,'N','support', current_timestamp, 'support', current_timestamp);</v>
      </c>
    </row>
    <row r="214" spans="1:7">
      <c r="A214" t="s">
        <v>1912</v>
      </c>
      <c r="B214" t="str">
        <f t="shared" si="7"/>
        <v>81363,</v>
      </c>
      <c r="C214" t="str">
        <f>'CountryvisatypeLink Live Master'!B214&amp;",'"</f>
        <v>37153,'</v>
      </c>
      <c r="D214" t="str">
        <f>'CountryvisatypeLink Live Master'!C214</f>
        <v>Y</v>
      </c>
      <c r="E214" s="16" t="s">
        <v>1917</v>
      </c>
      <c r="G214" t="str">
        <f t="shared" si="6"/>
        <v>INSERT INTO t_vsc_visa_insurance_link (t_insurance_link_id, vsc_id, visa_type_id, is_insurance_required, created_by, created_date, modified_by, modified_date) VALUES(nextval('t_vsc_visa_insurance_link_seq'),81363,37153,'Y','support', current_timestamp, 'support', current_timestamp);</v>
      </c>
    </row>
    <row r="215" spans="1:7">
      <c r="A215" t="s">
        <v>1912</v>
      </c>
      <c r="B215" t="str">
        <f t="shared" si="7"/>
        <v>81363,</v>
      </c>
      <c r="C215" t="str">
        <f>'CountryvisatypeLink Live Master'!B215&amp;",'"</f>
        <v>33153,'</v>
      </c>
      <c r="D215" t="str">
        <f>'CountryvisatypeLink Live Master'!C215</f>
        <v>Y</v>
      </c>
      <c r="E215" s="16" t="s">
        <v>1917</v>
      </c>
      <c r="G215" t="str">
        <f t="shared" si="6"/>
        <v>INSERT INTO t_vsc_visa_insurance_link (t_insurance_link_id, vsc_id, visa_type_id, is_insurance_required, created_by, created_date, modified_by, modified_date) VALUES(nextval('t_vsc_visa_insurance_link_seq'),81363,33153,'Y','support', current_timestamp, 'support', current_timestamp);</v>
      </c>
    </row>
    <row r="216" spans="1:7">
      <c r="A216" t="s">
        <v>1912</v>
      </c>
      <c r="B216" t="str">
        <f t="shared" si="7"/>
        <v>81363,</v>
      </c>
      <c r="C216" t="str">
        <f>'CountryvisatypeLink Live Master'!B216&amp;",'"</f>
        <v>616,'</v>
      </c>
      <c r="D216" t="str">
        <f>'CountryvisatypeLink Live Master'!C216</f>
        <v>Y</v>
      </c>
      <c r="E216" s="16" t="s">
        <v>1917</v>
      </c>
      <c r="G216" t="str">
        <f t="shared" si="6"/>
        <v>INSERT INTO t_vsc_visa_insurance_link (t_insurance_link_id, vsc_id, visa_type_id, is_insurance_required, created_by, created_date, modified_by, modified_date) VALUES(nextval('t_vsc_visa_insurance_link_seq'),81363,616,'Y','support', current_timestamp, 'support', current_timestamp);</v>
      </c>
    </row>
    <row r="217" spans="1:7">
      <c r="A217" t="s">
        <v>1912</v>
      </c>
      <c r="B217" t="str">
        <f t="shared" si="7"/>
        <v>81363,</v>
      </c>
      <c r="C217" t="str">
        <f>'CountryvisatypeLink Live Master'!B217&amp;",'"</f>
        <v>615,'</v>
      </c>
      <c r="D217" t="str">
        <f>'CountryvisatypeLink Live Master'!C217</f>
        <v>Y</v>
      </c>
      <c r="E217" s="16" t="s">
        <v>1917</v>
      </c>
      <c r="G217" t="str">
        <f t="shared" si="6"/>
        <v>INSERT INTO t_vsc_visa_insurance_link (t_insurance_link_id, vsc_id, visa_type_id, is_insurance_required, created_by, created_date, modified_by, modified_date) VALUES(nextval('t_vsc_visa_insurance_link_seq'),81363,615,'Y','support', current_timestamp, 'support', current_timestamp);</v>
      </c>
    </row>
    <row r="218" spans="1:7">
      <c r="A218" t="s">
        <v>1912</v>
      </c>
      <c r="B218" t="str">
        <f t="shared" si="7"/>
        <v>81363,</v>
      </c>
      <c r="C218" t="str">
        <f>'CountryvisatypeLink Live Master'!B218&amp;",'"</f>
        <v>43504,'</v>
      </c>
      <c r="D218" t="e">
        <f>'CountryvisatypeLink Live Master'!C218</f>
        <v>#N/A</v>
      </c>
      <c r="E218" s="16" t="s">
        <v>1917</v>
      </c>
      <c r="G218" t="e">
        <f t="shared" si="6"/>
        <v>#N/A</v>
      </c>
    </row>
    <row r="219" spans="1:7">
      <c r="A219" t="s">
        <v>1912</v>
      </c>
      <c r="B219" t="str">
        <f t="shared" si="7"/>
        <v>81363,</v>
      </c>
      <c r="C219" t="str">
        <f>'CountryvisatypeLink Live Master'!B219&amp;",'"</f>
        <v>34156,'</v>
      </c>
      <c r="D219" t="str">
        <f>'CountryvisatypeLink Live Master'!C219</f>
        <v>Y</v>
      </c>
      <c r="E219" s="16" t="s">
        <v>1917</v>
      </c>
      <c r="G219" t="str">
        <f t="shared" si="6"/>
        <v>INSERT INTO t_vsc_visa_insurance_link (t_insurance_link_id, vsc_id, visa_type_id, is_insurance_required, created_by, created_date, modified_by, modified_date) VALUES(nextval('t_vsc_visa_insurance_link_seq'),81363,34156,'Y','support', current_timestamp, 'support', current_timestamp);</v>
      </c>
    </row>
    <row r="220" spans="1:7">
      <c r="A220" t="s">
        <v>1912</v>
      </c>
      <c r="B220" t="str">
        <f t="shared" si="7"/>
        <v>81363,</v>
      </c>
      <c r="C220" t="str">
        <f>'CountryvisatypeLink Live Master'!B220&amp;",'"</f>
        <v>617,'</v>
      </c>
      <c r="D220" t="str">
        <f>'CountryvisatypeLink Live Master'!C220</f>
        <v>Y</v>
      </c>
      <c r="E220" s="16" t="s">
        <v>1917</v>
      </c>
      <c r="G220" t="str">
        <f t="shared" si="6"/>
        <v>INSERT INTO t_vsc_visa_insurance_link (t_insurance_link_id, vsc_id, visa_type_id, is_insurance_required, created_by, created_date, modified_by, modified_date) VALUES(nextval('t_vsc_visa_insurance_link_seq'),81363,617,'Y','support', current_timestamp, 'support', current_timestamp);</v>
      </c>
    </row>
    <row r="221" spans="1:7">
      <c r="A221" t="s">
        <v>1912</v>
      </c>
      <c r="B221" t="str">
        <f t="shared" si="7"/>
        <v>81363,</v>
      </c>
      <c r="C221" t="str">
        <f>'CountryvisatypeLink Live Master'!B221&amp;",'"</f>
        <v>43603,'</v>
      </c>
      <c r="D221" t="str">
        <f>'CountryvisatypeLink Live Master'!C221</f>
        <v>Y</v>
      </c>
      <c r="E221" s="16" t="s">
        <v>1917</v>
      </c>
      <c r="G221" t="str">
        <f t="shared" si="6"/>
        <v>INSERT INTO t_vsc_visa_insurance_link (t_insurance_link_id, vsc_id, visa_type_id, is_insurance_required, created_by, created_date, modified_by, modified_date) VALUES(nextval('t_vsc_visa_insurance_link_seq'),81363,43603,'Y','support', current_timestamp, 'support', current_timestamp);</v>
      </c>
    </row>
    <row r="222" spans="1:7">
      <c r="A222" t="s">
        <v>1912</v>
      </c>
      <c r="B222" t="str">
        <f t="shared" si="7"/>
        <v>81363,</v>
      </c>
      <c r="C222" t="str">
        <f>'CountryvisatypeLink Live Master'!B222&amp;",'"</f>
        <v>42783,'</v>
      </c>
      <c r="D222" t="str">
        <f>'CountryvisatypeLink Live Master'!C222</f>
        <v>N</v>
      </c>
      <c r="E222" s="16" t="s">
        <v>1917</v>
      </c>
      <c r="G222" t="str">
        <f t="shared" si="6"/>
        <v>INSERT INTO t_vsc_visa_insurance_link (t_insurance_link_id, vsc_id, visa_type_id, is_insurance_required, created_by, created_date, modified_by, modified_date) VALUES(nextval('t_vsc_visa_insurance_link_seq'),81363,42783,'N','support', current_timestamp, 'support', current_timestamp);</v>
      </c>
    </row>
    <row r="223" spans="1:7">
      <c r="A223" t="s">
        <v>1912</v>
      </c>
      <c r="B223" t="str">
        <f t="shared" si="7"/>
        <v>81363,</v>
      </c>
      <c r="C223" t="str">
        <f>'CountryvisatypeLink Live Master'!B223&amp;",'"</f>
        <v>42143,'</v>
      </c>
      <c r="D223" t="str">
        <f>'CountryvisatypeLink Live Master'!C223</f>
        <v>N</v>
      </c>
      <c r="E223" s="16" t="s">
        <v>1917</v>
      </c>
      <c r="G223" t="str">
        <f t="shared" si="6"/>
        <v>INSERT INTO t_vsc_visa_insurance_link (t_insurance_link_id, vsc_id, visa_type_id, is_insurance_required, created_by, created_date, modified_by, modified_date) VALUES(nextval('t_vsc_visa_insurance_link_seq'),81363,42143,'N','support', current_timestamp, 'support', current_timestamp);</v>
      </c>
    </row>
    <row r="224" spans="1:7">
      <c r="A224" t="s">
        <v>1912</v>
      </c>
      <c r="B224" t="str">
        <f t="shared" si="7"/>
        <v>81363,</v>
      </c>
      <c r="C224" t="str">
        <f>'CountryvisatypeLink Live Master'!B224&amp;",'"</f>
        <v>22059,'</v>
      </c>
      <c r="D224" t="str">
        <f>'CountryvisatypeLink Live Master'!C224</f>
        <v>N</v>
      </c>
      <c r="E224" s="16" t="s">
        <v>1917</v>
      </c>
      <c r="G224" t="str">
        <f t="shared" si="6"/>
        <v>INSERT INTO t_vsc_visa_insurance_link (t_insurance_link_id, vsc_id, visa_type_id, is_insurance_required, created_by, created_date, modified_by, modified_date) VALUES(nextval('t_vsc_visa_insurance_link_seq'),81363,22059,'N','support', current_timestamp, 'support', current_timestamp);</v>
      </c>
    </row>
    <row r="225" spans="1:7">
      <c r="A225" t="s">
        <v>1912</v>
      </c>
      <c r="B225" t="str">
        <f t="shared" si="7"/>
        <v>81363,</v>
      </c>
      <c r="C225" t="str">
        <f>'CountryvisatypeLink Live Master'!B225&amp;",'"</f>
        <v>43507,'</v>
      </c>
      <c r="D225" t="e">
        <f>'CountryvisatypeLink Live Master'!C225</f>
        <v>#N/A</v>
      </c>
      <c r="E225" s="16" t="s">
        <v>1917</v>
      </c>
      <c r="G225" t="e">
        <f t="shared" si="6"/>
        <v>#N/A</v>
      </c>
    </row>
    <row r="226" spans="1:7">
      <c r="A226" t="s">
        <v>1912</v>
      </c>
      <c r="B226" t="str">
        <f t="shared" si="7"/>
        <v>81363,</v>
      </c>
      <c r="C226" t="str">
        <f>'CountryvisatypeLink Live Master'!B226&amp;",'"</f>
        <v>43506,'</v>
      </c>
      <c r="D226" t="e">
        <f>'CountryvisatypeLink Live Master'!C226</f>
        <v>#N/A</v>
      </c>
      <c r="E226" s="16" t="s">
        <v>1917</v>
      </c>
      <c r="G226" t="e">
        <f t="shared" si="6"/>
        <v>#N/A</v>
      </c>
    </row>
    <row r="227" spans="1:7">
      <c r="A227" t="s">
        <v>1912</v>
      </c>
      <c r="B227" t="str">
        <f t="shared" si="7"/>
        <v>81363,</v>
      </c>
      <c r="C227" t="str">
        <f>'CountryvisatypeLink Live Master'!B227&amp;",'"</f>
        <v>940,'</v>
      </c>
      <c r="D227" t="str">
        <f>'CountryvisatypeLink Live Master'!C227</f>
        <v>N</v>
      </c>
      <c r="E227" s="16" t="s">
        <v>1917</v>
      </c>
      <c r="G227" t="str">
        <f t="shared" si="6"/>
        <v>INSERT INTO t_vsc_visa_insurance_link (t_insurance_link_id, vsc_id, visa_type_id, is_insurance_required, created_by, created_date, modified_by, modified_date) VALUES(nextval('t_vsc_visa_insurance_link_seq'),81363,940,'N','support', current_timestamp, 'support', current_timestamp);</v>
      </c>
    </row>
    <row r="228" spans="1:7">
      <c r="A228" t="s">
        <v>1912</v>
      </c>
      <c r="B228" t="str">
        <f t="shared" si="7"/>
        <v>81363,</v>
      </c>
      <c r="C228" t="str">
        <f>'CountryvisatypeLink Live Master'!B228&amp;",'"</f>
        <v>939,'</v>
      </c>
      <c r="D228" t="str">
        <f>'CountryvisatypeLink Live Master'!C228</f>
        <v>N</v>
      </c>
      <c r="E228" s="16" t="s">
        <v>1917</v>
      </c>
      <c r="G228" t="str">
        <f t="shared" si="6"/>
        <v>INSERT INTO t_vsc_visa_insurance_link (t_insurance_link_id, vsc_id, visa_type_id, is_insurance_required, created_by, created_date, modified_by, modified_date) VALUES(nextval('t_vsc_visa_insurance_link_seq'),81363,939,'N','support', current_timestamp, 'support', current_timestamp);</v>
      </c>
    </row>
    <row r="229" spans="1:7">
      <c r="A229" t="s">
        <v>1912</v>
      </c>
      <c r="B229" t="str">
        <f t="shared" si="7"/>
        <v>81363,</v>
      </c>
      <c r="C229" t="str">
        <f>'CountryvisatypeLink Live Master'!B229&amp;",'"</f>
        <v>43508,'</v>
      </c>
      <c r="D229" t="e">
        <f>'CountryvisatypeLink Live Master'!C229</f>
        <v>#N/A</v>
      </c>
      <c r="E229" s="16" t="s">
        <v>1917</v>
      </c>
      <c r="G229" t="e">
        <f t="shared" si="6"/>
        <v>#N/A</v>
      </c>
    </row>
    <row r="230" spans="1:7">
      <c r="A230" t="s">
        <v>1912</v>
      </c>
      <c r="B230" t="str">
        <f t="shared" si="7"/>
        <v>81363,</v>
      </c>
      <c r="C230" t="str">
        <f>'CountryvisatypeLink Live Master'!B230&amp;",'"</f>
        <v>43505,'</v>
      </c>
      <c r="D230" t="e">
        <f>'CountryvisatypeLink Live Master'!C230</f>
        <v>#N/A</v>
      </c>
      <c r="E230" s="16" t="s">
        <v>1917</v>
      </c>
      <c r="G230" t="e">
        <f t="shared" si="6"/>
        <v>#N/A</v>
      </c>
    </row>
    <row r="231" spans="1:7">
      <c r="A231" t="s">
        <v>1912</v>
      </c>
      <c r="B231" t="str">
        <f t="shared" si="7"/>
        <v>81363,</v>
      </c>
      <c r="C231" t="str">
        <f>'CountryvisatypeLink Live Master'!B231&amp;",'"</f>
        <v>941,'</v>
      </c>
      <c r="D231" t="str">
        <f>'CountryvisatypeLink Live Master'!C231</f>
        <v>N</v>
      </c>
      <c r="E231" s="16" t="s">
        <v>1917</v>
      </c>
      <c r="G231" t="str">
        <f t="shared" si="6"/>
        <v>INSERT INTO t_vsc_visa_insurance_link (t_insurance_link_id, vsc_id, visa_type_id, is_insurance_required, created_by, created_date, modified_by, modified_date) VALUES(nextval('t_vsc_visa_insurance_link_seq'),81363,941,'N','support', current_timestamp, 'support', current_timestamp);</v>
      </c>
    </row>
    <row r="232" spans="1:7">
      <c r="A232" t="s">
        <v>1912</v>
      </c>
      <c r="B232" t="str">
        <f t="shared" si="7"/>
        <v>81363,</v>
      </c>
      <c r="C232" t="str">
        <f>'CountryvisatypeLink Live Master'!B232&amp;",'"</f>
        <v>28150,'</v>
      </c>
      <c r="D232" t="str">
        <f>'CountryvisatypeLink Live Master'!C232</f>
        <v>N</v>
      </c>
      <c r="E232" s="16" t="s">
        <v>1917</v>
      </c>
      <c r="G232" t="str">
        <f t="shared" si="6"/>
        <v>INSERT INTO t_vsc_visa_insurance_link (t_insurance_link_id, vsc_id, visa_type_id, is_insurance_required, created_by, created_date, modified_by, modified_date) VALUES(nextval('t_vsc_visa_insurance_link_seq'),81363,28150,'N','support', current_timestamp, 'support', current_timestamp);</v>
      </c>
    </row>
    <row r="233" spans="1:7">
      <c r="A233" t="s">
        <v>1912</v>
      </c>
      <c r="B233" t="str">
        <f t="shared" si="7"/>
        <v>81363,</v>
      </c>
      <c r="C233" t="str">
        <f>'CountryvisatypeLink Live Master'!B233&amp;",'"</f>
        <v>607,'</v>
      </c>
      <c r="D233" t="str">
        <f>'CountryvisatypeLink Live Master'!C233</f>
        <v>N</v>
      </c>
      <c r="E233" s="16" t="s">
        <v>1917</v>
      </c>
      <c r="G233" t="str">
        <f t="shared" si="6"/>
        <v>INSERT INTO t_vsc_visa_insurance_link (t_insurance_link_id, vsc_id, visa_type_id, is_insurance_required, created_by, created_date, modified_by, modified_date) VALUES(nextval('t_vsc_visa_insurance_link_seq'),81363,607,'N','support', current_timestamp, 'support', current_timestamp);</v>
      </c>
    </row>
    <row r="234" spans="1:7">
      <c r="A234" t="s">
        <v>1912</v>
      </c>
      <c r="B234" t="str">
        <f t="shared" si="7"/>
        <v>81363,</v>
      </c>
      <c r="C234" t="str">
        <f>'CountryvisatypeLink Live Master'!B234&amp;",'"</f>
        <v>606,'</v>
      </c>
      <c r="D234" t="str">
        <f>'CountryvisatypeLink Live Master'!C234</f>
        <v>N</v>
      </c>
      <c r="E234" s="16" t="s">
        <v>1917</v>
      </c>
      <c r="G234" t="str">
        <f t="shared" si="6"/>
        <v>INSERT INTO t_vsc_visa_insurance_link (t_insurance_link_id, vsc_id, visa_type_id, is_insurance_required, created_by, created_date, modified_by, modified_date) VALUES(nextval('t_vsc_visa_insurance_link_seq'),81363,606,'N','support', current_timestamp, 'support', current_timestamp);</v>
      </c>
    </row>
    <row r="235" spans="1:7">
      <c r="A235" t="s">
        <v>1912</v>
      </c>
      <c r="B235" t="str">
        <f t="shared" si="7"/>
        <v>81363,</v>
      </c>
      <c r="C235" t="str">
        <f>'CountryvisatypeLink Live Master'!B235&amp;",'"</f>
        <v>608,'</v>
      </c>
      <c r="D235" t="str">
        <f>'CountryvisatypeLink Live Master'!C235</f>
        <v>N</v>
      </c>
      <c r="E235" s="16" t="s">
        <v>1917</v>
      </c>
      <c r="G235" t="str">
        <f t="shared" si="6"/>
        <v>INSERT INTO t_vsc_visa_insurance_link (t_insurance_link_id, vsc_id, visa_type_id, is_insurance_required, created_by, created_date, modified_by, modified_date) VALUES(nextval('t_vsc_visa_insurance_link_seq'),81363,608,'N','support', current_timestamp, 'support', current_timestamp);</v>
      </c>
    </row>
    <row r="236" spans="1:7">
      <c r="A236" t="s">
        <v>1912</v>
      </c>
      <c r="B236" t="str">
        <f t="shared" si="7"/>
        <v>81363,</v>
      </c>
      <c r="C236" t="str">
        <f>'CountryvisatypeLink Live Master'!B236&amp;",'"</f>
        <v>42803,'</v>
      </c>
      <c r="D236" t="str">
        <f>'CountryvisatypeLink Live Master'!C236</f>
        <v>N</v>
      </c>
      <c r="E236" s="16" t="s">
        <v>1917</v>
      </c>
      <c r="G236" t="str">
        <f t="shared" si="6"/>
        <v>INSERT INTO t_vsc_visa_insurance_link (t_insurance_link_id, vsc_id, visa_type_id, is_insurance_required, created_by, created_date, modified_by, modified_date) VALUES(nextval('t_vsc_visa_insurance_link_seq'),81363,42803,'N','support', current_timestamp, 'support', current_timestamp);</v>
      </c>
    </row>
    <row r="237" spans="1:7">
      <c r="A237" t="s">
        <v>1912</v>
      </c>
      <c r="B237" t="str">
        <f t="shared" si="7"/>
        <v>81363,</v>
      </c>
      <c r="C237" t="str">
        <f>'CountryvisatypeLink Live Master'!B237&amp;",'"</f>
        <v>22053,'</v>
      </c>
      <c r="D237" t="str">
        <f>'CountryvisatypeLink Live Master'!C237</f>
        <v>Y</v>
      </c>
      <c r="E237" s="16" t="s">
        <v>1917</v>
      </c>
      <c r="G237" t="str">
        <f t="shared" si="6"/>
        <v>INSERT INTO t_vsc_visa_insurance_link (t_insurance_link_id, vsc_id, visa_type_id, is_insurance_required, created_by, created_date, modified_by, modified_date) VALUES(nextval('t_vsc_visa_insurance_link_seq'),81363,22053,'Y','support', current_timestamp, 'support', current_timestamp);</v>
      </c>
    </row>
    <row r="238" spans="1:7">
      <c r="A238" t="s">
        <v>1912</v>
      </c>
      <c r="B238" t="str">
        <f t="shared" si="7"/>
        <v>81363,</v>
      </c>
      <c r="C238" t="str">
        <f>'CountryvisatypeLink Live Master'!B238&amp;",'"</f>
        <v>32403,'</v>
      </c>
      <c r="D238" t="str">
        <f>'CountryvisatypeLink Live Master'!C238</f>
        <v>N</v>
      </c>
      <c r="E238" s="16" t="s">
        <v>1917</v>
      </c>
      <c r="G238" t="str">
        <f t="shared" si="6"/>
        <v>INSERT INTO t_vsc_visa_insurance_link (t_insurance_link_id, vsc_id, visa_type_id, is_insurance_required, created_by, created_date, modified_by, modified_date) VALUES(nextval('t_vsc_visa_insurance_link_seq'),81363,32403,'N','support', current_timestamp, 'support', current_timestamp);</v>
      </c>
    </row>
    <row r="239" spans="1:7">
      <c r="A239" t="s">
        <v>1912</v>
      </c>
      <c r="B239" t="str">
        <f t="shared" si="7"/>
        <v>81363,</v>
      </c>
      <c r="C239" t="str">
        <f>'CountryvisatypeLink Live Master'!B239&amp;",'"</f>
        <v>42144,'</v>
      </c>
      <c r="D239" t="str">
        <f>'CountryvisatypeLink Live Master'!C239</f>
        <v>N</v>
      </c>
      <c r="E239" s="16" t="s">
        <v>1917</v>
      </c>
      <c r="G239" t="str">
        <f t="shared" si="6"/>
        <v>INSERT INTO t_vsc_visa_insurance_link (t_insurance_link_id, vsc_id, visa_type_id, is_insurance_required, created_by, created_date, modified_by, modified_date) VALUES(nextval('t_vsc_visa_insurance_link_seq'),81363,42144,'N','support', current_timestamp, 'support', current_timestamp);</v>
      </c>
    </row>
    <row r="240" spans="1:7">
      <c r="A240" t="s">
        <v>1912</v>
      </c>
      <c r="B240" t="str">
        <f t="shared" si="7"/>
        <v>81363,</v>
      </c>
      <c r="C240" t="str">
        <f>'CountryvisatypeLink Live Master'!B240&amp;",'"</f>
        <v>43509,'</v>
      </c>
      <c r="D240" t="e">
        <f>'CountryvisatypeLink Live Master'!C240</f>
        <v>#N/A</v>
      </c>
      <c r="E240" s="16" t="s">
        <v>1917</v>
      </c>
      <c r="G240" t="e">
        <f t="shared" si="6"/>
        <v>#N/A</v>
      </c>
    </row>
    <row r="241" spans="1:7">
      <c r="A241" t="s">
        <v>1912</v>
      </c>
      <c r="B241" t="str">
        <f t="shared" si="7"/>
        <v>81363,</v>
      </c>
      <c r="C241" t="str">
        <f>'CountryvisatypeLink Live Master'!B241&amp;",'"</f>
        <v>33157,'</v>
      </c>
      <c r="D241" t="str">
        <f>'CountryvisatypeLink Live Master'!C241</f>
        <v>N</v>
      </c>
      <c r="E241" s="16" t="s">
        <v>1917</v>
      </c>
      <c r="G241" t="str">
        <f t="shared" si="6"/>
        <v>INSERT INTO t_vsc_visa_insurance_link (t_insurance_link_id, vsc_id, visa_type_id, is_insurance_required, created_by, created_date, modified_by, modified_date) VALUES(nextval('t_vsc_visa_insurance_link_seq'),81363,33157,'N','support', current_timestamp, 'support', current_timestamp);</v>
      </c>
    </row>
    <row r="242" spans="1:7">
      <c r="A242" t="s">
        <v>1912</v>
      </c>
      <c r="B242" t="str">
        <f t="shared" si="7"/>
        <v>81363,</v>
      </c>
      <c r="C242" t="str">
        <f>'CountryvisatypeLink Live Master'!B242&amp;",'"</f>
        <v>32408,'</v>
      </c>
      <c r="D242" t="str">
        <f>'CountryvisatypeLink Live Master'!C242</f>
        <v>N</v>
      </c>
      <c r="E242" s="16" t="s">
        <v>1917</v>
      </c>
      <c r="G242" t="str">
        <f t="shared" si="6"/>
        <v>INSERT INTO t_vsc_visa_insurance_link (t_insurance_link_id, vsc_id, visa_type_id, is_insurance_required, created_by, created_date, modified_by, modified_date) VALUES(nextval('t_vsc_visa_insurance_link_seq'),81363,32408,'N','support', current_timestamp, 'support', current_timestamp);</v>
      </c>
    </row>
    <row r="243" spans="1:7">
      <c r="A243" t="s">
        <v>1912</v>
      </c>
      <c r="B243" t="str">
        <f t="shared" si="7"/>
        <v>81363,</v>
      </c>
      <c r="C243" t="str">
        <f>'CountryvisatypeLink Live Master'!B243&amp;",'"</f>
        <v>32407,'</v>
      </c>
      <c r="D243" t="str">
        <f>'CountryvisatypeLink Live Master'!C243</f>
        <v>N</v>
      </c>
      <c r="E243" s="16" t="s">
        <v>1917</v>
      </c>
      <c r="G243" t="str">
        <f t="shared" si="6"/>
        <v>INSERT INTO t_vsc_visa_insurance_link (t_insurance_link_id, vsc_id, visa_type_id, is_insurance_required, created_by, created_date, modified_by, modified_date) VALUES(nextval('t_vsc_visa_insurance_link_seq'),81363,32407,'N','support', current_timestamp, 'support', current_timestamp);</v>
      </c>
    </row>
    <row r="244" spans="1:7">
      <c r="A244" t="s">
        <v>1912</v>
      </c>
      <c r="B244" t="str">
        <f t="shared" si="7"/>
        <v>81363,</v>
      </c>
      <c r="C244" t="str">
        <f>'CountryvisatypeLink Live Master'!B244&amp;",'"</f>
        <v>43510,'</v>
      </c>
      <c r="D244" t="e">
        <f>'CountryvisatypeLink Live Master'!C244</f>
        <v>#N/A</v>
      </c>
      <c r="E244" s="16" t="s">
        <v>1917</v>
      </c>
      <c r="G244" t="e">
        <f t="shared" si="6"/>
        <v>#N/A</v>
      </c>
    </row>
    <row r="245" spans="1:7">
      <c r="A245" t="s">
        <v>1912</v>
      </c>
      <c r="B245" t="str">
        <f t="shared" si="7"/>
        <v>81363,</v>
      </c>
      <c r="C245" t="str">
        <f>'CountryvisatypeLink Live Master'!B245&amp;",'"</f>
        <v>34155,'</v>
      </c>
      <c r="D245" t="str">
        <f>'CountryvisatypeLink Live Master'!C245</f>
        <v>N</v>
      </c>
      <c r="E245" s="16" t="s">
        <v>1917</v>
      </c>
      <c r="G245" t="str">
        <f t="shared" si="6"/>
        <v>INSERT INTO t_vsc_visa_insurance_link (t_insurance_link_id, vsc_id, visa_type_id, is_insurance_required, created_by, created_date, modified_by, modified_date) VALUES(nextval('t_vsc_visa_insurance_link_seq'),81363,34155,'N','support', current_timestamp, 'support', current_timestamp);</v>
      </c>
    </row>
    <row r="246" spans="1:7">
      <c r="A246" t="s">
        <v>1912</v>
      </c>
      <c r="B246" t="str">
        <f t="shared" si="7"/>
        <v>81363,</v>
      </c>
      <c r="C246" t="str">
        <f>'CountryvisatypeLink Live Master'!B246&amp;",'"</f>
        <v>32409,'</v>
      </c>
      <c r="D246" t="str">
        <f>'CountryvisatypeLink Live Master'!C246</f>
        <v>N</v>
      </c>
      <c r="E246" s="16" t="s">
        <v>1917</v>
      </c>
      <c r="G246" t="str">
        <f t="shared" si="6"/>
        <v>INSERT INTO t_vsc_visa_insurance_link (t_insurance_link_id, vsc_id, visa_type_id, is_insurance_required, created_by, created_date, modified_by, modified_date) VALUES(nextval('t_vsc_visa_insurance_link_seq'),81363,32409,'N','support', current_timestamp, 'support', current_timestamp);</v>
      </c>
    </row>
    <row r="247" spans="1:7">
      <c r="A247" t="s">
        <v>1912</v>
      </c>
      <c r="B247" t="str">
        <f t="shared" si="7"/>
        <v>81363,</v>
      </c>
      <c r="C247" t="str">
        <f>'CountryvisatypeLink Live Master'!B247&amp;",'"</f>
        <v>24100,'</v>
      </c>
      <c r="D247" t="str">
        <f>'CountryvisatypeLink Live Master'!C247</f>
        <v>Y</v>
      </c>
      <c r="E247" s="16" t="s">
        <v>1917</v>
      </c>
      <c r="G247" t="str">
        <f t="shared" si="6"/>
        <v>INSERT INTO t_vsc_visa_insurance_link (t_insurance_link_id, vsc_id, visa_type_id, is_insurance_required, created_by, created_date, modified_by, modified_date) VALUES(nextval('t_vsc_visa_insurance_link_seq'),81363,24100,'Y','support', current_timestamp, 'support', current_timestamp);</v>
      </c>
    </row>
    <row r="248" spans="1:7">
      <c r="A248" t="s">
        <v>1912</v>
      </c>
      <c r="B248" t="str">
        <f t="shared" si="7"/>
        <v>81363,</v>
      </c>
      <c r="C248" t="str">
        <f>'CountryvisatypeLink Live Master'!B248&amp;",'"</f>
        <v>625,'</v>
      </c>
      <c r="D248" t="str">
        <f>'CountryvisatypeLink Live Master'!C248</f>
        <v>Y</v>
      </c>
      <c r="E248" s="16" t="s">
        <v>1917</v>
      </c>
      <c r="G248" t="str">
        <f t="shared" si="6"/>
        <v>INSERT INTO t_vsc_visa_insurance_link (t_insurance_link_id, vsc_id, visa_type_id, is_insurance_required, created_by, created_date, modified_by, modified_date) VALUES(nextval('t_vsc_visa_insurance_link_seq'),81363,625,'Y','support', current_timestamp, 'support', current_timestamp);</v>
      </c>
    </row>
    <row r="249" spans="1:7">
      <c r="A249" t="s">
        <v>1912</v>
      </c>
      <c r="B249" t="str">
        <f t="shared" si="7"/>
        <v>81363,</v>
      </c>
      <c r="C249" t="str">
        <f>'CountryvisatypeLink Live Master'!B249&amp;",'"</f>
        <v>624,'</v>
      </c>
      <c r="D249" t="str">
        <f>'CountryvisatypeLink Live Master'!C249</f>
        <v>Y</v>
      </c>
      <c r="E249" s="16" t="s">
        <v>1917</v>
      </c>
      <c r="G249" t="str">
        <f t="shared" si="6"/>
        <v>INSERT INTO t_vsc_visa_insurance_link (t_insurance_link_id, vsc_id, visa_type_id, is_insurance_required, created_by, created_date, modified_by, modified_date) VALUES(nextval('t_vsc_visa_insurance_link_seq'),81363,624,'Y','support', current_timestamp, 'support', current_timestamp);</v>
      </c>
    </row>
    <row r="250" spans="1:7">
      <c r="A250" t="s">
        <v>1912</v>
      </c>
      <c r="B250" t="str">
        <f t="shared" si="7"/>
        <v>81363,</v>
      </c>
      <c r="C250" t="str">
        <f>'CountryvisatypeLink Live Master'!B250&amp;",'"</f>
        <v>626,'</v>
      </c>
      <c r="D250" t="str">
        <f>'CountryvisatypeLink Live Master'!C250</f>
        <v>Y</v>
      </c>
      <c r="E250" s="16" t="s">
        <v>1917</v>
      </c>
      <c r="G250" t="str">
        <f t="shared" si="6"/>
        <v>INSERT INTO t_vsc_visa_insurance_link (t_insurance_link_id, vsc_id, visa_type_id, is_insurance_required, created_by, created_date, modified_by, modified_date) VALUES(nextval('t_vsc_visa_insurance_link_seq'),81363,626,'Y','support', current_timestamp, 'support', current_timestamp);</v>
      </c>
    </row>
    <row r="251" spans="1:7">
      <c r="A251" t="s">
        <v>1912</v>
      </c>
      <c r="B251" t="str">
        <f t="shared" si="7"/>
        <v>81363,</v>
      </c>
      <c r="C251" t="str">
        <f>'CountryvisatypeLink Live Master'!B251&amp;",'"</f>
        <v>32402,'</v>
      </c>
      <c r="D251" t="str">
        <f>'CountryvisatypeLink Live Master'!C251</f>
        <v>N</v>
      </c>
      <c r="E251" s="16" t="s">
        <v>1917</v>
      </c>
      <c r="G251" t="str">
        <f t="shared" si="6"/>
        <v>INSERT INTO t_vsc_visa_insurance_link (t_insurance_link_id, vsc_id, visa_type_id, is_insurance_required, created_by, created_date, modified_by, modified_date) VALUES(nextval('t_vsc_visa_insurance_link_seq'),81363,32402,'N','support', current_timestamp, 'support', current_timestamp);</v>
      </c>
    </row>
    <row r="252" spans="1:7">
      <c r="A252" t="s">
        <v>1912</v>
      </c>
      <c r="B252" t="str">
        <f t="shared" si="7"/>
        <v>81363,</v>
      </c>
      <c r="C252" t="str">
        <f>'CountryvisatypeLink Live Master'!B252&amp;",'"</f>
        <v>42145,'</v>
      </c>
      <c r="D252" t="str">
        <f>'CountryvisatypeLink Live Master'!C252</f>
        <v>N</v>
      </c>
      <c r="E252" s="16" t="s">
        <v>1917</v>
      </c>
      <c r="G252" t="str">
        <f t="shared" si="6"/>
        <v>INSERT INTO t_vsc_visa_insurance_link (t_insurance_link_id, vsc_id, visa_type_id, is_insurance_required, created_by, created_date, modified_by, modified_date) VALUES(nextval('t_vsc_visa_insurance_link_seq'),81363,42145,'N','support', current_timestamp, 'support', current_timestamp);</v>
      </c>
    </row>
    <row r="253" spans="1:7">
      <c r="A253" t="s">
        <v>1912</v>
      </c>
      <c r="B253" t="str">
        <f t="shared" si="7"/>
        <v>81363,</v>
      </c>
      <c r="C253" t="str">
        <f>'CountryvisatypeLink Live Master'!B253&amp;",'"</f>
        <v>43511,'</v>
      </c>
      <c r="D253" t="e">
        <f>'CountryvisatypeLink Live Master'!C253</f>
        <v>#N/A</v>
      </c>
      <c r="E253" s="16" t="s">
        <v>1917</v>
      </c>
      <c r="G253" t="e">
        <f t="shared" si="6"/>
        <v>#N/A</v>
      </c>
    </row>
    <row r="254" spans="1:7">
      <c r="A254" t="s">
        <v>1912</v>
      </c>
      <c r="B254" t="str">
        <f t="shared" si="7"/>
        <v>81363,</v>
      </c>
      <c r="C254" t="str">
        <f>'CountryvisatypeLink Live Master'!B254&amp;",'"</f>
        <v>33156,'</v>
      </c>
      <c r="D254" t="str">
        <f>'CountryvisatypeLink Live Master'!C254</f>
        <v>N</v>
      </c>
      <c r="E254" s="16" t="s">
        <v>1917</v>
      </c>
      <c r="G254" t="str">
        <f t="shared" si="6"/>
        <v>INSERT INTO t_vsc_visa_insurance_link (t_insurance_link_id, vsc_id, visa_type_id, is_insurance_required, created_by, created_date, modified_by, modified_date) VALUES(nextval('t_vsc_visa_insurance_link_seq'),81363,33156,'N','support', current_timestamp, 'support', current_timestamp);</v>
      </c>
    </row>
    <row r="255" spans="1:7">
      <c r="A255" t="s">
        <v>1912</v>
      </c>
      <c r="B255" t="str">
        <f t="shared" si="7"/>
        <v>81363,</v>
      </c>
      <c r="C255" t="str">
        <f>'CountryvisatypeLink Live Master'!B255&amp;",'"</f>
        <v>32405,'</v>
      </c>
      <c r="D255" t="str">
        <f>'CountryvisatypeLink Live Master'!C255</f>
        <v>N</v>
      </c>
      <c r="E255" s="16" t="s">
        <v>1917</v>
      </c>
      <c r="G255" t="str">
        <f t="shared" si="6"/>
        <v>INSERT INTO t_vsc_visa_insurance_link (t_insurance_link_id, vsc_id, visa_type_id, is_insurance_required, created_by, created_date, modified_by, modified_date) VALUES(nextval('t_vsc_visa_insurance_link_seq'),81363,32405,'N','support', current_timestamp, 'support', current_timestamp);</v>
      </c>
    </row>
    <row r="256" spans="1:7">
      <c r="A256" t="s">
        <v>1912</v>
      </c>
      <c r="B256" t="str">
        <f t="shared" si="7"/>
        <v>81363,</v>
      </c>
      <c r="C256" t="str">
        <f>'CountryvisatypeLink Live Master'!B256&amp;",'"</f>
        <v>32404,'</v>
      </c>
      <c r="D256" t="str">
        <f>'CountryvisatypeLink Live Master'!C256</f>
        <v>N</v>
      </c>
      <c r="E256" s="16" t="s">
        <v>1917</v>
      </c>
      <c r="G256" t="str">
        <f t="shared" si="6"/>
        <v>INSERT INTO t_vsc_visa_insurance_link (t_insurance_link_id, vsc_id, visa_type_id, is_insurance_required, created_by, created_date, modified_by, modified_date) VALUES(nextval('t_vsc_visa_insurance_link_seq'),81363,32404,'N','support', current_timestamp, 'support', current_timestamp);</v>
      </c>
    </row>
    <row r="257" spans="1:7">
      <c r="A257" t="s">
        <v>1912</v>
      </c>
      <c r="B257" t="str">
        <f t="shared" si="7"/>
        <v>81363,</v>
      </c>
      <c r="C257" t="str">
        <f>'CountryvisatypeLink Live Master'!B257&amp;",'"</f>
        <v>43512,'</v>
      </c>
      <c r="D257" t="e">
        <f>'CountryvisatypeLink Live Master'!C257</f>
        <v>#N/A</v>
      </c>
      <c r="E257" s="16" t="s">
        <v>1917</v>
      </c>
      <c r="G257" t="e">
        <f t="shared" si="6"/>
        <v>#N/A</v>
      </c>
    </row>
    <row r="258" spans="1:7">
      <c r="A258" t="s">
        <v>1912</v>
      </c>
      <c r="B258" t="str">
        <f t="shared" si="7"/>
        <v>81363,</v>
      </c>
      <c r="C258" t="str">
        <f>'CountryvisatypeLink Live Master'!B258&amp;",'"</f>
        <v>34154,'</v>
      </c>
      <c r="D258" t="str">
        <f>'CountryvisatypeLink Live Master'!C258</f>
        <v>N</v>
      </c>
      <c r="E258" s="16" t="s">
        <v>1917</v>
      </c>
      <c r="G258" t="str">
        <f t="shared" si="6"/>
        <v>INSERT INTO t_vsc_visa_insurance_link (t_insurance_link_id, vsc_id, visa_type_id, is_insurance_required, created_by, created_date, modified_by, modified_date) VALUES(nextval('t_vsc_visa_insurance_link_seq'),81363,34154,'N','support', current_timestamp, 'support', current_timestamp);</v>
      </c>
    </row>
    <row r="259" spans="1:7">
      <c r="A259" t="s">
        <v>1912</v>
      </c>
      <c r="B259" t="str">
        <f t="shared" si="7"/>
        <v>81363,</v>
      </c>
      <c r="C259" t="str">
        <f>'CountryvisatypeLink Live Master'!B259&amp;",'"</f>
        <v>32406,'</v>
      </c>
      <c r="D259" t="str">
        <f>'CountryvisatypeLink Live Master'!C259</f>
        <v>N</v>
      </c>
      <c r="E259" s="16" t="s">
        <v>1917</v>
      </c>
      <c r="G259" t="str">
        <f t="shared" si="6"/>
        <v>INSERT INTO t_vsc_visa_insurance_link (t_insurance_link_id, vsc_id, visa_type_id, is_insurance_required, created_by, created_date, modified_by, modified_date) VALUES(nextval('t_vsc_visa_insurance_link_seq'),81363,32406,'N','support', current_timestamp, 'support', current_timestamp);</v>
      </c>
    </row>
    <row r="260" spans="1:7">
      <c r="A260" t="s">
        <v>1912</v>
      </c>
      <c r="B260" t="str">
        <f t="shared" si="7"/>
        <v>81363,</v>
      </c>
      <c r="C260" t="str">
        <f>'CountryvisatypeLink Live Master'!B260&amp;",'"</f>
        <v>22055,'</v>
      </c>
      <c r="D260" t="str">
        <f>'CountryvisatypeLink Live Master'!C260</f>
        <v>Y</v>
      </c>
      <c r="E260" s="16" t="s">
        <v>1917</v>
      </c>
      <c r="G260" t="str">
        <f t="shared" si="6"/>
        <v>INSERT INTO t_vsc_visa_insurance_link (t_insurance_link_id, vsc_id, visa_type_id, is_insurance_required, created_by, created_date, modified_by, modified_date) VALUES(nextval('t_vsc_visa_insurance_link_seq'),81363,22055,'Y','support', current_timestamp, 'support', current_timestamp);</v>
      </c>
    </row>
    <row r="261" spans="1:7">
      <c r="A261" t="s">
        <v>1912</v>
      </c>
      <c r="B261" t="str">
        <f t="shared" si="7"/>
        <v>81363,</v>
      </c>
      <c r="C261" t="str">
        <f>'CountryvisatypeLink Live Master'!B261&amp;",'"</f>
        <v>22064,'</v>
      </c>
      <c r="D261" t="str">
        <f>'CountryvisatypeLink Live Master'!C261</f>
        <v>Y</v>
      </c>
      <c r="E261" s="16" t="s">
        <v>1917</v>
      </c>
      <c r="G261" t="str">
        <f t="shared" si="6"/>
        <v>INSERT INTO t_vsc_visa_insurance_link (t_insurance_link_id, vsc_id, visa_type_id, is_insurance_required, created_by, created_date, modified_by, modified_date) VALUES(nextval('t_vsc_visa_insurance_link_seq'),81363,22064,'Y','support', current_timestamp, 'support', current_timestamp);</v>
      </c>
    </row>
    <row r="262" spans="1:7">
      <c r="A262" t="s">
        <v>1912</v>
      </c>
      <c r="B262" t="str">
        <f t="shared" si="7"/>
        <v>81363,</v>
      </c>
      <c r="C262" t="str">
        <f>'CountryvisatypeLink Live Master'!B262&amp;",'"</f>
        <v>43513,'</v>
      </c>
      <c r="D262" t="e">
        <f>'CountryvisatypeLink Live Master'!C262</f>
        <v>#N/A</v>
      </c>
      <c r="E262" s="16" t="s">
        <v>1917</v>
      </c>
      <c r="G262" t="e">
        <f t="shared" ref="G262:G325" si="8">CONCATENATE(A262,B262,C262,D262,E262)</f>
        <v>#N/A</v>
      </c>
    </row>
    <row r="263" spans="1:7">
      <c r="A263" t="s">
        <v>1912</v>
      </c>
      <c r="B263" t="str">
        <f t="shared" si="7"/>
        <v>81363,</v>
      </c>
      <c r="C263" t="str">
        <f>'CountryvisatypeLink Live Master'!B263&amp;",'"</f>
        <v>33158,'</v>
      </c>
      <c r="D263" t="str">
        <f>'CountryvisatypeLink Live Master'!C263</f>
        <v>Y</v>
      </c>
      <c r="E263" s="16" t="s">
        <v>1917</v>
      </c>
      <c r="G263" t="str">
        <f t="shared" si="8"/>
        <v>INSERT INTO t_vsc_visa_insurance_link (t_insurance_link_id, vsc_id, visa_type_id, is_insurance_required, created_by, created_date, modified_by, modified_date) VALUES(nextval('t_vsc_visa_insurance_link_seq'),81363,33158,'Y','support', current_timestamp, 'support', current_timestamp);</v>
      </c>
    </row>
    <row r="264" spans="1:7">
      <c r="A264" t="s">
        <v>1912</v>
      </c>
      <c r="B264" t="str">
        <f t="shared" ref="B264:B327" si="9">B262</f>
        <v>81363,</v>
      </c>
      <c r="C264" t="str">
        <f>'CountryvisatypeLink Live Master'!B264&amp;",'"</f>
        <v>628,'</v>
      </c>
      <c r="D264" t="str">
        <f>'CountryvisatypeLink Live Master'!C264</f>
        <v>Y</v>
      </c>
      <c r="E264" s="16" t="s">
        <v>1917</v>
      </c>
      <c r="G264" t="str">
        <f t="shared" si="8"/>
        <v>INSERT INTO t_vsc_visa_insurance_link (t_insurance_link_id, vsc_id, visa_type_id, is_insurance_required, created_by, created_date, modified_by, modified_date) VALUES(nextval('t_vsc_visa_insurance_link_seq'),81363,628,'Y','support', current_timestamp, 'support', current_timestamp);</v>
      </c>
    </row>
    <row r="265" spans="1:7">
      <c r="A265" t="s">
        <v>1912</v>
      </c>
      <c r="B265" t="str">
        <f t="shared" si="9"/>
        <v>81363,</v>
      </c>
      <c r="C265" t="str">
        <f>'CountryvisatypeLink Live Master'!B265&amp;",'"</f>
        <v>627,'</v>
      </c>
      <c r="D265" t="str">
        <f>'CountryvisatypeLink Live Master'!C265</f>
        <v>Y</v>
      </c>
      <c r="E265" s="16" t="s">
        <v>1917</v>
      </c>
      <c r="G265" t="str">
        <f t="shared" si="8"/>
        <v>INSERT INTO t_vsc_visa_insurance_link (t_insurance_link_id, vsc_id, visa_type_id, is_insurance_required, created_by, created_date, modified_by, modified_date) VALUES(nextval('t_vsc_visa_insurance_link_seq'),81363,627,'Y','support', current_timestamp, 'support', current_timestamp);</v>
      </c>
    </row>
    <row r="266" spans="1:7">
      <c r="A266" t="s">
        <v>1912</v>
      </c>
      <c r="B266" t="str">
        <f t="shared" si="9"/>
        <v>81363,</v>
      </c>
      <c r="C266" t="str">
        <f>'CountryvisatypeLink Live Master'!B266&amp;",'"</f>
        <v>43514,'</v>
      </c>
      <c r="D266" t="e">
        <f>'CountryvisatypeLink Live Master'!C266</f>
        <v>#N/A</v>
      </c>
      <c r="E266" s="16" t="s">
        <v>1917</v>
      </c>
      <c r="G266" t="e">
        <f t="shared" si="8"/>
        <v>#N/A</v>
      </c>
    </row>
    <row r="267" spans="1:7">
      <c r="A267" t="s">
        <v>1912</v>
      </c>
      <c r="B267" t="str">
        <f t="shared" si="9"/>
        <v>81363,</v>
      </c>
      <c r="C267" t="str">
        <f>'CountryvisatypeLink Live Master'!B267&amp;",'"</f>
        <v>34153,'</v>
      </c>
      <c r="D267" t="str">
        <f>'CountryvisatypeLink Live Master'!C267</f>
        <v>Y</v>
      </c>
      <c r="E267" s="16" t="s">
        <v>1917</v>
      </c>
      <c r="G267" t="str">
        <f t="shared" si="8"/>
        <v>INSERT INTO t_vsc_visa_insurance_link (t_insurance_link_id, vsc_id, visa_type_id, is_insurance_required, created_by, created_date, modified_by, modified_date) VALUES(nextval('t_vsc_visa_insurance_link_seq'),81363,34153,'Y','support', current_timestamp, 'support', current_timestamp);</v>
      </c>
    </row>
    <row r="268" spans="1:7">
      <c r="A268" t="s">
        <v>1912</v>
      </c>
      <c r="B268" t="str">
        <f t="shared" si="9"/>
        <v>81363,</v>
      </c>
      <c r="C268" t="str">
        <f>'CountryvisatypeLink Live Master'!B268&amp;",'"</f>
        <v>629,'</v>
      </c>
      <c r="D268" t="str">
        <f>'CountryvisatypeLink Live Master'!C268</f>
        <v>Y</v>
      </c>
      <c r="E268" s="16" t="s">
        <v>1917</v>
      </c>
      <c r="G268" t="str">
        <f t="shared" si="8"/>
        <v>INSERT INTO t_vsc_visa_insurance_link (t_insurance_link_id, vsc_id, visa_type_id, is_insurance_required, created_by, created_date, modified_by, modified_date) VALUES(nextval('t_vsc_visa_insurance_link_seq'),81363,629,'Y','support', current_timestamp, 'support', current_timestamp);</v>
      </c>
    </row>
    <row r="269" spans="1:7">
      <c r="A269" t="s">
        <v>1912</v>
      </c>
      <c r="B269" t="str">
        <f t="shared" si="9"/>
        <v>81363,</v>
      </c>
      <c r="C269" t="str">
        <f>'CountryvisatypeLink Live Master'!B269&amp;",'"</f>
        <v>32304,'</v>
      </c>
      <c r="D269" t="str">
        <f>'CountryvisatypeLink Live Master'!C269</f>
        <v>N</v>
      </c>
      <c r="E269" s="16" t="s">
        <v>1917</v>
      </c>
      <c r="G269" t="str">
        <f t="shared" si="8"/>
        <v>INSERT INTO t_vsc_visa_insurance_link (t_insurance_link_id, vsc_id, visa_type_id, is_insurance_required, created_by, created_date, modified_by, modified_date) VALUES(nextval('t_vsc_visa_insurance_link_seq'),81363,32304,'N','support', current_timestamp, 'support', current_timestamp);</v>
      </c>
    </row>
    <row r="270" spans="1:7">
      <c r="A270" t="s">
        <v>1912</v>
      </c>
      <c r="B270" t="str">
        <f t="shared" si="9"/>
        <v>81363,</v>
      </c>
      <c r="C270" t="str">
        <f>'CountryvisatypeLink Live Master'!B270&amp;",'"</f>
        <v>23050,'</v>
      </c>
      <c r="D270" t="str">
        <f>'CountryvisatypeLink Live Master'!C270</f>
        <v>N</v>
      </c>
      <c r="E270" s="16" t="s">
        <v>1917</v>
      </c>
      <c r="G270" t="str">
        <f t="shared" si="8"/>
        <v>INSERT INTO t_vsc_visa_insurance_link (t_insurance_link_id, vsc_id, visa_type_id, is_insurance_required, created_by, created_date, modified_by, modified_date) VALUES(nextval('t_vsc_visa_insurance_link_seq'),81363,23050,'N','support', current_timestamp, 'support', current_timestamp);</v>
      </c>
    </row>
    <row r="271" spans="1:7">
      <c r="A271" t="s">
        <v>1912</v>
      </c>
      <c r="B271" t="str">
        <f t="shared" si="9"/>
        <v>81363,</v>
      </c>
      <c r="C271" t="str">
        <f>'CountryvisatypeLink Live Master'!B271&amp;",'"</f>
        <v>23051,'</v>
      </c>
      <c r="D271" t="str">
        <f>'CountryvisatypeLink Live Master'!C271</f>
        <v>N</v>
      </c>
      <c r="E271" s="16" t="s">
        <v>1917</v>
      </c>
      <c r="G271" t="str">
        <f t="shared" si="8"/>
        <v>INSERT INTO t_vsc_visa_insurance_link (t_insurance_link_id, vsc_id, visa_type_id, is_insurance_required, created_by, created_date, modified_by, modified_date) VALUES(nextval('t_vsc_visa_insurance_link_seq'),81363,23051,'N','support', current_timestamp, 'support', current_timestamp);</v>
      </c>
    </row>
    <row r="272" spans="1:7">
      <c r="A272" t="s">
        <v>1912</v>
      </c>
      <c r="B272" t="str">
        <f t="shared" si="9"/>
        <v>81363,</v>
      </c>
      <c r="C272" t="str">
        <f>'CountryvisatypeLink Live Master'!B272&amp;",'"</f>
        <v>39152,'</v>
      </c>
      <c r="D272" t="str">
        <f>'CountryvisatypeLink Live Master'!C272</f>
        <v>N</v>
      </c>
      <c r="E272" s="16" t="s">
        <v>1917</v>
      </c>
      <c r="G272" t="str">
        <f t="shared" si="8"/>
        <v>INSERT INTO t_vsc_visa_insurance_link (t_insurance_link_id, vsc_id, visa_type_id, is_insurance_required, created_by, created_date, modified_by, modified_date) VALUES(nextval('t_vsc_visa_insurance_link_seq'),81363,39152,'N','support', current_timestamp, 'support', current_timestamp);</v>
      </c>
    </row>
    <row r="273" spans="1:7">
      <c r="A273" t="s">
        <v>1912</v>
      </c>
      <c r="B273" t="str">
        <f t="shared" si="9"/>
        <v>81363,</v>
      </c>
      <c r="C273" t="str">
        <f>'CountryvisatypeLink Live Master'!B273&amp;",'"</f>
        <v>37151,'</v>
      </c>
      <c r="D273" t="str">
        <f>'CountryvisatypeLink Live Master'!C273</f>
        <v>N</v>
      </c>
      <c r="E273" s="16" t="s">
        <v>1917</v>
      </c>
      <c r="G273" t="str">
        <f t="shared" si="8"/>
        <v>INSERT INTO t_vsc_visa_insurance_link (t_insurance_link_id, vsc_id, visa_type_id, is_insurance_required, created_by, created_date, modified_by, modified_date) VALUES(nextval('t_vsc_visa_insurance_link_seq'),81363,37151,'N','support', current_timestamp, 'support', current_timestamp);</v>
      </c>
    </row>
    <row r="274" spans="1:7">
      <c r="A274" t="s">
        <v>1912</v>
      </c>
      <c r="B274" t="str">
        <f t="shared" si="9"/>
        <v>81363,</v>
      </c>
      <c r="C274" t="str">
        <f>'CountryvisatypeLink Live Master'!B274&amp;",'"</f>
        <v>637,'</v>
      </c>
      <c r="D274" t="str">
        <f>'CountryvisatypeLink Live Master'!C274</f>
        <v>N</v>
      </c>
      <c r="E274" s="16" t="s">
        <v>1917</v>
      </c>
      <c r="G274" t="str">
        <f t="shared" si="8"/>
        <v>INSERT INTO t_vsc_visa_insurance_link (t_insurance_link_id, vsc_id, visa_type_id, is_insurance_required, created_by, created_date, modified_by, modified_date) VALUES(nextval('t_vsc_visa_insurance_link_seq'),81363,637,'N','support', current_timestamp, 'support', current_timestamp);</v>
      </c>
    </row>
    <row r="275" spans="1:7">
      <c r="A275" t="s">
        <v>1912</v>
      </c>
      <c r="B275" t="str">
        <f t="shared" si="9"/>
        <v>81363,</v>
      </c>
      <c r="C275" t="str">
        <f>'CountryvisatypeLink Live Master'!B275&amp;",'"</f>
        <v>636,'</v>
      </c>
      <c r="D275" t="str">
        <f>'CountryvisatypeLink Live Master'!C275</f>
        <v>N</v>
      </c>
      <c r="E275" s="16" t="s">
        <v>1917</v>
      </c>
      <c r="G275" t="str">
        <f t="shared" si="8"/>
        <v>INSERT INTO t_vsc_visa_insurance_link (t_insurance_link_id, vsc_id, visa_type_id, is_insurance_required, created_by, created_date, modified_by, modified_date) VALUES(nextval('t_vsc_visa_insurance_link_seq'),81363,636,'N','support', current_timestamp, 'support', current_timestamp);</v>
      </c>
    </row>
    <row r="276" spans="1:7">
      <c r="A276" t="s">
        <v>1912</v>
      </c>
      <c r="B276" t="str">
        <f t="shared" si="9"/>
        <v>81363,</v>
      </c>
      <c r="C276" t="str">
        <f>'CountryvisatypeLink Live Master'!B276&amp;",'"</f>
        <v>43515,'</v>
      </c>
      <c r="D276" t="e">
        <f>'CountryvisatypeLink Live Master'!C276</f>
        <v>#N/A</v>
      </c>
      <c r="E276" s="16" t="s">
        <v>1917</v>
      </c>
      <c r="G276" t="e">
        <f t="shared" si="8"/>
        <v>#N/A</v>
      </c>
    </row>
    <row r="277" spans="1:7">
      <c r="A277" t="s">
        <v>1912</v>
      </c>
      <c r="B277" t="str">
        <f t="shared" si="9"/>
        <v>81363,</v>
      </c>
      <c r="C277" t="str">
        <f>'CountryvisatypeLink Live Master'!B277&amp;",'"</f>
        <v>638,'</v>
      </c>
      <c r="D277" t="str">
        <f>'CountryvisatypeLink Live Master'!C277</f>
        <v>N</v>
      </c>
      <c r="E277" s="16" t="s">
        <v>1917</v>
      </c>
      <c r="G277" t="str">
        <f t="shared" si="8"/>
        <v>INSERT INTO t_vsc_visa_insurance_link (t_insurance_link_id, vsc_id, visa_type_id, is_insurance_required, created_by, created_date, modified_by, modified_date) VALUES(nextval('t_vsc_visa_insurance_link_seq'),81363,638,'N','support', current_timestamp, 'support', current_timestamp);</v>
      </c>
    </row>
    <row r="278" spans="1:7">
      <c r="A278" t="s">
        <v>1912</v>
      </c>
      <c r="B278" t="str">
        <f t="shared" si="9"/>
        <v>81363,</v>
      </c>
      <c r="C278" t="str">
        <f>'CountryvisatypeLink Live Master'!B278&amp;",'"</f>
        <v>33150,'</v>
      </c>
      <c r="D278" t="str">
        <f>'CountryvisatypeLink Live Master'!C278</f>
        <v>N</v>
      </c>
      <c r="E278" s="16" t="s">
        <v>1917</v>
      </c>
      <c r="G278" t="str">
        <f t="shared" si="8"/>
        <v>INSERT INTO t_vsc_visa_insurance_link (t_insurance_link_id, vsc_id, visa_type_id, is_insurance_required, created_by, created_date, modified_by, modified_date) VALUES(nextval('t_vsc_visa_insurance_link_seq'),81363,33150,'N','support', current_timestamp, 'support', current_timestamp);</v>
      </c>
    </row>
    <row r="279" spans="1:7">
      <c r="A279" t="s">
        <v>1912</v>
      </c>
      <c r="B279" t="str">
        <f t="shared" si="9"/>
        <v>81363,</v>
      </c>
      <c r="C279" t="str">
        <f>'CountryvisatypeLink Live Master'!B279&amp;",'"</f>
        <v>34152,'</v>
      </c>
      <c r="D279" t="str">
        <f>'CountryvisatypeLink Live Master'!C279</f>
        <v>N</v>
      </c>
      <c r="E279" s="16" t="s">
        <v>1917</v>
      </c>
      <c r="G279" t="str">
        <f t="shared" si="8"/>
        <v>INSERT INTO t_vsc_visa_insurance_link (t_insurance_link_id, vsc_id, visa_type_id, is_insurance_required, created_by, created_date, modified_by, modified_date) VALUES(nextval('t_vsc_visa_insurance_link_seq'),81363,34152,'N','support', current_timestamp, 'support', current_timestamp);</v>
      </c>
    </row>
    <row r="280" spans="1:7">
      <c r="A280" t="s">
        <v>1912</v>
      </c>
      <c r="B280" t="str">
        <f t="shared" si="9"/>
        <v>81363,</v>
      </c>
      <c r="C280" t="str">
        <f>'CountryvisatypeLink Live Master'!B280&amp;",'"</f>
        <v>41971,'</v>
      </c>
      <c r="D280" t="str">
        <f>'CountryvisatypeLink Live Master'!C280</f>
        <v>N</v>
      </c>
      <c r="E280" s="16" t="s">
        <v>1917</v>
      </c>
      <c r="G280" t="str">
        <f t="shared" si="8"/>
        <v>INSERT INTO t_vsc_visa_insurance_link (t_insurance_link_id, vsc_id, visa_type_id, is_insurance_required, created_by, created_date, modified_by, modified_date) VALUES(nextval('t_vsc_visa_insurance_link_seq'),81363,41971,'N','support', current_timestamp, 'support', current_timestamp);</v>
      </c>
    </row>
    <row r="281" spans="1:7">
      <c r="A281" t="s">
        <v>1912</v>
      </c>
      <c r="B281" t="str">
        <f t="shared" si="9"/>
        <v>81363,</v>
      </c>
      <c r="C281" t="str">
        <f>'CountryvisatypeLink Live Master'!B281&amp;",'"</f>
        <v>29150,'</v>
      </c>
      <c r="D281" t="str">
        <f>'CountryvisatypeLink Live Master'!C281</f>
        <v>N</v>
      </c>
      <c r="E281" s="16" t="s">
        <v>1917</v>
      </c>
      <c r="G281" t="str">
        <f t="shared" si="8"/>
        <v>INSERT INTO t_vsc_visa_insurance_link (t_insurance_link_id, vsc_id, visa_type_id, is_insurance_required, created_by, created_date, modified_by, modified_date) VALUES(nextval('t_vsc_visa_insurance_link_seq'),81363,29150,'N','support', current_timestamp, 'support', current_timestamp);</v>
      </c>
    </row>
    <row r="282" spans="1:7">
      <c r="A282" t="s">
        <v>1912</v>
      </c>
      <c r="B282" t="str">
        <f t="shared" si="9"/>
        <v>81363,</v>
      </c>
      <c r="C282" t="str">
        <f>'CountryvisatypeLink Live Master'!B282&amp;",'"</f>
        <v>32200,'</v>
      </c>
      <c r="D282" t="str">
        <f>'CountryvisatypeLink Live Master'!C282</f>
        <v>N</v>
      </c>
      <c r="E282" s="16" t="s">
        <v>1917</v>
      </c>
      <c r="G282" t="str">
        <f t="shared" si="8"/>
        <v>INSERT INTO t_vsc_visa_insurance_link (t_insurance_link_id, vsc_id, visa_type_id, is_insurance_required, created_by, created_date, modified_by, modified_date) VALUES(nextval('t_vsc_visa_insurance_link_seq'),81363,32200,'N','support', current_timestamp, 'support', current_timestamp);</v>
      </c>
    </row>
    <row r="283" spans="1:7">
      <c r="A283" t="s">
        <v>1912</v>
      </c>
      <c r="B283" t="str">
        <f t="shared" si="9"/>
        <v>81363,</v>
      </c>
      <c r="C283" t="str">
        <f>'CountryvisatypeLink Live Master'!B283&amp;",'"</f>
        <v>22062,'</v>
      </c>
      <c r="D283" t="str">
        <f>'CountryvisatypeLink Live Master'!C283</f>
        <v>Y</v>
      </c>
      <c r="E283" s="16" t="s">
        <v>1917</v>
      </c>
      <c r="G283" t="str">
        <f t="shared" si="8"/>
        <v>INSERT INTO t_vsc_visa_insurance_link (t_insurance_link_id, vsc_id, visa_type_id, is_insurance_required, created_by, created_date, modified_by, modified_date) VALUES(nextval('t_vsc_visa_insurance_link_seq'),81363,22062,'Y','support', current_timestamp, 'support', current_timestamp);</v>
      </c>
    </row>
    <row r="284" spans="1:7">
      <c r="A284" t="s">
        <v>1912</v>
      </c>
      <c r="B284" t="str">
        <f t="shared" si="9"/>
        <v>81363,</v>
      </c>
      <c r="C284" t="str">
        <f>'CountryvisatypeLink Live Master'!B284&amp;",'"</f>
        <v>22067,'</v>
      </c>
      <c r="D284" t="str">
        <f>'CountryvisatypeLink Live Master'!C284</f>
        <v>Y</v>
      </c>
      <c r="E284" s="16" t="s">
        <v>1917</v>
      </c>
      <c r="G284" t="str">
        <f t="shared" si="8"/>
        <v>INSERT INTO t_vsc_visa_insurance_link (t_insurance_link_id, vsc_id, visa_type_id, is_insurance_required, created_by, created_date, modified_by, modified_date) VALUES(nextval('t_vsc_visa_insurance_link_seq'),81363,22067,'Y','support', current_timestamp, 'support', current_timestamp);</v>
      </c>
    </row>
    <row r="285" spans="1:7">
      <c r="A285" t="s">
        <v>1912</v>
      </c>
      <c r="B285" t="str">
        <f t="shared" si="9"/>
        <v>81363,</v>
      </c>
      <c r="C285" t="str">
        <f>'CountryvisatypeLink Live Master'!B285&amp;",'"</f>
        <v>39153,'</v>
      </c>
      <c r="D285" t="str">
        <f>'CountryvisatypeLink Live Master'!C285</f>
        <v>N</v>
      </c>
      <c r="E285" s="16" t="s">
        <v>1917</v>
      </c>
      <c r="G285" t="str">
        <f t="shared" si="8"/>
        <v>INSERT INTO t_vsc_visa_insurance_link (t_insurance_link_id, vsc_id, visa_type_id, is_insurance_required, created_by, created_date, modified_by, modified_date) VALUES(nextval('t_vsc_visa_insurance_link_seq'),81363,39153,'N','support', current_timestamp, 'support', current_timestamp);</v>
      </c>
    </row>
    <row r="286" spans="1:7">
      <c r="A286" t="s">
        <v>1912</v>
      </c>
      <c r="B286" t="str">
        <f t="shared" si="9"/>
        <v>81363,</v>
      </c>
      <c r="C286" t="str">
        <f>'CountryvisatypeLink Live Master'!B286&amp;",'"</f>
        <v>37154,'</v>
      </c>
      <c r="D286" t="str">
        <f>'CountryvisatypeLink Live Master'!C286</f>
        <v>Y</v>
      </c>
      <c r="E286" s="16" t="s">
        <v>1917</v>
      </c>
      <c r="G286" t="str">
        <f t="shared" si="8"/>
        <v>INSERT INTO t_vsc_visa_insurance_link (t_insurance_link_id, vsc_id, visa_type_id, is_insurance_required, created_by, created_date, modified_by, modified_date) VALUES(nextval('t_vsc_visa_insurance_link_seq'),81363,37154,'Y','support', current_timestamp, 'support', current_timestamp);</v>
      </c>
    </row>
    <row r="287" spans="1:7">
      <c r="A287" t="s">
        <v>1912</v>
      </c>
      <c r="B287" t="str">
        <f t="shared" si="9"/>
        <v>81363,</v>
      </c>
      <c r="C287" t="str">
        <f>'CountryvisatypeLink Live Master'!B287&amp;",'"</f>
        <v>33154,'</v>
      </c>
      <c r="D287" t="str">
        <f>'CountryvisatypeLink Live Master'!C287</f>
        <v>Y</v>
      </c>
      <c r="E287" s="16" t="s">
        <v>1917</v>
      </c>
      <c r="G287" t="str">
        <f t="shared" si="8"/>
        <v>INSERT INTO t_vsc_visa_insurance_link (t_insurance_link_id, vsc_id, visa_type_id, is_insurance_required, created_by, created_date, modified_by, modified_date) VALUES(nextval('t_vsc_visa_insurance_link_seq'),81363,33154,'Y','support', current_timestamp, 'support', current_timestamp);</v>
      </c>
    </row>
    <row r="288" spans="1:7">
      <c r="A288" t="s">
        <v>1912</v>
      </c>
      <c r="B288" t="str">
        <f t="shared" si="9"/>
        <v>81363,</v>
      </c>
      <c r="C288" t="str">
        <f>'CountryvisatypeLink Live Master'!B288&amp;",'"</f>
        <v>619,'</v>
      </c>
      <c r="D288" t="str">
        <f>'CountryvisatypeLink Live Master'!C288</f>
        <v>Y</v>
      </c>
      <c r="E288" s="16" t="s">
        <v>1917</v>
      </c>
      <c r="G288" t="str">
        <f t="shared" si="8"/>
        <v>INSERT INTO t_vsc_visa_insurance_link (t_insurance_link_id, vsc_id, visa_type_id, is_insurance_required, created_by, created_date, modified_by, modified_date) VALUES(nextval('t_vsc_visa_insurance_link_seq'),81363,619,'Y','support', current_timestamp, 'support', current_timestamp);</v>
      </c>
    </row>
    <row r="289" spans="1:7">
      <c r="A289" t="s">
        <v>1912</v>
      </c>
      <c r="B289" t="str">
        <f t="shared" si="9"/>
        <v>81363,</v>
      </c>
      <c r="C289" t="str">
        <f>'CountryvisatypeLink Live Master'!B289&amp;",'"</f>
        <v>618,'</v>
      </c>
      <c r="D289" t="str">
        <f>'CountryvisatypeLink Live Master'!C289</f>
        <v>Y</v>
      </c>
      <c r="E289" s="16" t="s">
        <v>1917</v>
      </c>
      <c r="G289" t="str">
        <f t="shared" si="8"/>
        <v>INSERT INTO t_vsc_visa_insurance_link (t_insurance_link_id, vsc_id, visa_type_id, is_insurance_required, created_by, created_date, modified_by, modified_date) VALUES(nextval('t_vsc_visa_insurance_link_seq'),81363,618,'Y','support', current_timestamp, 'support', current_timestamp);</v>
      </c>
    </row>
    <row r="290" spans="1:7">
      <c r="A290" t="s">
        <v>1912</v>
      </c>
      <c r="B290" t="str">
        <f t="shared" si="9"/>
        <v>81363,</v>
      </c>
      <c r="C290" t="str">
        <f>'CountryvisatypeLink Live Master'!B290&amp;",'"</f>
        <v>43516,'</v>
      </c>
      <c r="D290" t="e">
        <f>'CountryvisatypeLink Live Master'!C290</f>
        <v>#N/A</v>
      </c>
      <c r="E290" s="16" t="s">
        <v>1917</v>
      </c>
      <c r="G290" t="e">
        <f t="shared" si="8"/>
        <v>#N/A</v>
      </c>
    </row>
    <row r="291" spans="1:7">
      <c r="A291" t="s">
        <v>1912</v>
      </c>
      <c r="B291" t="str">
        <f t="shared" si="9"/>
        <v>81363,</v>
      </c>
      <c r="C291" t="str">
        <f>'CountryvisatypeLink Live Master'!B291&amp;",'"</f>
        <v>34151,'</v>
      </c>
      <c r="D291" t="str">
        <f>'CountryvisatypeLink Live Master'!C291</f>
        <v>Y</v>
      </c>
      <c r="E291" s="16" t="s">
        <v>1917</v>
      </c>
      <c r="G291" t="str">
        <f t="shared" si="8"/>
        <v>INSERT INTO t_vsc_visa_insurance_link (t_insurance_link_id, vsc_id, visa_type_id, is_insurance_required, created_by, created_date, modified_by, modified_date) VALUES(nextval('t_vsc_visa_insurance_link_seq'),81363,34151,'Y','support', current_timestamp, 'support', current_timestamp);</v>
      </c>
    </row>
    <row r="292" spans="1:7">
      <c r="A292" t="s">
        <v>1912</v>
      </c>
      <c r="B292" t="str">
        <f t="shared" si="9"/>
        <v>81363,</v>
      </c>
      <c r="C292" t="str">
        <f>'CountryvisatypeLink Live Master'!B292&amp;",'"</f>
        <v>620,'</v>
      </c>
      <c r="D292" t="str">
        <f>'CountryvisatypeLink Live Master'!C292</f>
        <v>Y</v>
      </c>
      <c r="E292" s="16" t="s">
        <v>1917</v>
      </c>
      <c r="G292" t="str">
        <f t="shared" si="8"/>
        <v>INSERT INTO t_vsc_visa_insurance_link (t_insurance_link_id, vsc_id, visa_type_id, is_insurance_required, created_by, created_date, modified_by, modified_date) VALUES(nextval('t_vsc_visa_insurance_link_seq'),81363,620,'Y','support', current_timestamp, 'support', current_timestamp);</v>
      </c>
    </row>
    <row r="293" spans="1:7">
      <c r="A293" t="s">
        <v>1912</v>
      </c>
      <c r="B293" t="str">
        <f t="shared" si="9"/>
        <v>81363,</v>
      </c>
      <c r="C293" t="str">
        <f>'CountryvisatypeLink Live Master'!B293&amp;",'"</f>
        <v>41243,'</v>
      </c>
      <c r="D293" t="str">
        <f>'CountryvisatypeLink Live Master'!C293</f>
        <v>N</v>
      </c>
      <c r="E293" s="16" t="s">
        <v>1917</v>
      </c>
      <c r="G293" t="str">
        <f t="shared" si="8"/>
        <v>INSERT INTO t_vsc_visa_insurance_link (t_insurance_link_id, vsc_id, visa_type_id, is_insurance_required, created_by, created_date, modified_by, modified_date) VALUES(nextval('t_vsc_visa_insurance_link_seq'),81363,41243,'N','support', current_timestamp, 'support', current_timestamp);</v>
      </c>
    </row>
    <row r="294" spans="1:7">
      <c r="A294" t="s">
        <v>1912</v>
      </c>
      <c r="B294" t="str">
        <f t="shared" si="9"/>
        <v>81363,</v>
      </c>
      <c r="C294" t="str">
        <f>'CountryvisatypeLink Live Master'!B294&amp;",'"</f>
        <v>43521,'</v>
      </c>
      <c r="D294" t="e">
        <f>'CountryvisatypeLink Live Master'!C294</f>
        <v>#N/A</v>
      </c>
      <c r="E294" s="16" t="s">
        <v>1917</v>
      </c>
      <c r="G294" t="e">
        <f t="shared" si="8"/>
        <v>#N/A</v>
      </c>
    </row>
    <row r="295" spans="1:7">
      <c r="A295" t="s">
        <v>1912</v>
      </c>
      <c r="B295" t="str">
        <f t="shared" si="9"/>
        <v>81363,</v>
      </c>
      <c r="C295" t="str">
        <f>'CountryvisatypeLink Live Master'!B295&amp;",'"</f>
        <v>43520,'</v>
      </c>
      <c r="D295" t="e">
        <f>'CountryvisatypeLink Live Master'!C295</f>
        <v>#N/A</v>
      </c>
      <c r="E295" s="16" t="s">
        <v>1917</v>
      </c>
      <c r="G295" t="e">
        <f t="shared" si="8"/>
        <v>#N/A</v>
      </c>
    </row>
    <row r="296" spans="1:7">
      <c r="A296" t="s">
        <v>1912</v>
      </c>
      <c r="B296" t="str">
        <f t="shared" si="9"/>
        <v>81363,</v>
      </c>
      <c r="C296" t="str">
        <f>'CountryvisatypeLink Live Master'!B296&amp;",'"</f>
        <v>41244,'</v>
      </c>
      <c r="D296" t="str">
        <f>'CountryvisatypeLink Live Master'!C296</f>
        <v>N</v>
      </c>
      <c r="E296" s="16" t="s">
        <v>1917</v>
      </c>
      <c r="G296" t="str">
        <f t="shared" si="8"/>
        <v>INSERT INTO t_vsc_visa_insurance_link (t_insurance_link_id, vsc_id, visa_type_id, is_insurance_required, created_by, created_date, modified_by, modified_date) VALUES(nextval('t_vsc_visa_insurance_link_seq'),81363,41244,'N','support', current_timestamp, 'support', current_timestamp);</v>
      </c>
    </row>
    <row r="297" spans="1:7">
      <c r="A297" t="s">
        <v>1912</v>
      </c>
      <c r="B297" t="str">
        <f t="shared" si="9"/>
        <v>81363,</v>
      </c>
      <c r="C297" t="str">
        <f>'CountryvisatypeLink Live Master'!B297&amp;",'"</f>
        <v>43517,'</v>
      </c>
      <c r="D297" t="e">
        <f>'CountryvisatypeLink Live Master'!C297</f>
        <v>#N/A</v>
      </c>
      <c r="E297" s="16" t="s">
        <v>1917</v>
      </c>
      <c r="G297" t="e">
        <f t="shared" si="8"/>
        <v>#N/A</v>
      </c>
    </row>
    <row r="298" spans="1:7">
      <c r="A298" t="s">
        <v>1912</v>
      </c>
      <c r="B298" t="str">
        <f t="shared" si="9"/>
        <v>81363,</v>
      </c>
      <c r="C298" t="str">
        <f>'CountryvisatypeLink Live Master'!B298&amp;",'"</f>
        <v>43522,'</v>
      </c>
      <c r="D298" t="e">
        <f>'CountryvisatypeLink Live Master'!C298</f>
        <v>#N/A</v>
      </c>
      <c r="E298" s="16" t="s">
        <v>1917</v>
      </c>
      <c r="G298" t="e">
        <f t="shared" si="8"/>
        <v>#N/A</v>
      </c>
    </row>
    <row r="299" spans="1:7">
      <c r="A299" t="s">
        <v>1912</v>
      </c>
      <c r="B299" t="str">
        <f t="shared" si="9"/>
        <v>81363,</v>
      </c>
      <c r="C299" t="str">
        <f>'CountryvisatypeLink Live Master'!B299&amp;",'"</f>
        <v>43519,'</v>
      </c>
      <c r="D299" t="e">
        <f>'CountryvisatypeLink Live Master'!C299</f>
        <v>#N/A</v>
      </c>
      <c r="E299" s="16" t="s">
        <v>1917</v>
      </c>
      <c r="G299" t="e">
        <f t="shared" si="8"/>
        <v>#N/A</v>
      </c>
    </row>
    <row r="300" spans="1:7">
      <c r="A300" t="s">
        <v>1912</v>
      </c>
      <c r="B300" t="str">
        <f t="shared" si="9"/>
        <v>81363,</v>
      </c>
      <c r="C300" t="str">
        <f>'CountryvisatypeLink Live Master'!B300&amp;",'"</f>
        <v>43518,'</v>
      </c>
      <c r="D300" t="e">
        <f>'CountryvisatypeLink Live Master'!C300</f>
        <v>#N/A</v>
      </c>
      <c r="E300" s="16" t="s">
        <v>1917</v>
      </c>
      <c r="G300" t="e">
        <f t="shared" si="8"/>
        <v>#N/A</v>
      </c>
    </row>
    <row r="301" spans="1:7">
      <c r="A301" t="s">
        <v>1912</v>
      </c>
      <c r="B301" t="str">
        <f t="shared" si="9"/>
        <v>81363,</v>
      </c>
      <c r="C301" t="str">
        <f>'CountryvisatypeLink Live Master'!B301&amp;",'"</f>
        <v>42855,'</v>
      </c>
      <c r="D301" t="str">
        <f>'CountryvisatypeLink Live Master'!C301</f>
        <v>N</v>
      </c>
      <c r="E301" s="16" t="s">
        <v>1917</v>
      </c>
      <c r="G301" t="str">
        <f t="shared" si="8"/>
        <v>INSERT INTO t_vsc_visa_insurance_link (t_insurance_link_id, vsc_id, visa_type_id, is_insurance_required, created_by, created_date, modified_by, modified_date) VALUES(nextval('t_vsc_visa_insurance_link_seq'),81363,42855,'N','support', current_timestamp, 'support', current_timestamp);</v>
      </c>
    </row>
    <row r="302" spans="1:7">
      <c r="A302" t="s">
        <v>1912</v>
      </c>
      <c r="B302" t="str">
        <f t="shared" si="9"/>
        <v>81363,</v>
      </c>
      <c r="C302" t="str">
        <f>'CountryvisatypeLink Live Master'!B302&amp;",'"</f>
        <v>42423,'</v>
      </c>
      <c r="D302" t="str">
        <f>'CountryvisatypeLink Live Master'!C302</f>
        <v>N</v>
      </c>
      <c r="E302" s="16" t="s">
        <v>1917</v>
      </c>
      <c r="G302" t="str">
        <f t="shared" si="8"/>
        <v>INSERT INTO t_vsc_visa_insurance_link (t_insurance_link_id, vsc_id, visa_type_id, is_insurance_required, created_by, created_date, modified_by, modified_date) VALUES(nextval('t_vsc_visa_insurance_link_seq'),81363,42423,'N','support', current_timestamp, 'support', current_timestamp);</v>
      </c>
    </row>
    <row r="303" spans="1:7">
      <c r="A303" t="s">
        <v>1912</v>
      </c>
      <c r="B303" t="str">
        <f t="shared" si="9"/>
        <v>81363,</v>
      </c>
      <c r="C303" t="str">
        <f>'CountryvisatypeLink Live Master'!B303&amp;",'"</f>
        <v>42947,'</v>
      </c>
      <c r="D303" t="str">
        <f>'CountryvisatypeLink Live Master'!C303</f>
        <v>N</v>
      </c>
      <c r="E303" s="16" t="s">
        <v>1917</v>
      </c>
      <c r="G303" t="str">
        <f t="shared" si="8"/>
        <v>INSERT INTO t_vsc_visa_insurance_link (t_insurance_link_id, vsc_id, visa_type_id, is_insurance_required, created_by, created_date, modified_by, modified_date) VALUES(nextval('t_vsc_visa_insurance_link_seq'),81363,42947,'N','support', current_timestamp, 'support', current_timestamp);</v>
      </c>
    </row>
    <row r="304" spans="1:7">
      <c r="A304" t="s">
        <v>1912</v>
      </c>
      <c r="B304" t="str">
        <f t="shared" si="9"/>
        <v>81363,</v>
      </c>
      <c r="C304" t="str">
        <f>'CountryvisatypeLink Live Master'!B304&amp;",'"</f>
        <v>22050,'</v>
      </c>
      <c r="D304" t="str">
        <f>'CountryvisatypeLink Live Master'!C304</f>
        <v>N</v>
      </c>
      <c r="E304" s="16" t="s">
        <v>1917</v>
      </c>
      <c r="G304" t="str">
        <f t="shared" si="8"/>
        <v>INSERT INTO t_vsc_visa_insurance_link (t_insurance_link_id, vsc_id, visa_type_id, is_insurance_required, created_by, created_date, modified_by, modified_date) VALUES(nextval('t_vsc_visa_insurance_link_seq'),81363,22050,'N','support', current_timestamp, 'support', current_timestamp);</v>
      </c>
    </row>
    <row r="305" spans="1:7">
      <c r="A305" t="s">
        <v>1912</v>
      </c>
      <c r="B305" t="str">
        <f t="shared" si="9"/>
        <v>81363,</v>
      </c>
      <c r="C305" t="str">
        <f>'CountryvisatypeLink Live Master'!B305&amp;",'"</f>
        <v>43143,'</v>
      </c>
      <c r="D305" t="str">
        <f>'CountryvisatypeLink Live Master'!C305</f>
        <v>N</v>
      </c>
      <c r="E305" s="16" t="s">
        <v>1917</v>
      </c>
      <c r="G305" t="str">
        <f t="shared" si="8"/>
        <v>INSERT INTO t_vsc_visa_insurance_link (t_insurance_link_id, vsc_id, visa_type_id, is_insurance_required, created_by, created_date, modified_by, modified_date) VALUES(nextval('t_vsc_visa_insurance_link_seq'),81363,43143,'N','support', current_timestamp, 'support', current_timestamp);</v>
      </c>
    </row>
    <row r="306" spans="1:7">
      <c r="A306" t="s">
        <v>1912</v>
      </c>
      <c r="B306" t="str">
        <f t="shared" si="9"/>
        <v>81363,</v>
      </c>
      <c r="C306" t="str">
        <f>'CountryvisatypeLink Live Master'!B306&amp;",'"</f>
        <v>41931,'</v>
      </c>
      <c r="D306" t="str">
        <f>'CountryvisatypeLink Live Master'!C306</f>
        <v>N</v>
      </c>
      <c r="E306" s="16" t="s">
        <v>1917</v>
      </c>
      <c r="G306" t="str">
        <f t="shared" si="8"/>
        <v>INSERT INTO t_vsc_visa_insurance_link (t_insurance_link_id, vsc_id, visa_type_id, is_insurance_required, created_by, created_date, modified_by, modified_date) VALUES(nextval('t_vsc_visa_insurance_link_seq'),81363,41931,'N','support', current_timestamp, 'support', current_timestamp);</v>
      </c>
    </row>
    <row r="307" spans="1:7">
      <c r="A307" t="s">
        <v>1912</v>
      </c>
      <c r="B307" t="str">
        <f t="shared" si="9"/>
        <v>81363,</v>
      </c>
      <c r="C307" t="str">
        <f>'CountryvisatypeLink Live Master'!B307&amp;",'"</f>
        <v>32300,'</v>
      </c>
      <c r="D307" t="str">
        <f>'CountryvisatypeLink Live Master'!C307</f>
        <v>N</v>
      </c>
      <c r="E307" s="16" t="s">
        <v>1917</v>
      </c>
      <c r="G307" t="str">
        <f t="shared" si="8"/>
        <v>INSERT INTO t_vsc_visa_insurance_link (t_insurance_link_id, vsc_id, visa_type_id, is_insurance_required, created_by, created_date, modified_by, modified_date) VALUES(nextval('t_vsc_visa_insurance_link_seq'),81363,32300,'N','support', current_timestamp, 'support', current_timestamp);</v>
      </c>
    </row>
    <row r="308" spans="1:7">
      <c r="A308" t="s">
        <v>1912</v>
      </c>
      <c r="B308" t="str">
        <f t="shared" si="9"/>
        <v>81363,</v>
      </c>
      <c r="C308" t="str">
        <f>'CountryvisatypeLink Live Master'!B308&amp;",'"</f>
        <v>24053,'</v>
      </c>
      <c r="D308" t="str">
        <f>'CountryvisatypeLink Live Master'!C308</f>
        <v>Y</v>
      </c>
      <c r="E308" s="16" t="s">
        <v>1917</v>
      </c>
      <c r="G308" t="str">
        <f t="shared" si="8"/>
        <v>INSERT INTO t_vsc_visa_insurance_link (t_insurance_link_id, vsc_id, visa_type_id, is_insurance_required, created_by, created_date, modified_by, modified_date) VALUES(nextval('t_vsc_visa_insurance_link_seq'),81363,24053,'Y','support', current_timestamp, 'support', current_timestamp);</v>
      </c>
    </row>
    <row r="309" spans="1:7">
      <c r="A309" t="s">
        <v>1912</v>
      </c>
      <c r="B309" t="str">
        <f t="shared" si="9"/>
        <v>81363,</v>
      </c>
      <c r="C309" t="str">
        <f>'CountryvisatypeLink Live Master'!B309&amp;",'"</f>
        <v>25150,'</v>
      </c>
      <c r="D309" t="str">
        <f>'CountryvisatypeLink Live Master'!C309</f>
        <v>Y</v>
      </c>
      <c r="E309" s="16" t="s">
        <v>1917</v>
      </c>
      <c r="G309" t="str">
        <f t="shared" si="8"/>
        <v>INSERT INTO t_vsc_visa_insurance_link (t_insurance_link_id, vsc_id, visa_type_id, is_insurance_required, created_by, created_date, modified_by, modified_date) VALUES(nextval('t_vsc_visa_insurance_link_seq'),81363,25150,'Y','support', current_timestamp, 'support', current_timestamp);</v>
      </c>
    </row>
    <row r="310" spans="1:7">
      <c r="A310" t="s">
        <v>1912</v>
      </c>
      <c r="B310" t="str">
        <f t="shared" si="9"/>
        <v>81363,</v>
      </c>
      <c r="C310" t="str">
        <f>'CountryvisatypeLink Live Master'!B310&amp;",'"</f>
        <v>22052,'</v>
      </c>
      <c r="D310" t="str">
        <f>'CountryvisatypeLink Live Master'!C310</f>
        <v>N</v>
      </c>
      <c r="E310" s="16" t="s">
        <v>1917</v>
      </c>
      <c r="G310" t="str">
        <f t="shared" si="8"/>
        <v>INSERT INTO t_vsc_visa_insurance_link (t_insurance_link_id, vsc_id, visa_type_id, is_insurance_required, created_by, created_date, modified_by, modified_date) VALUES(nextval('t_vsc_visa_insurance_link_seq'),81363,22052,'N','support', current_timestamp, 'support', current_timestamp);</v>
      </c>
    </row>
    <row r="311" spans="1:7">
      <c r="A311" t="s">
        <v>1912</v>
      </c>
      <c r="B311" t="str">
        <f t="shared" si="9"/>
        <v>81363,</v>
      </c>
      <c r="C311" t="str">
        <f>'CountryvisatypeLink Live Master'!B311&amp;",'"</f>
        <v>43091,'</v>
      </c>
      <c r="D311" t="str">
        <f>'CountryvisatypeLink Live Master'!C311</f>
        <v>N</v>
      </c>
      <c r="E311" s="16" t="s">
        <v>1917</v>
      </c>
      <c r="G311" t="str">
        <f t="shared" si="8"/>
        <v>INSERT INTO t_vsc_visa_insurance_link (t_insurance_link_id, vsc_id, visa_type_id, is_insurance_required, created_by, created_date, modified_by, modified_date) VALUES(nextval('t_vsc_visa_insurance_link_seq'),81363,43091,'N','support', current_timestamp, 'support', current_timestamp);</v>
      </c>
    </row>
    <row r="312" spans="1:7">
      <c r="A312" t="s">
        <v>1912</v>
      </c>
      <c r="B312" t="str">
        <f t="shared" si="9"/>
        <v>81363,</v>
      </c>
      <c r="C312" t="str">
        <f>'CountryvisatypeLink Live Master'!B312&amp;",'"</f>
        <v>42183,'</v>
      </c>
      <c r="D312" t="str">
        <f>'CountryvisatypeLink Live Master'!C312</f>
        <v>N</v>
      </c>
      <c r="E312" s="16" t="s">
        <v>1917</v>
      </c>
      <c r="G312" t="str">
        <f t="shared" si="8"/>
        <v>INSERT INTO t_vsc_visa_insurance_link (t_insurance_link_id, vsc_id, visa_type_id, is_insurance_required, created_by, created_date, modified_by, modified_date) VALUES(nextval('t_vsc_visa_insurance_link_seq'),81363,42183,'N','support', current_timestamp, 'support', current_timestamp);</v>
      </c>
    </row>
    <row r="313" spans="1:7">
      <c r="A313" t="s">
        <v>1912</v>
      </c>
      <c r="B313" t="str">
        <f t="shared" si="9"/>
        <v>81363,</v>
      </c>
      <c r="C313" t="str">
        <f>'CountryvisatypeLink Live Master'!B313&amp;",'"</f>
        <v>42967,'</v>
      </c>
      <c r="D313" t="str">
        <f>'CountryvisatypeLink Live Master'!C313</f>
        <v>N</v>
      </c>
      <c r="E313" s="16" t="s">
        <v>1917</v>
      </c>
      <c r="G313" t="str">
        <f t="shared" si="8"/>
        <v>INSERT INTO t_vsc_visa_insurance_link (t_insurance_link_id, vsc_id, visa_type_id, is_insurance_required, created_by, created_date, modified_by, modified_date) VALUES(nextval('t_vsc_visa_insurance_link_seq'),81363,42967,'N','support', current_timestamp, 'support', current_timestamp);</v>
      </c>
    </row>
    <row r="314" spans="1:7">
      <c r="A314" t="s">
        <v>1912</v>
      </c>
      <c r="B314" t="str">
        <f t="shared" si="9"/>
        <v>81363,</v>
      </c>
      <c r="C314" t="str">
        <f>'CountryvisatypeLink Live Master'!B314&amp;",'"</f>
        <v>42619,'</v>
      </c>
      <c r="D314" t="str">
        <f>'CountryvisatypeLink Live Master'!C314</f>
        <v>N</v>
      </c>
      <c r="E314" s="16" t="s">
        <v>1917</v>
      </c>
      <c r="G314" t="str">
        <f t="shared" si="8"/>
        <v>INSERT INTO t_vsc_visa_insurance_link (t_insurance_link_id, vsc_id, visa_type_id, is_insurance_required, created_by, created_date, modified_by, modified_date) VALUES(nextval('t_vsc_visa_insurance_link_seq'),81363,42619,'N','support', current_timestamp, 'support', current_timestamp);</v>
      </c>
    </row>
    <row r="315" spans="1:7">
      <c r="A315" t="s">
        <v>1912</v>
      </c>
      <c r="B315" t="str">
        <f t="shared" si="9"/>
        <v>81363,</v>
      </c>
      <c r="C315" t="str">
        <f>'CountryvisatypeLink Live Master'!B315&amp;",'"</f>
        <v>42639,'</v>
      </c>
      <c r="D315" t="str">
        <f>'CountryvisatypeLink Live Master'!C315</f>
        <v>N</v>
      </c>
      <c r="E315" s="16" t="s">
        <v>1917</v>
      </c>
      <c r="G315" t="str">
        <f t="shared" si="8"/>
        <v>INSERT INTO t_vsc_visa_insurance_link (t_insurance_link_id, vsc_id, visa_type_id, is_insurance_required, created_by, created_date, modified_by, modified_date) VALUES(nextval('t_vsc_visa_insurance_link_seq'),81363,42639,'N','support', current_timestamp, 'support', current_timestamp);</v>
      </c>
    </row>
    <row r="316" spans="1:7">
      <c r="A316" t="s">
        <v>1912</v>
      </c>
      <c r="B316" t="str">
        <f t="shared" si="9"/>
        <v>81363,</v>
      </c>
      <c r="C316" t="str">
        <f>'CountryvisatypeLink Live Master'!B316&amp;",'"</f>
        <v>24050,'</v>
      </c>
      <c r="D316" t="str">
        <f>'CountryvisatypeLink Live Master'!C316</f>
        <v>Y</v>
      </c>
      <c r="E316" s="16" t="s">
        <v>1917</v>
      </c>
      <c r="G316" t="str">
        <f t="shared" si="8"/>
        <v>INSERT INTO t_vsc_visa_insurance_link (t_insurance_link_id, vsc_id, visa_type_id, is_insurance_required, created_by, created_date, modified_by, modified_date) VALUES(nextval('t_vsc_visa_insurance_link_seq'),81363,24050,'Y','support', current_timestamp, 'support', current_timestamp);</v>
      </c>
    </row>
    <row r="317" spans="1:7">
      <c r="A317" t="s">
        <v>1912</v>
      </c>
      <c r="B317" t="str">
        <f t="shared" si="9"/>
        <v>81363,</v>
      </c>
      <c r="C317" t="str">
        <f>'CountryvisatypeLink Live Master'!B317&amp;",'"</f>
        <v>42547,'</v>
      </c>
      <c r="D317" t="str">
        <f>'CountryvisatypeLink Live Master'!C317</f>
        <v>N</v>
      </c>
      <c r="E317" s="16" t="s">
        <v>1917</v>
      </c>
      <c r="G317" t="str">
        <f t="shared" si="8"/>
        <v>INSERT INTO t_vsc_visa_insurance_link (t_insurance_link_id, vsc_id, visa_type_id, is_insurance_required, created_by, created_date, modified_by, modified_date) VALUES(nextval('t_vsc_visa_insurance_link_seq'),81363,42547,'N','support', current_timestamp, 'support', current_timestamp);</v>
      </c>
    </row>
    <row r="318" spans="1:7">
      <c r="A318" t="s">
        <v>1912</v>
      </c>
      <c r="B318" t="str">
        <f t="shared" si="9"/>
        <v>81363,</v>
      </c>
      <c r="C318" t="str">
        <f>'CountryvisatypeLink Live Master'!B318&amp;",'"</f>
        <v>42548,'</v>
      </c>
      <c r="D318" t="str">
        <f>'CountryvisatypeLink Live Master'!C318</f>
        <v>N</v>
      </c>
      <c r="E318" s="16" t="s">
        <v>1917</v>
      </c>
      <c r="G318" t="str">
        <f t="shared" si="8"/>
        <v>INSERT INTO t_vsc_visa_insurance_link (t_insurance_link_id, vsc_id, visa_type_id, is_insurance_required, created_by, created_date, modified_by, modified_date) VALUES(nextval('t_vsc_visa_insurance_link_seq'),81363,42548,'N','support', current_timestamp, 'support', current_timestamp);</v>
      </c>
    </row>
    <row r="319" spans="1:7">
      <c r="A319" t="s">
        <v>1912</v>
      </c>
      <c r="B319" t="str">
        <f t="shared" si="9"/>
        <v>81363,</v>
      </c>
      <c r="C319" t="str">
        <f>'CountryvisatypeLink Live Master'!B319&amp;",'"</f>
        <v>43525,'</v>
      </c>
      <c r="D319" t="e">
        <f>'CountryvisatypeLink Live Master'!C319</f>
        <v>#N/A</v>
      </c>
      <c r="E319" s="16" t="s">
        <v>1917</v>
      </c>
      <c r="G319" t="e">
        <f t="shared" si="8"/>
        <v>#N/A</v>
      </c>
    </row>
    <row r="320" spans="1:7">
      <c r="A320" t="s">
        <v>1912</v>
      </c>
      <c r="B320" t="str">
        <f t="shared" si="9"/>
        <v>81363,</v>
      </c>
      <c r="C320" t="str">
        <f>'CountryvisatypeLink Live Master'!B320&amp;",'"</f>
        <v>43524,'</v>
      </c>
      <c r="D320" t="e">
        <f>'CountryvisatypeLink Live Master'!C320</f>
        <v>#N/A</v>
      </c>
      <c r="E320" s="16" t="s">
        <v>1917</v>
      </c>
      <c r="G320" t="e">
        <f t="shared" si="8"/>
        <v>#N/A</v>
      </c>
    </row>
    <row r="321" spans="1:7">
      <c r="A321" t="s">
        <v>1912</v>
      </c>
      <c r="B321" t="str">
        <f t="shared" si="9"/>
        <v>81363,</v>
      </c>
      <c r="C321" t="str">
        <f>'CountryvisatypeLink Live Master'!B321&amp;",'"</f>
        <v>631,'</v>
      </c>
      <c r="D321" t="str">
        <f>'CountryvisatypeLink Live Master'!C321</f>
        <v>Y</v>
      </c>
      <c r="E321" s="16" t="s">
        <v>1917</v>
      </c>
      <c r="G321" t="str">
        <f t="shared" si="8"/>
        <v>INSERT INTO t_vsc_visa_insurance_link (t_insurance_link_id, vsc_id, visa_type_id, is_insurance_required, created_by, created_date, modified_by, modified_date) VALUES(nextval('t_vsc_visa_insurance_link_seq'),81363,631,'Y','support', current_timestamp, 'support', current_timestamp);</v>
      </c>
    </row>
    <row r="322" spans="1:7">
      <c r="A322" t="s">
        <v>1912</v>
      </c>
      <c r="B322" t="str">
        <f t="shared" si="9"/>
        <v>81363,</v>
      </c>
      <c r="C322" t="str">
        <f>'CountryvisatypeLink Live Master'!B322&amp;",'"</f>
        <v>630,'</v>
      </c>
      <c r="D322" t="str">
        <f>'CountryvisatypeLink Live Master'!C322</f>
        <v>Y</v>
      </c>
      <c r="E322" s="16" t="s">
        <v>1917</v>
      </c>
      <c r="G322" t="str">
        <f t="shared" si="8"/>
        <v>INSERT INTO t_vsc_visa_insurance_link (t_insurance_link_id, vsc_id, visa_type_id, is_insurance_required, created_by, created_date, modified_by, modified_date) VALUES(nextval('t_vsc_visa_insurance_link_seq'),81363,630,'Y','support', current_timestamp, 'support', current_timestamp);</v>
      </c>
    </row>
    <row r="323" spans="1:7">
      <c r="A323" t="s">
        <v>1912</v>
      </c>
      <c r="B323" t="str">
        <f t="shared" si="9"/>
        <v>81363,</v>
      </c>
      <c r="C323" t="str">
        <f>'CountryvisatypeLink Live Master'!B323&amp;",'"</f>
        <v>43526,'</v>
      </c>
      <c r="D323" t="e">
        <f>'CountryvisatypeLink Live Master'!C323</f>
        <v>#N/A</v>
      </c>
      <c r="E323" s="16" t="s">
        <v>1917</v>
      </c>
      <c r="G323" t="e">
        <f t="shared" si="8"/>
        <v>#N/A</v>
      </c>
    </row>
    <row r="324" spans="1:7">
      <c r="A324" t="s">
        <v>1912</v>
      </c>
      <c r="B324" t="str">
        <f t="shared" si="9"/>
        <v>81363,</v>
      </c>
      <c r="C324" t="str">
        <f>'CountryvisatypeLink Live Master'!B324&amp;",'"</f>
        <v>43523,'</v>
      </c>
      <c r="D324" t="e">
        <f>'CountryvisatypeLink Live Master'!C324</f>
        <v>#N/A</v>
      </c>
      <c r="E324" s="16" t="s">
        <v>1917</v>
      </c>
      <c r="G324" t="e">
        <f t="shared" si="8"/>
        <v>#N/A</v>
      </c>
    </row>
    <row r="325" spans="1:7">
      <c r="A325" t="s">
        <v>1912</v>
      </c>
      <c r="B325" t="str">
        <f t="shared" si="9"/>
        <v>81363,</v>
      </c>
      <c r="C325" t="str">
        <f>'CountryvisatypeLink Live Master'!B325&amp;",'"</f>
        <v>632,'</v>
      </c>
      <c r="D325" t="str">
        <f>'CountryvisatypeLink Live Master'!C325</f>
        <v>Y</v>
      </c>
      <c r="E325" s="16" t="s">
        <v>1917</v>
      </c>
      <c r="G325" t="str">
        <f t="shared" si="8"/>
        <v>INSERT INTO t_vsc_visa_insurance_link (t_insurance_link_id, vsc_id, visa_type_id, is_insurance_required, created_by, created_date, modified_by, modified_date) VALUES(nextval('t_vsc_visa_insurance_link_seq'),81363,632,'Y','support', current_timestamp, 'support', current_timestamp);</v>
      </c>
    </row>
    <row r="326" spans="1:7">
      <c r="A326" t="s">
        <v>1912</v>
      </c>
      <c r="B326" t="str">
        <f t="shared" si="9"/>
        <v>81363,</v>
      </c>
      <c r="C326" t="str">
        <f>'CountryvisatypeLink Live Master'!B326&amp;",'"</f>
        <v>643,'</v>
      </c>
      <c r="D326" t="str">
        <f>'CountryvisatypeLink Live Master'!C326</f>
        <v>Y</v>
      </c>
      <c r="E326" s="16" t="s">
        <v>1917</v>
      </c>
      <c r="G326" t="str">
        <f t="shared" ref="G326:G374" si="10">CONCATENATE(A326,B326,C326,D326,E326)</f>
        <v>INSERT INTO t_vsc_visa_insurance_link (t_insurance_link_id, vsc_id, visa_type_id, is_insurance_required, created_by, created_date, modified_by, modified_date) VALUES(nextval('t_vsc_visa_insurance_link_seq'),81363,643,'Y','support', current_timestamp, 'support', current_timestamp);</v>
      </c>
    </row>
    <row r="327" spans="1:7">
      <c r="A327" t="s">
        <v>1912</v>
      </c>
      <c r="B327" t="str">
        <f t="shared" si="9"/>
        <v>81363,</v>
      </c>
      <c r="C327" t="str">
        <f>'CountryvisatypeLink Live Master'!B327&amp;",'"</f>
        <v>41163,'</v>
      </c>
      <c r="D327" t="str">
        <f>'CountryvisatypeLink Live Master'!C327</f>
        <v>N</v>
      </c>
      <c r="E327" s="16" t="s">
        <v>1917</v>
      </c>
      <c r="G327" t="str">
        <f t="shared" si="10"/>
        <v>INSERT INTO t_vsc_visa_insurance_link (t_insurance_link_id, vsc_id, visa_type_id, is_insurance_required, created_by, created_date, modified_by, modified_date) VALUES(nextval('t_vsc_visa_insurance_link_seq'),81363,41163,'N','support', current_timestamp, 'support', current_timestamp);</v>
      </c>
    </row>
    <row r="328" spans="1:7">
      <c r="A328" t="s">
        <v>1912</v>
      </c>
      <c r="B328" t="str">
        <f t="shared" ref="B328:B374" si="11">B326</f>
        <v>81363,</v>
      </c>
      <c r="C328" t="str">
        <f>'CountryvisatypeLink Live Master'!B328&amp;",'"</f>
        <v>41203,'</v>
      </c>
      <c r="D328" t="str">
        <f>'CountryvisatypeLink Live Master'!C328</f>
        <v>N</v>
      </c>
      <c r="E328" s="16" t="s">
        <v>1917</v>
      </c>
      <c r="G328" t="str">
        <f t="shared" si="10"/>
        <v>INSERT INTO t_vsc_visa_insurance_link (t_insurance_link_id, vsc_id, visa_type_id, is_insurance_required, created_by, created_date, modified_by, modified_date) VALUES(nextval('t_vsc_visa_insurance_link_seq'),81363,41203,'N','support', current_timestamp, 'support', current_timestamp);</v>
      </c>
    </row>
    <row r="329" spans="1:7">
      <c r="A329" t="s">
        <v>1912</v>
      </c>
      <c r="B329" t="str">
        <f t="shared" si="11"/>
        <v>81363,</v>
      </c>
      <c r="C329" t="str">
        <f>'CountryvisatypeLink Live Master'!B329&amp;",'"</f>
        <v>43527,'</v>
      </c>
      <c r="D329" t="e">
        <f>'CountryvisatypeLink Live Master'!C329</f>
        <v>#N/A</v>
      </c>
      <c r="E329" s="16" t="s">
        <v>1917</v>
      </c>
      <c r="G329" t="e">
        <f t="shared" si="10"/>
        <v>#N/A</v>
      </c>
    </row>
    <row r="330" spans="1:7">
      <c r="A330" t="s">
        <v>1912</v>
      </c>
      <c r="B330" t="str">
        <f t="shared" si="11"/>
        <v>81363,</v>
      </c>
      <c r="C330" t="str">
        <f>'CountryvisatypeLink Live Master'!B330&amp;",'"</f>
        <v>32101,'</v>
      </c>
      <c r="D330" t="str">
        <f>'CountryvisatypeLink Live Master'!C330</f>
        <v>Y</v>
      </c>
      <c r="E330" s="16" t="s">
        <v>1917</v>
      </c>
      <c r="G330" t="str">
        <f t="shared" si="10"/>
        <v>INSERT INTO t_vsc_visa_insurance_link (t_insurance_link_id, vsc_id, visa_type_id, is_insurance_required, created_by, created_date, modified_by, modified_date) VALUES(nextval('t_vsc_visa_insurance_link_seq'),81363,32101,'Y','support', current_timestamp, 'support', current_timestamp);</v>
      </c>
    </row>
    <row r="331" spans="1:7">
      <c r="A331" t="s">
        <v>1912</v>
      </c>
      <c r="B331" t="str">
        <f t="shared" si="11"/>
        <v>81363,</v>
      </c>
      <c r="C331" t="str">
        <f>'CountryvisatypeLink Live Master'!B331&amp;",'"</f>
        <v>32100,'</v>
      </c>
      <c r="D331" t="str">
        <f>'CountryvisatypeLink Live Master'!C331</f>
        <v>Y</v>
      </c>
      <c r="E331" s="16" t="s">
        <v>1917</v>
      </c>
      <c r="G331" t="str">
        <f t="shared" si="10"/>
        <v>INSERT INTO t_vsc_visa_insurance_link (t_insurance_link_id, vsc_id, visa_type_id, is_insurance_required, created_by, created_date, modified_by, modified_date) VALUES(nextval('t_vsc_visa_insurance_link_seq'),81363,32100,'Y','support', current_timestamp, 'support', current_timestamp);</v>
      </c>
    </row>
    <row r="332" spans="1:7">
      <c r="A332" t="s">
        <v>1912</v>
      </c>
      <c r="B332" t="str">
        <f t="shared" si="11"/>
        <v>81363,</v>
      </c>
      <c r="C332" t="str">
        <f>'CountryvisatypeLink Live Master'!B332&amp;",'"</f>
        <v>43528,'</v>
      </c>
      <c r="D332" t="e">
        <f>'CountryvisatypeLink Live Master'!C332</f>
        <v>#N/A</v>
      </c>
      <c r="E332" s="16" t="s">
        <v>1917</v>
      </c>
      <c r="G332" t="e">
        <f t="shared" si="10"/>
        <v>#N/A</v>
      </c>
    </row>
    <row r="333" spans="1:7">
      <c r="A333" t="s">
        <v>1912</v>
      </c>
      <c r="B333" t="str">
        <f t="shared" si="11"/>
        <v>81363,</v>
      </c>
      <c r="C333" t="str">
        <f>'CountryvisatypeLink Live Master'!B333&amp;",'"</f>
        <v>41183,'</v>
      </c>
      <c r="D333" t="str">
        <f>'CountryvisatypeLink Live Master'!C333</f>
        <v>N</v>
      </c>
      <c r="E333" s="16" t="s">
        <v>1917</v>
      </c>
      <c r="G333" t="str">
        <f t="shared" si="10"/>
        <v>INSERT INTO t_vsc_visa_insurance_link (t_insurance_link_id, vsc_id, visa_type_id, is_insurance_required, created_by, created_date, modified_by, modified_date) VALUES(nextval('t_vsc_visa_insurance_link_seq'),81363,41183,'N','support', current_timestamp, 'support', current_timestamp);</v>
      </c>
    </row>
    <row r="334" spans="1:7">
      <c r="A334" t="s">
        <v>1912</v>
      </c>
      <c r="B334" t="str">
        <f t="shared" si="11"/>
        <v>81363,</v>
      </c>
      <c r="C334" t="str">
        <f>'CountryvisatypeLink Live Master'!B334&amp;",'"</f>
        <v>32102,'</v>
      </c>
      <c r="D334" t="str">
        <f>'CountryvisatypeLink Live Master'!C334</f>
        <v>Y</v>
      </c>
      <c r="E334" s="16" t="s">
        <v>1917</v>
      </c>
      <c r="G334" t="str">
        <f t="shared" si="10"/>
        <v>INSERT INTO t_vsc_visa_insurance_link (t_insurance_link_id, vsc_id, visa_type_id, is_insurance_required, created_by, created_date, modified_by, modified_date) VALUES(nextval('t_vsc_visa_insurance_link_seq'),81363,32102,'Y','support', current_timestamp, 'support', current_timestamp);</v>
      </c>
    </row>
    <row r="335" spans="1:7">
      <c r="A335" t="s">
        <v>1912</v>
      </c>
      <c r="B335" t="str">
        <f t="shared" si="11"/>
        <v>81363,</v>
      </c>
      <c r="C335" t="str">
        <f>'CountryvisatypeLink Live Master'!B335&amp;",'"</f>
        <v>42203,'</v>
      </c>
      <c r="D335" t="str">
        <f>'CountryvisatypeLink Live Master'!C335</f>
        <v>N</v>
      </c>
      <c r="E335" s="16" t="s">
        <v>1917</v>
      </c>
      <c r="G335" t="str">
        <f t="shared" si="10"/>
        <v>INSERT INTO t_vsc_visa_insurance_link (t_insurance_link_id, vsc_id, visa_type_id, is_insurance_required, created_by, created_date, modified_by, modified_date) VALUES(nextval('t_vsc_visa_insurance_link_seq'),81363,42203,'N','support', current_timestamp, 'support', current_timestamp);</v>
      </c>
    </row>
    <row r="336" spans="1:7">
      <c r="A336" t="s">
        <v>1912</v>
      </c>
      <c r="B336" t="str">
        <f t="shared" si="11"/>
        <v>81363,</v>
      </c>
      <c r="C336" t="str">
        <f>'CountryvisatypeLink Live Master'!B336&amp;",'"</f>
        <v>22051,'</v>
      </c>
      <c r="D336" t="str">
        <f>'CountryvisatypeLink Live Master'!C336</f>
        <v>Y</v>
      </c>
      <c r="E336" s="16" t="s">
        <v>1917</v>
      </c>
      <c r="G336" t="str">
        <f t="shared" si="10"/>
        <v>INSERT INTO t_vsc_visa_insurance_link (t_insurance_link_id, vsc_id, visa_type_id, is_insurance_required, created_by, created_date, modified_by, modified_date) VALUES(nextval('t_vsc_visa_insurance_link_seq'),81363,22051,'Y','support', current_timestamp, 'support', current_timestamp);</v>
      </c>
    </row>
    <row r="337" spans="1:7">
      <c r="A337" t="s">
        <v>1912</v>
      </c>
      <c r="B337" t="str">
        <f t="shared" si="11"/>
        <v>81363,</v>
      </c>
      <c r="C337" t="str">
        <f>'CountryvisatypeLink Live Master'!B337&amp;",'"</f>
        <v>41991,'</v>
      </c>
      <c r="D337" t="str">
        <f>'CountryvisatypeLink Live Master'!C337</f>
        <v>N</v>
      </c>
      <c r="E337" s="16" t="s">
        <v>1917</v>
      </c>
      <c r="G337" t="str">
        <f t="shared" si="10"/>
        <v>INSERT INTO t_vsc_visa_insurance_link (t_insurance_link_id, vsc_id, visa_type_id, is_insurance_required, created_by, created_date, modified_by, modified_date) VALUES(nextval('t_vsc_visa_insurance_link_seq'),81363,41991,'N','support', current_timestamp, 'support', current_timestamp);</v>
      </c>
    </row>
    <row r="338" spans="1:7">
      <c r="A338" t="s">
        <v>1912</v>
      </c>
      <c r="B338" t="str">
        <f t="shared" si="11"/>
        <v>81363,</v>
      </c>
      <c r="C338" t="str">
        <f>'CountryvisatypeLink Live Master'!B338&amp;",'"</f>
        <v>42011,'</v>
      </c>
      <c r="D338" t="str">
        <f>'CountryvisatypeLink Live Master'!C338</f>
        <v>N</v>
      </c>
      <c r="E338" s="16" t="s">
        <v>1917</v>
      </c>
      <c r="G338" t="str">
        <f t="shared" si="10"/>
        <v>INSERT INTO t_vsc_visa_insurance_link (t_insurance_link_id, vsc_id, visa_type_id, is_insurance_required, created_by, created_date, modified_by, modified_date) VALUES(nextval('t_vsc_visa_insurance_link_seq'),81363,42011,'N','support', current_timestamp, 'support', current_timestamp);</v>
      </c>
    </row>
    <row r="339" spans="1:7">
      <c r="A339" t="s">
        <v>1912</v>
      </c>
      <c r="B339" t="str">
        <f t="shared" si="11"/>
        <v>81363,</v>
      </c>
      <c r="C339" t="str">
        <f>'CountryvisatypeLink Live Master'!B339&amp;",'"</f>
        <v>27150,'</v>
      </c>
      <c r="D339" t="str">
        <f>'CountryvisatypeLink Live Master'!C339</f>
        <v>Y</v>
      </c>
      <c r="E339" s="16" t="s">
        <v>1917</v>
      </c>
      <c r="G339" t="str">
        <f t="shared" si="10"/>
        <v>INSERT INTO t_vsc_visa_insurance_link (t_insurance_link_id, vsc_id, visa_type_id, is_insurance_required, created_by, created_date, modified_by, modified_date) VALUES(nextval('t_vsc_visa_insurance_link_seq'),81363,27150,'Y','support', current_timestamp, 'support', current_timestamp);</v>
      </c>
    </row>
    <row r="340" spans="1:7">
      <c r="A340" t="s">
        <v>1912</v>
      </c>
      <c r="B340" t="str">
        <f t="shared" si="11"/>
        <v>81363,</v>
      </c>
      <c r="C340" t="str">
        <f>'CountryvisatypeLink Live Master'!B340&amp;",'"</f>
        <v>42223,'</v>
      </c>
      <c r="D340" t="str">
        <f>'CountryvisatypeLink Live Master'!C340</f>
        <v>N</v>
      </c>
      <c r="E340" s="16" t="s">
        <v>1917</v>
      </c>
      <c r="G340" t="str">
        <f t="shared" si="10"/>
        <v>INSERT INTO t_vsc_visa_insurance_link (t_insurance_link_id, vsc_id, visa_type_id, is_insurance_required, created_by, created_date, modified_by, modified_date) VALUES(nextval('t_vsc_visa_insurance_link_seq'),81363,42223,'N','support', current_timestamp, 'support', current_timestamp);</v>
      </c>
    </row>
    <row r="341" spans="1:7">
      <c r="A341" t="s">
        <v>1912</v>
      </c>
      <c r="B341" t="str">
        <f t="shared" si="11"/>
        <v>81363,</v>
      </c>
      <c r="C341" t="str">
        <f>'CountryvisatypeLink Live Master'!B341&amp;",'"</f>
        <v>43531,'</v>
      </c>
      <c r="D341" t="e">
        <f>'CountryvisatypeLink Live Master'!C341</f>
        <v>#N/A</v>
      </c>
      <c r="E341" s="16" t="s">
        <v>1917</v>
      </c>
      <c r="G341" t="e">
        <f t="shared" si="10"/>
        <v>#N/A</v>
      </c>
    </row>
    <row r="342" spans="1:7">
      <c r="A342" t="s">
        <v>1912</v>
      </c>
      <c r="B342" t="str">
        <f t="shared" si="11"/>
        <v>81363,</v>
      </c>
      <c r="C342" t="str">
        <f>'CountryvisatypeLink Live Master'!B342&amp;",'"</f>
        <v>43530,'</v>
      </c>
      <c r="D342" t="e">
        <f>'CountryvisatypeLink Live Master'!C342</f>
        <v>#N/A</v>
      </c>
      <c r="E342" s="16" t="s">
        <v>1917</v>
      </c>
      <c r="G342" t="e">
        <f t="shared" si="10"/>
        <v>#N/A</v>
      </c>
    </row>
    <row r="343" spans="1:7">
      <c r="A343" t="s">
        <v>1912</v>
      </c>
      <c r="B343" t="str">
        <f t="shared" si="11"/>
        <v>81363,</v>
      </c>
      <c r="C343" t="str">
        <f>'CountryvisatypeLink Live Master'!B343&amp;",'"</f>
        <v>634,'</v>
      </c>
      <c r="D343" t="str">
        <f>'CountryvisatypeLink Live Master'!C343</f>
        <v>Y</v>
      </c>
      <c r="E343" s="16" t="s">
        <v>1917</v>
      </c>
      <c r="G343" t="str">
        <f t="shared" si="10"/>
        <v>INSERT INTO t_vsc_visa_insurance_link (t_insurance_link_id, vsc_id, visa_type_id, is_insurance_required, created_by, created_date, modified_by, modified_date) VALUES(nextval('t_vsc_visa_insurance_link_seq'),81363,634,'Y','support', current_timestamp, 'support', current_timestamp);</v>
      </c>
    </row>
    <row r="344" spans="1:7">
      <c r="A344" t="s">
        <v>1912</v>
      </c>
      <c r="B344" t="str">
        <f t="shared" si="11"/>
        <v>81363,</v>
      </c>
      <c r="C344" t="str">
        <f>'CountryvisatypeLink Live Master'!B344&amp;",'"</f>
        <v>633,'</v>
      </c>
      <c r="D344" t="str">
        <f>'CountryvisatypeLink Live Master'!C344</f>
        <v>Y</v>
      </c>
      <c r="E344" s="16" t="s">
        <v>1917</v>
      </c>
      <c r="G344" t="str">
        <f t="shared" si="10"/>
        <v>INSERT INTO t_vsc_visa_insurance_link (t_insurance_link_id, vsc_id, visa_type_id, is_insurance_required, created_by, created_date, modified_by, modified_date) VALUES(nextval('t_vsc_visa_insurance_link_seq'),81363,633,'Y','support', current_timestamp, 'support', current_timestamp);</v>
      </c>
    </row>
    <row r="345" spans="1:7">
      <c r="A345" t="s">
        <v>1912</v>
      </c>
      <c r="B345" t="str">
        <f t="shared" si="11"/>
        <v>81363,</v>
      </c>
      <c r="C345" t="str">
        <f>'CountryvisatypeLink Live Master'!B345&amp;",'"</f>
        <v>43532,'</v>
      </c>
      <c r="D345" t="e">
        <f>'CountryvisatypeLink Live Master'!C345</f>
        <v>#N/A</v>
      </c>
      <c r="E345" s="16" t="s">
        <v>1917</v>
      </c>
      <c r="G345" t="e">
        <f t="shared" si="10"/>
        <v>#N/A</v>
      </c>
    </row>
    <row r="346" spans="1:7">
      <c r="A346" t="s">
        <v>1912</v>
      </c>
      <c r="B346" t="str">
        <f t="shared" si="11"/>
        <v>81363,</v>
      </c>
      <c r="C346" t="str">
        <f>'CountryvisatypeLink Live Master'!B346&amp;",'"</f>
        <v>43529,'</v>
      </c>
      <c r="D346" t="e">
        <f>'CountryvisatypeLink Live Master'!C346</f>
        <v>#N/A</v>
      </c>
      <c r="E346" s="16" t="s">
        <v>1917</v>
      </c>
      <c r="G346" t="e">
        <f t="shared" si="10"/>
        <v>#N/A</v>
      </c>
    </row>
    <row r="347" spans="1:7">
      <c r="A347" t="s">
        <v>1912</v>
      </c>
      <c r="B347" t="str">
        <f t="shared" si="11"/>
        <v>81363,</v>
      </c>
      <c r="C347" t="str">
        <f>'CountryvisatypeLink Live Master'!B347&amp;",'"</f>
        <v>635,'</v>
      </c>
      <c r="D347" t="str">
        <f>'CountryvisatypeLink Live Master'!C347</f>
        <v>Y</v>
      </c>
      <c r="E347" s="16" t="s">
        <v>1917</v>
      </c>
      <c r="G347" t="str">
        <f t="shared" si="10"/>
        <v>INSERT INTO t_vsc_visa_insurance_link (t_insurance_link_id, vsc_id, visa_type_id, is_insurance_required, created_by, created_date, modified_by, modified_date) VALUES(nextval('t_vsc_visa_insurance_link_seq'),81363,635,'Y','support', current_timestamp, 'support', current_timestamp);</v>
      </c>
    </row>
    <row r="348" spans="1:7">
      <c r="A348" t="s">
        <v>1912</v>
      </c>
      <c r="B348" t="str">
        <f t="shared" si="11"/>
        <v>81363,</v>
      </c>
      <c r="C348" t="str">
        <f>'CountryvisatypeLink Live Master'!B348&amp;",'"</f>
        <v>42284,'</v>
      </c>
      <c r="D348" t="str">
        <f>'CountryvisatypeLink Live Master'!C348</f>
        <v>N</v>
      </c>
      <c r="E348" s="16" t="s">
        <v>1917</v>
      </c>
      <c r="G348" t="str">
        <f t="shared" si="10"/>
        <v>INSERT INTO t_vsc_visa_insurance_link (t_insurance_link_id, vsc_id, visa_type_id, is_insurance_required, created_by, created_date, modified_by, modified_date) VALUES(nextval('t_vsc_visa_insurance_link_seq'),81363,42284,'N','support', current_timestamp, 'support', current_timestamp);</v>
      </c>
    </row>
    <row r="349" spans="1:7">
      <c r="A349" t="s">
        <v>1912</v>
      </c>
      <c r="B349" t="str">
        <f t="shared" si="11"/>
        <v>81363,</v>
      </c>
      <c r="C349" t="str">
        <f>'CountryvisatypeLink Live Master'!B349&amp;",'"</f>
        <v>42303,'</v>
      </c>
      <c r="D349" t="str">
        <f>'CountryvisatypeLink Live Master'!C349</f>
        <v>N</v>
      </c>
      <c r="E349" s="16" t="s">
        <v>1917</v>
      </c>
      <c r="G349" t="str">
        <f t="shared" si="10"/>
        <v>INSERT INTO t_vsc_visa_insurance_link (t_insurance_link_id, vsc_id, visa_type_id, is_insurance_required, created_by, created_date, modified_by, modified_date) VALUES(nextval('t_vsc_visa_insurance_link_seq'),81363,42303,'N','support', current_timestamp, 'support', current_timestamp);</v>
      </c>
    </row>
    <row r="350" spans="1:7">
      <c r="A350" t="s">
        <v>1912</v>
      </c>
      <c r="B350" t="str">
        <f t="shared" si="11"/>
        <v>81363,</v>
      </c>
      <c r="C350" t="str">
        <f>'CountryvisatypeLink Live Master'!B350&amp;",'"</f>
        <v>42283,'</v>
      </c>
      <c r="D350" t="str">
        <f>'CountryvisatypeLink Live Master'!C350</f>
        <v>N</v>
      </c>
      <c r="E350" s="16" t="s">
        <v>1917</v>
      </c>
      <c r="G350" t="str">
        <f t="shared" si="10"/>
        <v>INSERT INTO t_vsc_visa_insurance_link (t_insurance_link_id, vsc_id, visa_type_id, is_insurance_required, created_by, created_date, modified_by, modified_date) VALUES(nextval('t_vsc_visa_insurance_link_seq'),81363,42283,'N','support', current_timestamp, 'support', current_timestamp);</v>
      </c>
    </row>
    <row r="351" spans="1:7">
      <c r="A351" t="s">
        <v>1912</v>
      </c>
      <c r="B351" t="str">
        <f t="shared" si="11"/>
        <v>81363,</v>
      </c>
      <c r="C351" t="str">
        <f>'CountryvisatypeLink Live Master'!B351&amp;",'"</f>
        <v>42323,'</v>
      </c>
      <c r="D351" t="str">
        <f>'CountryvisatypeLink Live Master'!C351</f>
        <v>N</v>
      </c>
      <c r="E351" s="16" t="s">
        <v>1917</v>
      </c>
      <c r="G351" t="str">
        <f t="shared" si="10"/>
        <v>INSERT INTO t_vsc_visa_insurance_link (t_insurance_link_id, vsc_id, visa_type_id, is_insurance_required, created_by, created_date, modified_by, modified_date) VALUES(nextval('t_vsc_visa_insurance_link_seq'),81363,42323,'N','support', current_timestamp, 'support', current_timestamp);</v>
      </c>
    </row>
    <row r="352" spans="1:7">
      <c r="A352" t="s">
        <v>1912</v>
      </c>
      <c r="B352" t="str">
        <f t="shared" si="11"/>
        <v>81363,</v>
      </c>
      <c r="C352" t="str">
        <f>'CountryvisatypeLink Live Master'!B352&amp;",'"</f>
        <v>42263,'</v>
      </c>
      <c r="D352" t="str">
        <f>'CountryvisatypeLink Live Master'!C352</f>
        <v>N</v>
      </c>
      <c r="E352" s="16" t="s">
        <v>1917</v>
      </c>
      <c r="G352" t="str">
        <f t="shared" si="10"/>
        <v>INSERT INTO t_vsc_visa_insurance_link (t_insurance_link_id, vsc_id, visa_type_id, is_insurance_required, created_by, created_date, modified_by, modified_date) VALUES(nextval('t_vsc_visa_insurance_link_seq'),81363,42263,'N','support', current_timestamp, 'support', current_timestamp);</v>
      </c>
    </row>
    <row r="353" spans="1:7">
      <c r="A353" t="s">
        <v>1912</v>
      </c>
      <c r="B353" t="str">
        <f t="shared" si="11"/>
        <v>81363,</v>
      </c>
      <c r="C353" t="str">
        <f>'CountryvisatypeLink Live Master'!B353&amp;",'"</f>
        <v>42475,'</v>
      </c>
      <c r="D353" t="str">
        <f>'CountryvisatypeLink Live Master'!C353</f>
        <v>N</v>
      </c>
      <c r="E353" s="16" t="s">
        <v>1917</v>
      </c>
      <c r="G353" t="str">
        <f t="shared" si="10"/>
        <v>INSERT INTO t_vsc_visa_insurance_link (t_insurance_link_id, vsc_id, visa_type_id, is_insurance_required, created_by, created_date, modified_by, modified_date) VALUES(nextval('t_vsc_visa_insurance_link_seq'),81363,42475,'N','support', current_timestamp, 'support', current_timestamp);</v>
      </c>
    </row>
    <row r="354" spans="1:7">
      <c r="A354" t="s">
        <v>1912</v>
      </c>
      <c r="B354" t="str">
        <f t="shared" si="11"/>
        <v>81363,</v>
      </c>
      <c r="C354" t="str">
        <f>'CountryvisatypeLink Live Master'!B354&amp;",'"</f>
        <v>42343,'</v>
      </c>
      <c r="D354" t="str">
        <f>'CountryvisatypeLink Live Master'!C354</f>
        <v>N</v>
      </c>
      <c r="E354" s="16" t="s">
        <v>1917</v>
      </c>
      <c r="G354" t="str">
        <f t="shared" si="10"/>
        <v>INSERT INTO t_vsc_visa_insurance_link (t_insurance_link_id, vsc_id, visa_type_id, is_insurance_required, created_by, created_date, modified_by, modified_date) VALUES(nextval('t_vsc_visa_insurance_link_seq'),81363,42343,'N','support', current_timestamp, 'support', current_timestamp);</v>
      </c>
    </row>
    <row r="355" spans="1:7">
      <c r="A355" t="s">
        <v>1912</v>
      </c>
      <c r="B355" t="str">
        <f t="shared" si="11"/>
        <v>81363,</v>
      </c>
      <c r="C355" t="str">
        <f>'CountryvisatypeLink Live Master'!B355&amp;",'"</f>
        <v>42243,'</v>
      </c>
      <c r="D355" t="str">
        <f>'CountryvisatypeLink Live Master'!C355</f>
        <v>N</v>
      </c>
      <c r="E355" s="16" t="s">
        <v>1917</v>
      </c>
      <c r="G355" t="str">
        <f t="shared" si="10"/>
        <v>INSERT INTO t_vsc_visa_insurance_link (t_insurance_link_id, vsc_id, visa_type_id, is_insurance_required, created_by, created_date, modified_by, modified_date) VALUES(nextval('t_vsc_visa_insurance_link_seq'),81363,42243,'N','support', current_timestamp, 'support', current_timestamp);</v>
      </c>
    </row>
    <row r="356" spans="1:7">
      <c r="A356" t="s">
        <v>1912</v>
      </c>
      <c r="B356" t="str">
        <f t="shared" si="11"/>
        <v>81363,</v>
      </c>
      <c r="C356" t="str">
        <f>'CountryvisatypeLink Live Master'!B356&amp;",'"</f>
        <v>42363,'</v>
      </c>
      <c r="D356" t="str">
        <f>'CountryvisatypeLink Live Master'!C356</f>
        <v>N</v>
      </c>
      <c r="E356" s="16" t="s">
        <v>1917</v>
      </c>
      <c r="G356" t="str">
        <f t="shared" si="10"/>
        <v>INSERT INTO t_vsc_visa_insurance_link (t_insurance_link_id, vsc_id, visa_type_id, is_insurance_required, created_by, created_date, modified_by, modified_date) VALUES(nextval('t_vsc_visa_insurance_link_seq'),81363,42363,'N','support', current_timestamp, 'support', current_timestamp);</v>
      </c>
    </row>
    <row r="357" spans="1:7">
      <c r="A357" t="s">
        <v>1912</v>
      </c>
      <c r="B357" t="str">
        <f t="shared" si="11"/>
        <v>81363,</v>
      </c>
      <c r="C357" t="str">
        <f>'CountryvisatypeLink Live Master'!B357&amp;",'"</f>
        <v>24051,'</v>
      </c>
      <c r="D357" t="str">
        <f>'CountryvisatypeLink Live Master'!C357</f>
        <v>N</v>
      </c>
      <c r="E357" s="16" t="s">
        <v>1917</v>
      </c>
      <c r="G357" t="str">
        <f t="shared" si="10"/>
        <v>INSERT INTO t_vsc_visa_insurance_link (t_insurance_link_id, vsc_id, visa_type_id, is_insurance_required, created_by, created_date, modified_by, modified_date) VALUES(nextval('t_vsc_visa_insurance_link_seq'),81363,24051,'N','support', current_timestamp, 'support', current_timestamp);</v>
      </c>
    </row>
    <row r="358" spans="1:7">
      <c r="A358" t="s">
        <v>1912</v>
      </c>
      <c r="B358" t="str">
        <f t="shared" si="11"/>
        <v>81363,</v>
      </c>
      <c r="C358" t="str">
        <f>'CountryvisatypeLink Live Master'!B358&amp;",'"</f>
        <v>610,'</v>
      </c>
      <c r="D358" t="str">
        <f>'CountryvisatypeLink Live Master'!C358</f>
        <v>N</v>
      </c>
      <c r="E358" s="16" t="s">
        <v>1917</v>
      </c>
      <c r="G358" t="str">
        <f t="shared" si="10"/>
        <v>INSERT INTO t_vsc_visa_insurance_link (t_insurance_link_id, vsc_id, visa_type_id, is_insurance_required, created_by, created_date, modified_by, modified_date) VALUES(nextval('t_vsc_visa_insurance_link_seq'),81363,610,'N','support', current_timestamp, 'support', current_timestamp);</v>
      </c>
    </row>
    <row r="359" spans="1:7">
      <c r="A359" t="s">
        <v>1912</v>
      </c>
      <c r="B359" t="str">
        <f t="shared" si="11"/>
        <v>81363,</v>
      </c>
      <c r="C359" t="str">
        <f>'CountryvisatypeLink Live Master'!B359&amp;",'"</f>
        <v>609,'</v>
      </c>
      <c r="D359" t="str">
        <f>'CountryvisatypeLink Live Master'!C359</f>
        <v>N</v>
      </c>
      <c r="E359" s="16" t="s">
        <v>1917</v>
      </c>
      <c r="G359" t="str">
        <f t="shared" si="10"/>
        <v>INSERT INTO t_vsc_visa_insurance_link (t_insurance_link_id, vsc_id, visa_type_id, is_insurance_required, created_by, created_date, modified_by, modified_date) VALUES(nextval('t_vsc_visa_insurance_link_seq'),81363,609,'N','support', current_timestamp, 'support', current_timestamp);</v>
      </c>
    </row>
    <row r="360" spans="1:7">
      <c r="A360" t="s">
        <v>1912</v>
      </c>
      <c r="B360" t="str">
        <f t="shared" si="11"/>
        <v>81363,</v>
      </c>
      <c r="C360" t="str">
        <f>'CountryvisatypeLink Live Master'!B360&amp;",'"</f>
        <v>611,'</v>
      </c>
      <c r="D360" t="str">
        <f>'CountryvisatypeLink Live Master'!C360</f>
        <v>N</v>
      </c>
      <c r="E360" s="16" t="s">
        <v>1917</v>
      </c>
      <c r="G360" t="str">
        <f t="shared" si="10"/>
        <v>INSERT INTO t_vsc_visa_insurance_link (t_insurance_link_id, vsc_id, visa_type_id, is_insurance_required, created_by, created_date, modified_by, modified_date) VALUES(nextval('t_vsc_visa_insurance_link_seq'),81363,611,'N','support', current_timestamp, 'support', current_timestamp);</v>
      </c>
    </row>
    <row r="361" spans="1:7">
      <c r="A361" t="s">
        <v>1912</v>
      </c>
      <c r="B361" t="str">
        <f t="shared" si="11"/>
        <v>81363,</v>
      </c>
      <c r="C361" t="str">
        <f>'CountryvisatypeLink Live Master'!B361&amp;",'"</f>
        <v>24052,'</v>
      </c>
      <c r="D361" t="str">
        <f>'CountryvisatypeLink Live Master'!C361</f>
        <v>N</v>
      </c>
      <c r="E361" s="16" t="s">
        <v>1917</v>
      </c>
      <c r="G361" t="str">
        <f t="shared" si="10"/>
        <v>INSERT INTO t_vsc_visa_insurance_link (t_insurance_link_id, vsc_id, visa_type_id, is_insurance_required, created_by, created_date, modified_by, modified_date) VALUES(nextval('t_vsc_visa_insurance_link_seq'),81363,24052,'N','support', current_timestamp, 'support', current_timestamp);</v>
      </c>
    </row>
    <row r="362" spans="1:7">
      <c r="A362" t="s">
        <v>1912</v>
      </c>
      <c r="B362" t="str">
        <f t="shared" si="11"/>
        <v>81363,</v>
      </c>
      <c r="C362" t="str">
        <f>'CountryvisatypeLink Live Master'!B362&amp;",'"</f>
        <v>43439,'</v>
      </c>
      <c r="D362" t="str">
        <f>'CountryvisatypeLink Live Master'!C362</f>
        <v>N</v>
      </c>
      <c r="E362" s="16" t="s">
        <v>1917</v>
      </c>
      <c r="G362" t="str">
        <f t="shared" si="10"/>
        <v>INSERT INTO t_vsc_visa_insurance_link (t_insurance_link_id, vsc_id, visa_type_id, is_insurance_required, created_by, created_date, modified_by, modified_date) VALUES(nextval('t_vsc_visa_insurance_link_seq'),81363,43439,'N','support', current_timestamp, 'support', current_timestamp);</v>
      </c>
    </row>
    <row r="363" spans="1:7">
      <c r="A363" t="s">
        <v>1912</v>
      </c>
      <c r="B363" t="str">
        <f t="shared" si="11"/>
        <v>81363,</v>
      </c>
      <c r="C363" t="str">
        <f>'CountryvisatypeLink Live Master'!B363&amp;",'"</f>
        <v>22061,'</v>
      </c>
      <c r="D363" t="str">
        <f>'CountryvisatypeLink Live Master'!C363</f>
        <v>Y</v>
      </c>
      <c r="E363" s="16" t="s">
        <v>1917</v>
      </c>
      <c r="G363" t="str">
        <f t="shared" si="10"/>
        <v>INSERT INTO t_vsc_visa_insurance_link (t_insurance_link_id, vsc_id, visa_type_id, is_insurance_required, created_by, created_date, modified_by, modified_date) VALUES(nextval('t_vsc_visa_insurance_link_seq'),81363,22061,'Y','support', current_timestamp, 'support', current_timestamp);</v>
      </c>
    </row>
    <row r="364" spans="1:7">
      <c r="A364" t="s">
        <v>1912</v>
      </c>
      <c r="B364" t="str">
        <f t="shared" si="11"/>
        <v>81363,</v>
      </c>
      <c r="C364" t="str">
        <f>'CountryvisatypeLink Live Master'!B364&amp;",'"</f>
        <v>22066,'</v>
      </c>
      <c r="D364" t="str">
        <f>'CountryvisatypeLink Live Master'!C364</f>
        <v>Y</v>
      </c>
      <c r="E364" s="16" t="s">
        <v>1917</v>
      </c>
      <c r="G364" t="str">
        <f t="shared" si="10"/>
        <v>INSERT INTO t_vsc_visa_insurance_link (t_insurance_link_id, vsc_id, visa_type_id, is_insurance_required, created_by, created_date, modified_by, modified_date) VALUES(nextval('t_vsc_visa_insurance_link_seq'),81363,22066,'Y','support', current_timestamp, 'support', current_timestamp);</v>
      </c>
    </row>
    <row r="365" spans="1:7">
      <c r="A365" t="s">
        <v>1912</v>
      </c>
      <c r="B365" t="str">
        <f t="shared" si="11"/>
        <v>81363,</v>
      </c>
      <c r="C365" t="str">
        <f>'CountryvisatypeLink Live Master'!B365&amp;",'"</f>
        <v>39154,'</v>
      </c>
      <c r="D365" t="str">
        <f>'CountryvisatypeLink Live Master'!C365</f>
        <v>N</v>
      </c>
      <c r="E365" s="16" t="s">
        <v>1917</v>
      </c>
      <c r="G365" t="str">
        <f t="shared" si="10"/>
        <v>INSERT INTO t_vsc_visa_insurance_link (t_insurance_link_id, vsc_id, visa_type_id, is_insurance_required, created_by, created_date, modified_by, modified_date) VALUES(nextval('t_vsc_visa_insurance_link_seq'),81363,39154,'N','support', current_timestamp, 'support', current_timestamp);</v>
      </c>
    </row>
    <row r="366" spans="1:7">
      <c r="A366" t="s">
        <v>1912</v>
      </c>
      <c r="B366" t="str">
        <f t="shared" si="11"/>
        <v>81363,</v>
      </c>
      <c r="C366" t="str">
        <f>'CountryvisatypeLink Live Master'!B366&amp;",'"</f>
        <v>37150,'</v>
      </c>
      <c r="D366" t="str">
        <f>'CountryvisatypeLink Live Master'!C366</f>
        <v>Y</v>
      </c>
      <c r="E366" s="16" t="s">
        <v>1917</v>
      </c>
      <c r="G366" t="str">
        <f t="shared" si="10"/>
        <v>INSERT INTO t_vsc_visa_insurance_link (t_insurance_link_id, vsc_id, visa_type_id, is_insurance_required, created_by, created_date, modified_by, modified_date) VALUES(nextval('t_vsc_visa_insurance_link_seq'),81363,37150,'Y','support', current_timestamp, 'support', current_timestamp);</v>
      </c>
    </row>
    <row r="367" spans="1:7">
      <c r="A367" t="s">
        <v>1912</v>
      </c>
      <c r="B367" t="str">
        <f t="shared" si="11"/>
        <v>81363,</v>
      </c>
      <c r="C367" t="str">
        <f>'CountryvisatypeLink Live Master'!B367&amp;",'"</f>
        <v>37156,'</v>
      </c>
      <c r="D367" t="str">
        <f>'CountryvisatypeLink Live Master'!C367</f>
        <v>Y</v>
      </c>
      <c r="E367" s="16" t="s">
        <v>1917</v>
      </c>
      <c r="G367" t="str">
        <f t="shared" si="10"/>
        <v>INSERT INTO t_vsc_visa_insurance_link (t_insurance_link_id, vsc_id, visa_type_id, is_insurance_required, created_by, created_date, modified_by, modified_date) VALUES(nextval('t_vsc_visa_insurance_link_seq'),81363,37156,'Y','support', current_timestamp, 'support', current_timestamp);</v>
      </c>
    </row>
    <row r="368" spans="1:7">
      <c r="A368" t="s">
        <v>1912</v>
      </c>
      <c r="B368" t="str">
        <f t="shared" si="11"/>
        <v>81363,</v>
      </c>
      <c r="C368" t="str">
        <f>'CountryvisatypeLink Live Master'!B368&amp;",'"</f>
        <v>33159,'</v>
      </c>
      <c r="D368" t="str">
        <f>'CountryvisatypeLink Live Master'!C368</f>
        <v>Y</v>
      </c>
      <c r="E368" s="16" t="s">
        <v>1917</v>
      </c>
      <c r="G368" t="str">
        <f t="shared" si="10"/>
        <v>INSERT INTO t_vsc_visa_insurance_link (t_insurance_link_id, vsc_id, visa_type_id, is_insurance_required, created_by, created_date, modified_by, modified_date) VALUES(nextval('t_vsc_visa_insurance_link_seq'),81363,33159,'Y','support', current_timestamp, 'support', current_timestamp);</v>
      </c>
    </row>
    <row r="369" spans="1:7">
      <c r="A369" t="s">
        <v>1912</v>
      </c>
      <c r="B369" t="str">
        <f t="shared" si="11"/>
        <v>81363,</v>
      </c>
      <c r="C369" t="str">
        <f>'CountryvisatypeLink Live Master'!B369&amp;",'"</f>
        <v>32251,'</v>
      </c>
      <c r="D369" t="str">
        <f>'CountryvisatypeLink Live Master'!C369</f>
        <v>Y</v>
      </c>
      <c r="E369" s="16" t="s">
        <v>1917</v>
      </c>
      <c r="G369" t="str">
        <f t="shared" si="10"/>
        <v>INSERT INTO t_vsc_visa_insurance_link (t_insurance_link_id, vsc_id, visa_type_id, is_insurance_required, created_by, created_date, modified_by, modified_date) VALUES(nextval('t_vsc_visa_insurance_link_seq'),81363,32251,'Y','support', current_timestamp, 'support', current_timestamp);</v>
      </c>
    </row>
    <row r="370" spans="1:7">
      <c r="A370" t="s">
        <v>1912</v>
      </c>
      <c r="B370" t="str">
        <f t="shared" si="11"/>
        <v>81363,</v>
      </c>
      <c r="C370" t="str">
        <f>'CountryvisatypeLink Live Master'!B370&amp;",'"</f>
        <v>32252,'</v>
      </c>
      <c r="D370" t="str">
        <f>'CountryvisatypeLink Live Master'!C370</f>
        <v>Y</v>
      </c>
      <c r="E370" s="16" t="s">
        <v>1917</v>
      </c>
      <c r="G370" t="str">
        <f t="shared" si="10"/>
        <v>INSERT INTO t_vsc_visa_insurance_link (t_insurance_link_id, vsc_id, visa_type_id, is_insurance_required, created_by, created_date, modified_by, modified_date) VALUES(nextval('t_vsc_visa_insurance_link_seq'),81363,32252,'Y','support', current_timestamp, 'support', current_timestamp);</v>
      </c>
    </row>
    <row r="371" spans="1:7">
      <c r="A371" t="s">
        <v>1912</v>
      </c>
      <c r="B371" t="str">
        <f t="shared" si="11"/>
        <v>81363,</v>
      </c>
      <c r="C371" t="str">
        <f>'CountryvisatypeLink Live Master'!B371&amp;",'"</f>
        <v>34150,'</v>
      </c>
      <c r="D371" t="str">
        <f>'CountryvisatypeLink Live Master'!C371</f>
        <v>Y</v>
      </c>
      <c r="E371" s="16" t="s">
        <v>1917</v>
      </c>
      <c r="G371" t="str">
        <f t="shared" si="10"/>
        <v>INSERT INTO t_vsc_visa_insurance_link (t_insurance_link_id, vsc_id, visa_type_id, is_insurance_required, created_by, created_date, modified_by, modified_date) VALUES(nextval('t_vsc_visa_insurance_link_seq'),81363,34150,'Y','support', current_timestamp, 'support', current_timestamp);</v>
      </c>
    </row>
    <row r="372" spans="1:7">
      <c r="A372" t="s">
        <v>1912</v>
      </c>
      <c r="B372" t="str">
        <f t="shared" si="11"/>
        <v>81363,</v>
      </c>
      <c r="C372" t="str">
        <f>'CountryvisatypeLink Live Master'!B372&amp;",'"</f>
        <v>32250,'</v>
      </c>
      <c r="D372" t="str">
        <f>'CountryvisatypeLink Live Master'!C372</f>
        <v>Y</v>
      </c>
      <c r="E372" s="16" t="s">
        <v>1917</v>
      </c>
      <c r="G372" t="str">
        <f t="shared" si="10"/>
        <v>INSERT INTO t_vsc_visa_insurance_link (t_insurance_link_id, vsc_id, visa_type_id, is_insurance_required, created_by, created_date, modified_by, modified_date) VALUES(nextval('t_vsc_visa_insurance_link_seq'),81363,32250,'Y','support', current_timestamp, 'support', current_timestamp);</v>
      </c>
    </row>
    <row r="373" spans="1:7">
      <c r="A373" t="s">
        <v>1912</v>
      </c>
      <c r="B373" t="str">
        <f t="shared" si="11"/>
        <v>81363,</v>
      </c>
      <c r="C373" t="str">
        <f>'CountryvisatypeLink Live Master'!B373&amp;",'"</f>
        <v>41951,'</v>
      </c>
      <c r="D373" t="str">
        <f>'CountryvisatypeLink Live Master'!C373</f>
        <v>N</v>
      </c>
      <c r="E373" s="16" t="s">
        <v>1917</v>
      </c>
      <c r="G373" t="str">
        <f t="shared" si="10"/>
        <v>INSERT INTO t_vsc_visa_insurance_link (t_insurance_link_id, vsc_id, visa_type_id, is_insurance_required, created_by, created_date, modified_by, modified_date) VALUES(nextval('t_vsc_visa_insurance_link_seq'),81363,41951,'N','support', current_timestamp, 'support', current_timestamp);</v>
      </c>
    </row>
    <row r="374" spans="1:7">
      <c r="A374" t="s">
        <v>1912</v>
      </c>
      <c r="B374" t="str">
        <f t="shared" si="11"/>
        <v>81363,</v>
      </c>
      <c r="C374" t="str">
        <f>'CountryvisatypeLink Live Master'!B374&amp;",'"</f>
        <v>42659,'</v>
      </c>
      <c r="D374" t="str">
        <f>'CountryvisatypeLink Live Master'!C374</f>
        <v>N</v>
      </c>
      <c r="E374" s="16" t="s">
        <v>1917</v>
      </c>
      <c r="G374" t="str">
        <f t="shared" si="10"/>
        <v>INSERT INTO t_vsc_visa_insurance_link (t_insurance_link_id, vsc_id, visa_type_id, is_insurance_required, created_by, created_date, modified_by, modified_date) VALUES(nextval('t_vsc_visa_insurance_link_seq'),81363,42659,'N','support', current_timestamp, 'support', current_timestamp);</v>
      </c>
    </row>
    <row r="375" spans="1:7">
      <c r="E375" s="16"/>
    </row>
  </sheetData>
  <mergeCells count="1">
    <mergeCell ref="A1:T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202F9-F0D0-40C5-9624-A79306C9FCF0}">
  <dimension ref="A1:B373"/>
  <sheetViews>
    <sheetView topLeftCell="B1" workbookViewId="0">
      <selection activeCell="B5" sqref="B5"/>
    </sheetView>
  </sheetViews>
  <sheetFormatPr defaultRowHeight="15"/>
  <cols>
    <col min="1" max="1" width="0" hidden="1" customWidth="1"/>
    <col min="2" max="2" width="254" bestFit="1" customWidth="1"/>
  </cols>
  <sheetData>
    <row r="1" spans="1:2">
      <c r="A1" s="140" t="s">
        <v>1914</v>
      </c>
      <c r="B1" s="140" t="s">
        <v>1918</v>
      </c>
    </row>
    <row r="2" spans="1:2">
      <c r="A2" s="140"/>
      <c r="B2" s="140"/>
    </row>
    <row r="3" spans="1:2">
      <c r="A3" s="140"/>
      <c r="B3" s="140"/>
    </row>
    <row r="4" spans="1:2">
      <c r="A4" s="72" t="s">
        <v>444</v>
      </c>
      <c r="B4" s="72" t="s">
        <v>444</v>
      </c>
    </row>
    <row r="5" spans="1:2">
      <c r="A5" t="str">
        <f>IFERROR(IF(OR('VSC Visa Insurance Impl Live'!G5=0, 'VSC Visa Insurance Impl Live'!G5=""), "", 'VSC Visa Insurance Impl Live'!G5), "")</f>
        <v/>
      </c>
      <c r="B5" t="str" cm="1">
        <f t="array" ref="B5:B330">_xlfn._xlws.FILTER(A5:A5000, (A5:A5000&lt;&gt;"") * (A5:A5000&lt;&gt;0))</f>
        <v>INSERT INTO t_vsc_visa_insurance_link (t_insurance_link_id, vsc_id, visa_type_id, is_insurance_required, created_by, created_date, modified_by, modified_date) VALUES(nextval('t_vsc_visa_insurance_link_seq'),81363,22060,'Y','support', current_timestamp, 'support', current_timestamp);</v>
      </c>
    </row>
    <row r="6" spans="1:2">
      <c r="A6" t="str">
        <f>IFERROR(IF(OR('VSC Visa Insurance Impl Live'!G6=0, 'VSC Visa Insurance Impl Live'!G6=""), "", 'VSC Visa Insurance Impl Live'!G6), "")</f>
        <v>INSERT INTO t_vsc_visa_insurance_link (t_insurance_link_id, vsc_id, visa_type_id, is_insurance_required, created_by, created_date, modified_by, modified_date) VALUES(nextval('t_vsc_visa_insurance_link_seq'),81363,22060,'Y','support', current_timestamp, 'support', current_timestamp);</v>
      </c>
      <c r="B6" t="str">
        <v>INSERT INTO t_vsc_visa_insurance_link (t_insurance_link_id, vsc_id, visa_type_id, is_insurance_required, created_by, created_date, modified_by, modified_date) VALUES(nextval('t_vsc_visa_insurance_link_seq'),81363,41223,'N','support', current_timestamp, 'support', current_timestamp);</v>
      </c>
    </row>
    <row r="7" spans="1:2">
      <c r="A7" t="str">
        <f>IFERROR(IF(OR('VSC Visa Insurance Impl Live'!G7=0, 'VSC Visa Insurance Impl Live'!G7=""), "", 'VSC Visa Insurance Impl Live'!G7), "")</f>
        <v>INSERT INTO t_vsc_visa_insurance_link (t_insurance_link_id, vsc_id, visa_type_id, is_insurance_required, created_by, created_date, modified_by, modified_date) VALUES(nextval('t_vsc_visa_insurance_link_seq'),81363,41223,'N','support', current_timestamp, 'support', current_timestamp);</v>
      </c>
      <c r="B7" t="str">
        <v>INSERT INTO t_vsc_visa_insurance_link (t_insurance_link_id, vsc_id, visa_type_id, is_insurance_required, created_by, created_date, modified_by, modified_date) VALUES(nextval('t_vsc_visa_insurance_link_seq'),81363,33151,'Y','support', current_timestamp, 'support', current_timestamp);</v>
      </c>
    </row>
    <row r="8" spans="1:2">
      <c r="A8" t="str">
        <f>IFERROR(IF(OR('VSC Visa Insurance Impl Live'!G8=0, 'VSC Visa Insurance Impl Live'!G8=""), "", 'VSC Visa Insurance Impl Live'!G8), "")</f>
        <v>INSERT INTO t_vsc_visa_insurance_link (t_insurance_link_id, vsc_id, visa_type_id, is_insurance_required, created_by, created_date, modified_by, modified_date) VALUES(nextval('t_vsc_visa_insurance_link_seq'),81363,33151,'Y','support', current_timestamp, 'support', current_timestamp);</v>
      </c>
      <c r="B8" t="str">
        <v>INSERT INTO t_vsc_visa_insurance_link (t_insurance_link_id, vsc_id, visa_type_id, is_insurance_required, created_by, created_date, modified_by, modified_date) VALUES(nextval('t_vsc_visa_insurance_link_seq'),81363,640,'Y','support', current_timestamp, 'support', current_timestamp);</v>
      </c>
    </row>
    <row r="9" spans="1:2">
      <c r="A9" t="str">
        <f>IFERROR(IF(OR('VSC Visa Insurance Impl Live'!G9=0, 'VSC Visa Insurance Impl Live'!G9=""), "", 'VSC Visa Insurance Impl Live'!G9), "")</f>
        <v>INSERT INTO t_vsc_visa_insurance_link (t_insurance_link_id, vsc_id, visa_type_id, is_insurance_required, created_by, created_date, modified_by, modified_date) VALUES(nextval('t_vsc_visa_insurance_link_seq'),81363,640,'Y','support', current_timestamp, 'support', current_timestamp);</v>
      </c>
      <c r="B9" t="str">
        <v>INSERT INTO t_vsc_visa_insurance_link (t_insurance_link_id, vsc_id, visa_type_id, is_insurance_required, created_by, created_date, modified_by, modified_date) VALUES(nextval('t_vsc_visa_insurance_link_seq'),81363,639,'Y','support', current_timestamp, 'support', current_timestamp);</v>
      </c>
    </row>
    <row r="10" spans="1:2">
      <c r="A10" t="str">
        <f>IFERROR(IF(OR('VSC Visa Insurance Impl Live'!G10=0, 'VSC Visa Insurance Impl Live'!G10=""), "", 'VSC Visa Insurance Impl Live'!G10), "")</f>
        <v>INSERT INTO t_vsc_visa_insurance_link (t_insurance_link_id, vsc_id, visa_type_id, is_insurance_required, created_by, created_date, modified_by, modified_date) VALUES(nextval('t_vsc_visa_insurance_link_seq'),81363,639,'Y','support', current_timestamp, 'support', current_timestamp);</v>
      </c>
      <c r="B10" t="str">
        <v>INSERT INTO t_vsc_visa_insurance_link (t_insurance_link_id, vsc_id, visa_type_id, is_insurance_required, created_by, created_date, modified_by, modified_date) VALUES(nextval('t_vsc_visa_insurance_link_seq'),81363,34161,'Y','support', current_timestamp, 'support', current_timestamp);</v>
      </c>
    </row>
    <row r="11" spans="1:2">
      <c r="A11" t="str">
        <f>IFERROR(IF(OR('VSC Visa Insurance Impl Live'!G11=0, 'VSC Visa Insurance Impl Live'!G11=""), "", 'VSC Visa Insurance Impl Live'!G11), "")</f>
        <v>INSERT INTO t_vsc_visa_insurance_link (t_insurance_link_id, vsc_id, visa_type_id, is_insurance_required, created_by, created_date, modified_by, modified_date) VALUES(nextval('t_vsc_visa_insurance_link_seq'),81363,34161,'Y','support', current_timestamp, 'support', current_timestamp);</v>
      </c>
      <c r="B11" t="str">
        <v>INSERT INTO t_vsc_visa_insurance_link (t_insurance_link_id, vsc_id, visa_type_id, is_insurance_required, created_by, created_date, modified_by, modified_date) VALUES(nextval('t_vsc_visa_insurance_link_seq'),81363,641,'Y','support', current_timestamp, 'support', current_timestamp);</v>
      </c>
    </row>
    <row r="12" spans="1:2">
      <c r="A12" t="str">
        <f>IFERROR(IF(OR('VSC Visa Insurance Impl Live'!G12=0, 'VSC Visa Insurance Impl Live'!G12=""), "", 'VSC Visa Insurance Impl Live'!G12), "")</f>
        <v>INSERT INTO t_vsc_visa_insurance_link (t_insurance_link_id, vsc_id, visa_type_id, is_insurance_required, created_by, created_date, modified_by, modified_date) VALUES(nextval('t_vsc_visa_insurance_link_seq'),81363,641,'Y','support', current_timestamp, 'support', current_timestamp);</v>
      </c>
      <c r="B12" t="str">
        <v>INSERT INTO t_vsc_visa_insurance_link (t_insurance_link_id, vsc_id, visa_type_id, is_insurance_required, created_by, created_date, modified_by, modified_date) VALUES(nextval('t_vsc_visa_insurance_link_seq'),81363,24150,'Y','support', current_timestamp, 'support', current_timestamp);</v>
      </c>
    </row>
    <row r="13" spans="1:2">
      <c r="A13" t="str">
        <f>IFERROR(IF(OR('VSC Visa Insurance Impl Live'!G13=0, 'VSC Visa Insurance Impl Live'!G13=""), "", 'VSC Visa Insurance Impl Live'!G13), "")</f>
        <v>INSERT INTO t_vsc_visa_insurance_link (t_insurance_link_id, vsc_id, visa_type_id, is_insurance_required, created_by, created_date, modified_by, modified_date) VALUES(nextval('t_vsc_visa_insurance_link_seq'),81363,24150,'Y','support', current_timestamp, 'support', current_timestamp);</v>
      </c>
      <c r="B13" t="str">
        <v>INSERT INTO t_vsc_visa_insurance_link (t_insurance_link_id, vsc_id, visa_type_id, is_insurance_required, created_by, created_date, modified_by, modified_date) VALUES(nextval('t_vsc_visa_insurance_link_seq'),81363,24151,'Y','support', current_timestamp, 'support', current_timestamp);</v>
      </c>
    </row>
    <row r="14" spans="1:2">
      <c r="A14" t="str">
        <f>IFERROR(IF(OR('VSC Visa Insurance Impl Live'!G14=0, 'VSC Visa Insurance Impl Live'!G14=""), "", 'VSC Visa Insurance Impl Live'!G14), "")</f>
        <v>INSERT INTO t_vsc_visa_insurance_link (t_insurance_link_id, vsc_id, visa_type_id, is_insurance_required, created_by, created_date, modified_by, modified_date) VALUES(nextval('t_vsc_visa_insurance_link_seq'),81363,24151,'Y','support', current_timestamp, 'support', current_timestamp);</v>
      </c>
      <c r="B14" t="str">
        <v>INSERT INTO t_vsc_visa_insurance_link (t_insurance_link_id, vsc_id, visa_type_id, is_insurance_required, created_by, created_date, modified_by, modified_date) VALUES(nextval('t_vsc_visa_insurance_link_seq'),81363,41303,'N','support', current_timestamp, 'support', current_timestamp);</v>
      </c>
    </row>
    <row r="15" spans="1:2">
      <c r="A15" t="str">
        <f>IFERROR(IF(OR('VSC Visa Insurance Impl Live'!G15=0, 'VSC Visa Insurance Impl Live'!G15=""), "", 'VSC Visa Insurance Impl Live'!G15), "")</f>
        <v>INSERT INTO t_vsc_visa_insurance_link (t_insurance_link_id, vsc_id, visa_type_id, is_insurance_required, created_by, created_date, modified_by, modified_date) VALUES(nextval('t_vsc_visa_insurance_link_seq'),81363,41303,'N','support', current_timestamp, 'support', current_timestamp);</v>
      </c>
      <c r="B15" t="str">
        <v>INSERT INTO t_vsc_visa_insurance_link (t_insurance_link_id, vsc_id, visa_type_id, is_insurance_required, created_by, created_date, modified_by, modified_date) VALUES(nextval('t_vsc_visa_insurance_link_seq'),81363,41325,'Y','support', current_timestamp, 'support', current_timestamp);</v>
      </c>
    </row>
    <row r="16" spans="1:2">
      <c r="A16" t="str">
        <f>IFERROR(IF(OR('VSC Visa Insurance Impl Live'!G16=0, 'VSC Visa Insurance Impl Live'!G16=""), "", 'VSC Visa Insurance Impl Live'!G16), "")</f>
        <v>INSERT INTO t_vsc_visa_insurance_link (t_insurance_link_id, vsc_id, visa_type_id, is_insurance_required, created_by, created_date, modified_by, modified_date) VALUES(nextval('t_vsc_visa_insurance_link_seq'),81363,41325,'Y','support', current_timestamp, 'support', current_timestamp);</v>
      </c>
      <c r="B16" t="str">
        <v>INSERT INTO t_vsc_visa_insurance_link (t_insurance_link_id, vsc_id, visa_type_id, is_insurance_required, created_by, created_date, modified_by, modified_date) VALUES(nextval('t_vsc_visa_insurance_link_seq'),81363,41324,'Y','support', current_timestamp, 'support', current_timestamp);</v>
      </c>
    </row>
    <row r="17" spans="1:2">
      <c r="A17" t="str">
        <f>IFERROR(IF(OR('VSC Visa Insurance Impl Live'!G17=0, 'VSC Visa Insurance Impl Live'!G17=""), "", 'VSC Visa Insurance Impl Live'!G17), "")</f>
        <v>INSERT INTO t_vsc_visa_insurance_link (t_insurance_link_id, vsc_id, visa_type_id, is_insurance_required, created_by, created_date, modified_by, modified_date) VALUES(nextval('t_vsc_visa_insurance_link_seq'),81363,41324,'Y','support', current_timestamp, 'support', current_timestamp);</v>
      </c>
      <c r="B17" t="str">
        <v>INSERT INTO t_vsc_visa_insurance_link (t_insurance_link_id, vsc_id, visa_type_id, is_insurance_required, created_by, created_date, modified_by, modified_date) VALUES(nextval('t_vsc_visa_insurance_link_seq'),81363,604,'Y','support', current_timestamp, 'support', current_timestamp);</v>
      </c>
    </row>
    <row r="18" spans="1:2">
      <c r="A18" t="str">
        <f>IFERROR(IF(OR('VSC Visa Insurance Impl Live'!G18=0, 'VSC Visa Insurance Impl Live'!G18=""), "", 'VSC Visa Insurance Impl Live'!G18), "")</f>
        <v>INSERT INTO t_vsc_visa_insurance_link (t_insurance_link_id, vsc_id, visa_type_id, is_insurance_required, created_by, created_date, modified_by, modified_date) VALUES(nextval('t_vsc_visa_insurance_link_seq'),81363,604,'Y','support', current_timestamp, 'support', current_timestamp);</v>
      </c>
      <c r="B18" t="str">
        <v>INSERT INTO t_vsc_visa_insurance_link (t_insurance_link_id, vsc_id, visa_type_id, is_insurance_required, created_by, created_date, modified_by, modified_date) VALUES(nextval('t_vsc_visa_insurance_link_seq'),81363,603,'Y','support', current_timestamp, 'support', current_timestamp);</v>
      </c>
    </row>
    <row r="19" spans="1:2">
      <c r="A19" t="str">
        <f>IFERROR(IF(OR('VSC Visa Insurance Impl Live'!G19=0, 'VSC Visa Insurance Impl Live'!G19=""), "", 'VSC Visa Insurance Impl Live'!G19), "")</f>
        <v>INSERT INTO t_vsc_visa_insurance_link (t_insurance_link_id, vsc_id, visa_type_id, is_insurance_required, created_by, created_date, modified_by, modified_date) VALUES(nextval('t_vsc_visa_insurance_link_seq'),81363,603,'Y','support', current_timestamp, 'support', current_timestamp);</v>
      </c>
      <c r="B19" t="str">
        <v>INSERT INTO t_vsc_visa_insurance_link (t_insurance_link_id, vsc_id, visa_type_id, is_insurance_required, created_by, created_date, modified_by, modified_date) VALUES(nextval('t_vsc_visa_insurance_link_seq'),81363,41323,'Y','support', current_timestamp, 'support', current_timestamp);</v>
      </c>
    </row>
    <row r="20" spans="1:2">
      <c r="A20" t="str">
        <f>IFERROR(IF(OR('VSC Visa Insurance Impl Live'!G20=0, 'VSC Visa Insurance Impl Live'!G20=""), "", 'VSC Visa Insurance Impl Live'!G20), "")</f>
        <v/>
      </c>
      <c r="B20" t="str">
        <v>INSERT INTO t_vsc_visa_insurance_link (t_insurance_link_id, vsc_id, visa_type_id, is_insurance_required, created_by, created_date, modified_by, modified_date) VALUES(nextval('t_vsc_visa_insurance_link_seq'),81363,605,'Y','support', current_timestamp, 'support', current_timestamp);</v>
      </c>
    </row>
    <row r="21" spans="1:2">
      <c r="A21" t="str">
        <f>IFERROR(IF(OR('VSC Visa Insurance Impl Live'!G21=0, 'VSC Visa Insurance Impl Live'!G21=""), "", 'VSC Visa Insurance Impl Live'!G21), "")</f>
        <v>INSERT INTO t_vsc_visa_insurance_link (t_insurance_link_id, vsc_id, visa_type_id, is_insurance_required, created_by, created_date, modified_by, modified_date) VALUES(nextval('t_vsc_visa_insurance_link_seq'),81363,41323,'Y','support', current_timestamp, 'support', current_timestamp);</v>
      </c>
      <c r="B21" t="str">
        <v>INSERT INTO t_vsc_visa_insurance_link (t_insurance_link_id, vsc_id, visa_type_id, is_insurance_required, created_by, created_date, modified_by, modified_date) VALUES(nextval('t_vsc_visa_insurance_link_seq'),81363,43655,'Y','support', current_timestamp, 'support', current_timestamp);</v>
      </c>
    </row>
    <row r="22" spans="1:2">
      <c r="A22" t="str">
        <f>IFERROR(IF(OR('VSC Visa Insurance Impl Live'!G22=0, 'VSC Visa Insurance Impl Live'!G22=""), "", 'VSC Visa Insurance Impl Live'!G22), "")</f>
        <v>INSERT INTO t_vsc_visa_insurance_link (t_insurance_link_id, vsc_id, visa_type_id, is_insurance_required, created_by, created_date, modified_by, modified_date) VALUES(nextval('t_vsc_visa_insurance_link_seq'),81363,605,'Y','support', current_timestamp, 'support', current_timestamp);</v>
      </c>
      <c r="B22" t="str">
        <v>INSERT INTO t_vsc_visa_insurance_link (t_insurance_link_id, vsc_id, visa_type_id, is_insurance_required, created_by, created_date, modified_by, modified_date) VALUES(nextval('t_vsc_visa_insurance_link_seq'),81363,22057,'Y','support', current_timestamp, 'support', current_timestamp);</v>
      </c>
    </row>
    <row r="23" spans="1:2">
      <c r="A23" t="str">
        <f>IFERROR(IF(OR('VSC Visa Insurance Impl Live'!G23=0, 'VSC Visa Insurance Impl Live'!G23=""), "", 'VSC Visa Insurance Impl Live'!G23), "")</f>
        <v>INSERT INTO t_vsc_visa_insurance_link (t_insurance_link_id, vsc_id, visa_type_id, is_insurance_required, created_by, created_date, modified_by, modified_date) VALUES(nextval('t_vsc_visa_insurance_link_seq'),81363,43655,'Y','support', current_timestamp, 'support', current_timestamp);</v>
      </c>
      <c r="B23" t="str">
        <v>INSERT INTO t_vsc_visa_insurance_link (t_insurance_link_id, vsc_id, visa_type_id, is_insurance_required, created_by, created_date, modified_by, modified_date) VALUES(nextval('t_vsc_visa_insurance_link_seq'),81363,22065,'Y','support', current_timestamp, 'support', current_timestamp);</v>
      </c>
    </row>
    <row r="24" spans="1:2">
      <c r="A24" t="str">
        <f>IFERROR(IF(OR('VSC Visa Insurance Impl Live'!G24=0, 'VSC Visa Insurance Impl Live'!G24=""), "", 'VSC Visa Insurance Impl Live'!G24), "")</f>
        <v>INSERT INTO t_vsc_visa_insurance_link (t_insurance_link_id, vsc_id, visa_type_id, is_insurance_required, created_by, created_date, modified_by, modified_date) VALUES(nextval('t_vsc_visa_insurance_link_seq'),81363,22057,'Y','support', current_timestamp, 'support', current_timestamp);</v>
      </c>
      <c r="B24" t="str">
        <v>INSERT INTO t_vsc_visa_insurance_link (t_insurance_link_id, vsc_id, visa_type_id, is_insurance_required, created_by, created_date, modified_by, modified_date) VALUES(nextval('t_vsc_visa_insurance_link_seq'),81363,39150,'N','support', current_timestamp, 'support', current_timestamp);</v>
      </c>
    </row>
    <row r="25" spans="1:2">
      <c r="A25" t="str">
        <f>IFERROR(IF(OR('VSC Visa Insurance Impl Live'!G25=0, 'VSC Visa Insurance Impl Live'!G25=""), "", 'VSC Visa Insurance Impl Live'!G25), "")</f>
        <v>INSERT INTO t_vsc_visa_insurance_link (t_insurance_link_id, vsc_id, visa_type_id, is_insurance_required, created_by, created_date, modified_by, modified_date) VALUES(nextval('t_vsc_visa_insurance_link_seq'),81363,22065,'Y','support', current_timestamp, 'support', current_timestamp);</v>
      </c>
      <c r="B25" t="str">
        <v>INSERT INTO t_vsc_visa_insurance_link (t_insurance_link_id, vsc_id, visa_type_id, is_insurance_required, created_by, created_date, modified_by, modified_date) VALUES(nextval('t_vsc_visa_insurance_link_seq'),81363,37152,'Y','support', current_timestamp, 'support', current_timestamp);</v>
      </c>
    </row>
    <row r="26" spans="1:2">
      <c r="A26" t="str">
        <f>IFERROR(IF(OR('VSC Visa Insurance Impl Live'!G26=0, 'VSC Visa Insurance Impl Live'!G26=""), "", 'VSC Visa Insurance Impl Live'!G26), "")</f>
        <v>INSERT INTO t_vsc_visa_insurance_link (t_insurance_link_id, vsc_id, visa_type_id, is_insurance_required, created_by, created_date, modified_by, modified_date) VALUES(nextval('t_vsc_visa_insurance_link_seq'),81363,39150,'N','support', current_timestamp, 'support', current_timestamp);</v>
      </c>
      <c r="B26" t="str">
        <v>INSERT INTO t_vsc_visa_insurance_link (t_insurance_link_id, vsc_id, visa_type_id, is_insurance_required, created_by, created_date, modified_by, modified_date) VALUES(nextval('t_vsc_visa_insurance_link_seq'),81363,33152,'Y','support', current_timestamp, 'support', current_timestamp);</v>
      </c>
    </row>
    <row r="27" spans="1:2">
      <c r="A27" t="str">
        <f>IFERROR(IF(OR('VSC Visa Insurance Impl Live'!G27=0, 'VSC Visa Insurance Impl Live'!G27=""), "", 'VSC Visa Insurance Impl Live'!G27), "")</f>
        <v>INSERT INTO t_vsc_visa_insurance_link (t_insurance_link_id, vsc_id, visa_type_id, is_insurance_required, created_by, created_date, modified_by, modified_date) VALUES(nextval('t_vsc_visa_insurance_link_seq'),81363,37152,'Y','support', current_timestamp, 'support', current_timestamp);</v>
      </c>
      <c r="B27" t="str">
        <v>INSERT INTO t_vsc_visa_insurance_link (t_insurance_link_id, vsc_id, visa_type_id, is_insurance_required, created_by, created_date, modified_by, modified_date) VALUES(nextval('t_vsc_visa_insurance_link_seq'),81363,613,'Y','support', current_timestamp, 'support', current_timestamp);</v>
      </c>
    </row>
    <row r="28" spans="1:2">
      <c r="A28" t="str">
        <f>IFERROR(IF(OR('VSC Visa Insurance Impl Live'!G28=0, 'VSC Visa Insurance Impl Live'!G28=""), "", 'VSC Visa Insurance Impl Live'!G28), "")</f>
        <v>INSERT INTO t_vsc_visa_insurance_link (t_insurance_link_id, vsc_id, visa_type_id, is_insurance_required, created_by, created_date, modified_by, modified_date) VALUES(nextval('t_vsc_visa_insurance_link_seq'),81363,33152,'Y','support', current_timestamp, 'support', current_timestamp);</v>
      </c>
      <c r="B28" t="str">
        <v>INSERT INTO t_vsc_visa_insurance_link (t_insurance_link_id, vsc_id, visa_type_id, is_insurance_required, created_by, created_date, modified_by, modified_date) VALUES(nextval('t_vsc_visa_insurance_link_seq'),81363,612,'Y','support', current_timestamp, 'support', current_timestamp);</v>
      </c>
    </row>
    <row r="29" spans="1:2">
      <c r="A29" t="str">
        <f>IFERROR(IF(OR('VSC Visa Insurance Impl Live'!G29=0, 'VSC Visa Insurance Impl Live'!G29=""), "", 'VSC Visa Insurance Impl Live'!G29), "")</f>
        <v>INSERT INTO t_vsc_visa_insurance_link (t_insurance_link_id, vsc_id, visa_type_id, is_insurance_required, created_by, created_date, modified_by, modified_date) VALUES(nextval('t_vsc_visa_insurance_link_seq'),81363,613,'Y','support', current_timestamp, 'support', current_timestamp);</v>
      </c>
      <c r="B29" t="str">
        <v>INSERT INTO t_vsc_visa_insurance_link (t_insurance_link_id, vsc_id, visa_type_id, is_insurance_required, created_by, created_date, modified_by, modified_date) VALUES(nextval('t_vsc_visa_insurance_link_seq'),81363,34160,'Y','support', current_timestamp, 'support', current_timestamp);</v>
      </c>
    </row>
    <row r="30" spans="1:2">
      <c r="A30" t="str">
        <f>IFERROR(IF(OR('VSC Visa Insurance Impl Live'!G30=0, 'VSC Visa Insurance Impl Live'!G30=""), "", 'VSC Visa Insurance Impl Live'!G30), "")</f>
        <v>INSERT INTO t_vsc_visa_insurance_link (t_insurance_link_id, vsc_id, visa_type_id, is_insurance_required, created_by, created_date, modified_by, modified_date) VALUES(nextval('t_vsc_visa_insurance_link_seq'),81363,612,'Y','support', current_timestamp, 'support', current_timestamp);</v>
      </c>
      <c r="B30" t="str">
        <v>INSERT INTO t_vsc_visa_insurance_link (t_insurance_link_id, vsc_id, visa_type_id, is_insurance_required, created_by, created_date, modified_by, modified_date) VALUES(nextval('t_vsc_visa_insurance_link_seq'),81363,614,'Y','support', current_timestamp, 'support', current_timestamp);</v>
      </c>
    </row>
    <row r="31" spans="1:2">
      <c r="A31" t="str">
        <f>IFERROR(IF(OR('VSC Visa Insurance Impl Live'!G31=0, 'VSC Visa Insurance Impl Live'!G31=""), "", 'VSC Visa Insurance Impl Live'!G31), "")</f>
        <v>INSERT INTO t_vsc_visa_insurance_link (t_insurance_link_id, vsc_id, visa_type_id, is_insurance_required, created_by, created_date, modified_by, modified_date) VALUES(nextval('t_vsc_visa_insurance_link_seq'),81363,34160,'Y','support', current_timestamp, 'support', current_timestamp);</v>
      </c>
      <c r="B31" t="str">
        <v>INSERT INTO t_vsc_visa_insurance_link (t_insurance_link_id, vsc_id, visa_type_id, is_insurance_required, created_by, created_date, modified_by, modified_date) VALUES(nextval('t_vsc_visa_insurance_link_seq'),81363,42711,'N','support', current_timestamp, 'support', current_timestamp);</v>
      </c>
    </row>
    <row r="32" spans="1:2">
      <c r="A32" t="str">
        <f>IFERROR(IF(OR('VSC Visa Insurance Impl Live'!G32=0, 'VSC Visa Insurance Impl Live'!G32=""), "", 'VSC Visa Insurance Impl Live'!G32), "")</f>
        <v>INSERT INTO t_vsc_visa_insurance_link (t_insurance_link_id, vsc_id, visa_type_id, is_insurance_required, created_by, created_date, modified_by, modified_date) VALUES(nextval('t_vsc_visa_insurance_link_seq'),81363,614,'Y','support', current_timestamp, 'support', current_timestamp);</v>
      </c>
      <c r="B32" t="str">
        <v>INSERT INTO t_vsc_visa_insurance_link (t_insurance_link_id, vsc_id, visa_type_id, is_insurance_required, created_by, created_date, modified_by, modified_date) VALUES(nextval('t_vsc_visa_insurance_link_seq'),81363,42763,'N','support', current_timestamp, 'support', current_timestamp);</v>
      </c>
    </row>
    <row r="33" spans="1:2">
      <c r="A33" t="str">
        <f>IFERROR(IF(OR('VSC Visa Insurance Impl Live'!G33=0, 'VSC Visa Insurance Impl Live'!G33=""), "", 'VSC Visa Insurance Impl Live'!G33), "")</f>
        <v>INSERT INTO t_vsc_visa_insurance_link (t_insurance_link_id, vsc_id, visa_type_id, is_insurance_required, created_by, created_date, modified_by, modified_date) VALUES(nextval('t_vsc_visa_insurance_link_seq'),81363,42711,'N','support', current_timestamp, 'support', current_timestamp);</v>
      </c>
      <c r="B33" t="str">
        <v>INSERT INTO t_vsc_visa_insurance_link (t_insurance_link_id, vsc_id, visa_type_id, is_insurance_required, created_by, created_date, modified_by, modified_date) VALUES(nextval('t_vsc_visa_insurance_link_seq'),81363,26150,'N','support', current_timestamp, 'support', current_timestamp);</v>
      </c>
    </row>
    <row r="34" spans="1:2">
      <c r="A34" t="str">
        <f>IFERROR(IF(OR('VSC Visa Insurance Impl Live'!G34=0, 'VSC Visa Insurance Impl Live'!G34=""), "", 'VSC Visa Insurance Impl Live'!G34), "")</f>
        <v>INSERT INTO t_vsc_visa_insurance_link (t_insurance_link_id, vsc_id, visa_type_id, is_insurance_required, created_by, created_date, modified_by, modified_date) VALUES(nextval('t_vsc_visa_insurance_link_seq'),81363,42763,'N','support', current_timestamp, 'support', current_timestamp);</v>
      </c>
      <c r="B34" t="str">
        <v>INSERT INTO t_vsc_visa_insurance_link (t_insurance_link_id, vsc_id, visa_type_id, is_insurance_required, created_by, created_date, modified_by, modified_date) VALUES(nextval('t_vsc_visa_insurance_link_seq'),81363,32350,'N','support', current_timestamp, 'support', current_timestamp);</v>
      </c>
    </row>
    <row r="35" spans="1:2">
      <c r="A35" t="str">
        <f>IFERROR(IF(OR('VSC Visa Insurance Impl Live'!G35=0, 'VSC Visa Insurance Impl Live'!G35=""), "", 'VSC Visa Insurance Impl Live'!G35), "")</f>
        <v>INSERT INTO t_vsc_visa_insurance_link (t_insurance_link_id, vsc_id, visa_type_id, is_insurance_required, created_by, created_date, modified_by, modified_date) VALUES(nextval('t_vsc_visa_insurance_link_seq'),81363,26150,'N','support', current_timestamp, 'support', current_timestamp);</v>
      </c>
      <c r="B35" t="str">
        <v>INSERT INTO t_vsc_visa_insurance_link (t_insurance_link_id, vsc_id, visa_type_id, is_insurance_required, created_by, created_date, modified_by, modified_date) VALUES(nextval('t_vsc_visa_insurance_link_seq'),81363,42383,'N','support', current_timestamp, 'support', current_timestamp);</v>
      </c>
    </row>
    <row r="36" spans="1:2">
      <c r="A36" t="str">
        <f>IFERROR(IF(OR('VSC Visa Insurance Impl Live'!G36=0, 'VSC Visa Insurance Impl Live'!G36=""), "", 'VSC Visa Insurance Impl Live'!G36), "")</f>
        <v>INSERT INTO t_vsc_visa_insurance_link (t_insurance_link_id, vsc_id, visa_type_id, is_insurance_required, created_by, created_date, modified_by, modified_date) VALUES(nextval('t_vsc_visa_insurance_link_seq'),81363,32350,'N','support', current_timestamp, 'support', current_timestamp);</v>
      </c>
      <c r="B36" t="str">
        <v>INSERT INTO t_vsc_visa_insurance_link (t_insurance_link_id, vsc_id, visa_type_id, is_insurance_required, created_by, created_date, modified_by, modified_date) VALUES(nextval('t_vsc_visa_insurance_link_seq'),81363,22054,'N','support', current_timestamp, 'support', current_timestamp);</v>
      </c>
    </row>
    <row r="37" spans="1:2">
      <c r="A37" t="str">
        <f>IFERROR(IF(OR('VSC Visa Insurance Impl Live'!G37=0, 'VSC Visa Insurance Impl Live'!G37=""), "", 'VSC Visa Insurance Impl Live'!G37), "")</f>
        <v/>
      </c>
      <c r="B37" t="str">
        <v>INSERT INTO t_vsc_visa_insurance_link (t_insurance_link_id, vsc_id, visa_type_id, is_insurance_required, created_by, created_date, modified_by, modified_date) VALUES(nextval('t_vsc_visa_insurance_link_seq'),81363,32401,'N','support', current_timestamp, 'support', current_timestamp);</v>
      </c>
    </row>
    <row r="38" spans="1:2">
      <c r="A38" t="str">
        <f>IFERROR(IF(OR('VSC Visa Insurance Impl Live'!G38=0, 'VSC Visa Insurance Impl Live'!G38=""), "", 'VSC Visa Insurance Impl Live'!G38), "")</f>
        <v/>
      </c>
      <c r="B38" t="str">
        <v>INSERT INTO t_vsc_visa_insurance_link (t_insurance_link_id, vsc_id, visa_type_id, is_insurance_required, created_by, created_date, modified_by, modified_date) VALUES(nextval('t_vsc_visa_insurance_link_seq'),81363,42063,'N','support', current_timestamp, 'support', current_timestamp);</v>
      </c>
    </row>
    <row r="39" spans="1:2">
      <c r="A39" t="str">
        <f>IFERROR(IF(OR('VSC Visa Insurance Impl Live'!G39=0, 'VSC Visa Insurance Impl Live'!G39=""), "", 'VSC Visa Insurance Impl Live'!G39), "")</f>
        <v/>
      </c>
      <c r="B39" t="str">
        <v>INSERT INTO t_vsc_visa_insurance_link (t_insurance_link_id, vsc_id, visa_type_id, is_insurance_required, created_by, created_date, modified_by, modified_date) VALUES(nextval('t_vsc_visa_insurance_link_seq'),81363,33161,'N','support', current_timestamp, 'support', current_timestamp);</v>
      </c>
    </row>
    <row r="40" spans="1:2">
      <c r="A40" t="str">
        <f>IFERROR(IF(OR('VSC Visa Insurance Impl Live'!G40=0, 'VSC Visa Insurance Impl Live'!G40=""), "", 'VSC Visa Insurance Impl Live'!G40), "")</f>
        <v/>
      </c>
      <c r="B40" t="str">
        <v>INSERT INTO t_vsc_visa_insurance_link (t_insurance_link_id, vsc_id, visa_type_id, is_insurance_required, created_by, created_date, modified_by, modified_date) VALUES(nextval('t_vsc_visa_insurance_link_seq'),81363,42907,'N','support', current_timestamp, 'support', current_timestamp);</v>
      </c>
    </row>
    <row r="41" spans="1:2">
      <c r="A41" t="str">
        <f>IFERROR(IF(OR('VSC Visa Insurance Impl Live'!G41=0, 'VSC Visa Insurance Impl Live'!G41=""), "", 'VSC Visa Insurance Impl Live'!G41), "")</f>
        <v/>
      </c>
      <c r="B41" t="str">
        <v>INSERT INTO t_vsc_visa_insurance_link (t_insurance_link_id, vsc_id, visa_type_id, is_insurance_required, created_by, created_date, modified_by, modified_date) VALUES(nextval('t_vsc_visa_insurance_link_seq'),81363,34159,'N','support', current_timestamp, 'support', current_timestamp);</v>
      </c>
    </row>
    <row r="42" spans="1:2">
      <c r="A42" t="str">
        <f>IFERROR(IF(OR('VSC Visa Insurance Impl Live'!G42=0, 'VSC Visa Insurance Impl Live'!G42=""), "", 'VSC Visa Insurance Impl Live'!G42), "")</f>
        <v/>
      </c>
      <c r="B42" t="str">
        <v>INSERT INTO t_vsc_visa_insurance_link (t_insurance_link_id, vsc_id, visa_type_id, is_insurance_required, created_by, created_date, modified_by, modified_date) VALUES(nextval('t_vsc_visa_insurance_link_seq'),81363,42527,'N','support', current_timestamp, 'support', current_timestamp);</v>
      </c>
    </row>
    <row r="43" spans="1:2">
      <c r="A43" t="str">
        <f>IFERROR(IF(OR('VSC Visa Insurance Impl Live'!G43=0, 'VSC Visa Insurance Impl Live'!G43=""), "", 'VSC Visa Insurance Impl Live'!G43), "")</f>
        <v/>
      </c>
      <c r="B43" t="str">
        <v>INSERT INTO t_vsc_visa_insurance_link (t_insurance_link_id, vsc_id, visa_type_id, is_insurance_required, created_by, created_date, modified_by, modified_date) VALUES(nextval('t_vsc_visa_insurance_link_seq'),81363,42567,'N','support', current_timestamp, 'support', current_timestamp);</v>
      </c>
    </row>
    <row r="44" spans="1:2">
      <c r="A44" t="str">
        <f>IFERROR(IF(OR('VSC Visa Insurance Impl Live'!G44=0, 'VSC Visa Insurance Impl Live'!G44=""), "", 'VSC Visa Insurance Impl Live'!G44), "")</f>
        <v>INSERT INTO t_vsc_visa_insurance_link (t_insurance_link_id, vsc_id, visa_type_id, is_insurance_required, created_by, created_date, modified_by, modified_date) VALUES(nextval('t_vsc_visa_insurance_link_seq'),81363,42383,'N','support', current_timestamp, 'support', current_timestamp);</v>
      </c>
      <c r="B44" t="str">
        <v>INSERT INTO t_vsc_visa_insurance_link (t_insurance_link_id, vsc_id, visa_type_id, is_insurance_required, created_by, created_date, modified_by, modified_date) VALUES(nextval('t_vsc_visa_insurance_link_seq'),81363,32400,'N','support', current_timestamp, 'support', current_timestamp);</v>
      </c>
    </row>
    <row r="45" spans="1:2">
      <c r="A45" t="str">
        <f>IFERROR(IF(OR('VSC Visa Insurance Impl Live'!G45=0, 'VSC Visa Insurance Impl Live'!G45=""), "", 'VSC Visa Insurance Impl Live'!G45), "")</f>
        <v/>
      </c>
      <c r="B45" t="str">
        <v>INSERT INTO t_vsc_visa_insurance_link (t_insurance_link_id, vsc_id, visa_type_id, is_insurance_required, created_by, created_date, modified_by, modified_date) VALUES(nextval('t_vsc_visa_insurance_link_seq'),81363,42083,'N','support', current_timestamp, 'support', current_timestamp);</v>
      </c>
    </row>
    <row r="46" spans="1:2">
      <c r="A46" t="str">
        <f>IFERROR(IF(OR('VSC Visa Insurance Impl Live'!G46=0, 'VSC Visa Insurance Impl Live'!G46=""), "", 'VSC Visa Insurance Impl Live'!G46), "")</f>
        <v/>
      </c>
      <c r="B46" t="str">
        <v>INSERT INTO t_vsc_visa_insurance_link (t_insurance_link_id, vsc_id, visa_type_id, is_insurance_required, created_by, created_date, modified_by, modified_date) VALUES(nextval('t_vsc_visa_insurance_link_seq'),81363,33160,'N','support', current_timestamp, 'support', current_timestamp);</v>
      </c>
    </row>
    <row r="47" spans="1:2">
      <c r="A47" t="str">
        <f>IFERROR(IF(OR('VSC Visa Insurance Impl Live'!G47=0, 'VSC Visa Insurance Impl Live'!G47=""), "", 'VSC Visa Insurance Impl Live'!G47), "")</f>
        <v>INSERT INTO t_vsc_visa_insurance_link (t_insurance_link_id, vsc_id, visa_type_id, is_insurance_required, created_by, created_date, modified_by, modified_date) VALUES(nextval('t_vsc_visa_insurance_link_seq'),81363,22054,'N','support', current_timestamp, 'support', current_timestamp);</v>
      </c>
      <c r="B47" t="str">
        <v>INSERT INTO t_vsc_visa_insurance_link (t_insurance_link_id, vsc_id, visa_type_id, is_insurance_required, created_by, created_date, modified_by, modified_date) VALUES(nextval('t_vsc_visa_insurance_link_seq'),81363,42927,'N','support', current_timestamp, 'support', current_timestamp);</v>
      </c>
    </row>
    <row r="48" spans="1:2">
      <c r="A48" t="str">
        <f>IFERROR(IF(OR('VSC Visa Insurance Impl Live'!G48=0, 'VSC Visa Insurance Impl Live'!G48=""), "", 'VSC Visa Insurance Impl Live'!G48), "")</f>
        <v>INSERT INTO t_vsc_visa_insurance_link (t_insurance_link_id, vsc_id, visa_type_id, is_insurance_required, created_by, created_date, modified_by, modified_date) VALUES(nextval('t_vsc_visa_insurance_link_seq'),81363,32401,'N','support', current_timestamp, 'support', current_timestamp);</v>
      </c>
      <c r="B48" t="str">
        <v>INSERT INTO t_vsc_visa_insurance_link (t_insurance_link_id, vsc_id, visa_type_id, is_insurance_required, created_by, created_date, modified_by, modified_date) VALUES(nextval('t_vsc_visa_insurance_link_seq'),81363,34158,'N','support', current_timestamp, 'support', current_timestamp);</v>
      </c>
    </row>
    <row r="49" spans="1:2">
      <c r="A49" t="str">
        <f>IFERROR(IF(OR('VSC Visa Insurance Impl Live'!G49=0, 'VSC Visa Insurance Impl Live'!G49=""), "", 'VSC Visa Insurance Impl Live'!G49), "")</f>
        <v>INSERT INTO t_vsc_visa_insurance_link (t_insurance_link_id, vsc_id, visa_type_id, is_insurance_required, created_by, created_date, modified_by, modified_date) VALUES(nextval('t_vsc_visa_insurance_link_seq'),81363,42063,'N','support', current_timestamp, 'support', current_timestamp);</v>
      </c>
      <c r="B49" t="str">
        <v>INSERT INTO t_vsc_visa_insurance_link (t_insurance_link_id, vsc_id, visa_type_id, is_insurance_required, created_by, created_date, modified_by, modified_date) VALUES(nextval('t_vsc_visa_insurance_link_seq'),81363,43367,'N','support', current_timestamp, 'support', current_timestamp);</v>
      </c>
    </row>
    <row r="50" spans="1:2">
      <c r="A50" t="str">
        <f>IFERROR(IF(OR('VSC Visa Insurance Impl Live'!G50=0, 'VSC Visa Insurance Impl Live'!G50=""), "", 'VSC Visa Insurance Impl Live'!G50), "")</f>
        <v>INSERT INTO t_vsc_visa_insurance_link (t_insurance_link_id, vsc_id, visa_type_id, is_insurance_required, created_by, created_date, modified_by, modified_date) VALUES(nextval('t_vsc_visa_insurance_link_seq'),81363,33161,'N','support', current_timestamp, 'support', current_timestamp);</v>
      </c>
      <c r="B50" t="str">
        <v>INSERT INTO t_vsc_visa_insurance_link (t_insurance_link_id, vsc_id, visa_type_id, is_insurance_required, created_by, created_date, modified_by, modified_date) VALUES(nextval('t_vsc_visa_insurance_link_seq'),81363,43387,'N','support', current_timestamp, 'support', current_timestamp);</v>
      </c>
    </row>
    <row r="51" spans="1:2">
      <c r="A51" t="str">
        <f>IFERROR(IF(OR('VSC Visa Insurance Impl Live'!G51=0, 'VSC Visa Insurance Impl Live'!G51=""), "", 'VSC Visa Insurance Impl Live'!G51), "")</f>
        <v>INSERT INTO t_vsc_visa_insurance_link (t_insurance_link_id, vsc_id, visa_type_id, is_insurance_required, created_by, created_date, modified_by, modified_date) VALUES(nextval('t_vsc_visa_insurance_link_seq'),81363,42907,'N','support', current_timestamp, 'support', current_timestamp);</v>
      </c>
      <c r="B51" t="str">
        <v>INSERT INTO t_vsc_visa_insurance_link (t_insurance_link_id, vsc_id, visa_type_id, is_insurance_required, created_by, created_date, modified_by, modified_date) VALUES(nextval('t_vsc_visa_insurance_link_seq'),81363,22063,'Y','support', current_timestamp, 'support', current_timestamp);</v>
      </c>
    </row>
    <row r="52" spans="1:2">
      <c r="A52" t="str">
        <f>IFERROR(IF(OR('VSC Visa Insurance Impl Live'!G52=0, 'VSC Visa Insurance Impl Live'!G52=""), "", 'VSC Visa Insurance Impl Live'!G52), "")</f>
        <v>INSERT INTO t_vsc_visa_insurance_link (t_insurance_link_id, vsc_id, visa_type_id, is_insurance_required, created_by, created_date, modified_by, modified_date) VALUES(nextval('t_vsc_visa_insurance_link_seq'),81363,34159,'N','support', current_timestamp, 'support', current_timestamp);</v>
      </c>
      <c r="B52" t="str">
        <v>INSERT INTO t_vsc_visa_insurance_link (t_insurance_link_id, vsc_id, visa_type_id, is_insurance_required, created_by, created_date, modified_by, modified_date) VALUES(nextval('t_vsc_visa_insurance_link_seq'),81363,22068,'Y','support', current_timestamp, 'support', current_timestamp);</v>
      </c>
    </row>
    <row r="53" spans="1:2">
      <c r="A53" t="str">
        <f>IFERROR(IF(OR('VSC Visa Insurance Impl Live'!G53=0, 'VSC Visa Insurance Impl Live'!G53=""), "", 'VSC Visa Insurance Impl Live'!G53), "")</f>
        <v>INSERT INTO t_vsc_visa_insurance_link (t_insurance_link_id, vsc_id, visa_type_id, is_insurance_required, created_by, created_date, modified_by, modified_date) VALUES(nextval('t_vsc_visa_insurance_link_seq'),81363,42527,'N','support', current_timestamp, 'support', current_timestamp);</v>
      </c>
      <c r="B53" t="str">
        <v>INSERT INTO t_vsc_visa_insurance_link (t_insurance_link_id, vsc_id, visa_type_id, is_insurance_required, created_by, created_date, modified_by, modified_date) VALUES(nextval('t_vsc_visa_insurance_link_seq'),81363,622,'Y','support', current_timestamp, 'support', current_timestamp);</v>
      </c>
    </row>
    <row r="54" spans="1:2">
      <c r="A54" t="str">
        <f>IFERROR(IF(OR('VSC Visa Insurance Impl Live'!G54=0, 'VSC Visa Insurance Impl Live'!G54=""), "", 'VSC Visa Insurance Impl Live'!G54), "")</f>
        <v>INSERT INTO t_vsc_visa_insurance_link (t_insurance_link_id, vsc_id, visa_type_id, is_insurance_required, created_by, created_date, modified_by, modified_date) VALUES(nextval('t_vsc_visa_insurance_link_seq'),81363,42567,'N','support', current_timestamp, 'support', current_timestamp);</v>
      </c>
      <c r="B54" t="str">
        <v>INSERT INTO t_vsc_visa_insurance_link (t_insurance_link_id, vsc_id, visa_type_id, is_insurance_required, created_by, created_date, modified_by, modified_date) VALUES(nextval('t_vsc_visa_insurance_link_seq'),81363,621,'Y','support', current_timestamp, 'support', current_timestamp);</v>
      </c>
    </row>
    <row r="55" spans="1:2">
      <c r="A55" t="str">
        <f>IFERROR(IF(OR('VSC Visa Insurance Impl Live'!G55=0, 'VSC Visa Insurance Impl Live'!G55=""), "", 'VSC Visa Insurance Impl Live'!G55), "")</f>
        <v>INSERT INTO t_vsc_visa_insurance_link (t_insurance_link_id, vsc_id, visa_type_id, is_insurance_required, created_by, created_date, modified_by, modified_date) VALUES(nextval('t_vsc_visa_insurance_link_seq'),81363,32400,'N','support', current_timestamp, 'support', current_timestamp);</v>
      </c>
      <c r="B55" t="str">
        <v>INSERT INTO t_vsc_visa_insurance_link (t_insurance_link_id, vsc_id, visa_type_id, is_insurance_required, created_by, created_date, modified_by, modified_date) VALUES(nextval('t_vsc_visa_insurance_link_seq'),81363,623,'Y','support', current_timestamp, 'support', current_timestamp);</v>
      </c>
    </row>
    <row r="56" spans="1:2">
      <c r="A56" t="str">
        <f>IFERROR(IF(OR('VSC Visa Insurance Impl Live'!G56=0, 'VSC Visa Insurance Impl Live'!G56=""), "", 'VSC Visa Insurance Impl Live'!G56), "")</f>
        <v>INSERT INTO t_vsc_visa_insurance_link (t_insurance_link_id, vsc_id, visa_type_id, is_insurance_required, created_by, created_date, modified_by, modified_date) VALUES(nextval('t_vsc_visa_insurance_link_seq'),81363,42083,'N','support', current_timestamp, 'support', current_timestamp);</v>
      </c>
      <c r="B56" t="str">
        <v>INSERT INTO t_vsc_visa_insurance_link (t_insurance_link_id, vsc_id, visa_type_id, is_insurance_required, created_by, created_date, modified_by, modified_date) VALUES(nextval('t_vsc_visa_insurance_link_seq'),81363,37155,'Y','support', current_timestamp, 'support', current_timestamp);</v>
      </c>
    </row>
    <row r="57" spans="1:2">
      <c r="A57" t="str">
        <f>IFERROR(IF(OR('VSC Visa Insurance Impl Live'!G57=0, 'VSC Visa Insurance Impl Live'!G57=""), "", 'VSC Visa Insurance Impl Live'!G57), "")</f>
        <v>INSERT INTO t_vsc_visa_insurance_link (t_insurance_link_id, vsc_id, visa_type_id, is_insurance_required, created_by, created_date, modified_by, modified_date) VALUES(nextval('t_vsc_visa_insurance_link_seq'),81363,33160,'N','support', current_timestamp, 'support', current_timestamp);</v>
      </c>
      <c r="B57" t="str">
        <v>INSERT INTO t_vsc_visa_insurance_link (t_insurance_link_id, vsc_id, visa_type_id, is_insurance_required, created_by, created_date, modified_by, modified_date) VALUES(nextval('t_vsc_visa_insurance_link_seq'),81363,33155,'Y','support', current_timestamp, 'support', current_timestamp);</v>
      </c>
    </row>
    <row r="58" spans="1:2">
      <c r="A58" t="str">
        <f>IFERROR(IF(OR('VSC Visa Insurance Impl Live'!G58=0, 'VSC Visa Insurance Impl Live'!G58=""), "", 'VSC Visa Insurance Impl Live'!G58), "")</f>
        <v>INSERT INTO t_vsc_visa_insurance_link (t_insurance_link_id, vsc_id, visa_type_id, is_insurance_required, created_by, created_date, modified_by, modified_date) VALUES(nextval('t_vsc_visa_insurance_link_seq'),81363,42927,'N','support', current_timestamp, 'support', current_timestamp);</v>
      </c>
      <c r="B58" t="str">
        <v>INSERT INTO t_vsc_visa_insurance_link (t_insurance_link_id, vsc_id, visa_type_id, is_insurance_required, created_by, created_date, modified_by, modified_date) VALUES(nextval('t_vsc_visa_insurance_link_seq'),81363,34157,'Y','support', current_timestamp, 'support', current_timestamp);</v>
      </c>
    </row>
    <row r="59" spans="1:2">
      <c r="A59" t="str">
        <f>IFERROR(IF(OR('VSC Visa Insurance Impl Live'!G59=0, 'VSC Visa Insurance Impl Live'!G59=""), "", 'VSC Visa Insurance Impl Live'!G59), "")</f>
        <v>INSERT INTO t_vsc_visa_insurance_link (t_insurance_link_id, vsc_id, visa_type_id, is_insurance_required, created_by, created_date, modified_by, modified_date) VALUES(nextval('t_vsc_visa_insurance_link_seq'),81363,34158,'N','support', current_timestamp, 'support', current_timestamp);</v>
      </c>
      <c r="B59" t="str">
        <v>INSERT INTO t_vsc_visa_insurance_link (t_insurance_link_id, vsc_id, visa_type_id, is_insurance_required, created_by, created_date, modified_by, modified_date) VALUES(nextval('t_vsc_visa_insurance_link_seq'),81363,40150,'N','support', current_timestamp, 'support', current_timestamp);</v>
      </c>
    </row>
    <row r="60" spans="1:2">
      <c r="A60" t="str">
        <f>IFERROR(IF(OR('VSC Visa Insurance Impl Live'!G60=0, 'VSC Visa Insurance Impl Live'!G60=""), "", 'VSC Visa Insurance Impl Live'!G60), "")</f>
        <v>INSERT INTO t_vsc_visa_insurance_link (t_insurance_link_id, vsc_id, visa_type_id, is_insurance_required, created_by, created_date, modified_by, modified_date) VALUES(nextval('t_vsc_visa_insurance_link_seq'),81363,43367,'N','support', current_timestamp, 'support', current_timestamp);</v>
      </c>
      <c r="B60" t="str">
        <v>INSERT INTO t_vsc_visa_insurance_link (t_insurance_link_id, vsc_id, visa_type_id, is_insurance_required, created_by, created_date, modified_by, modified_date) VALUES(nextval('t_vsc_visa_insurance_link_seq'),81363,41150,'Y','support', current_timestamp, 'support', current_timestamp);</v>
      </c>
    </row>
    <row r="61" spans="1:2">
      <c r="A61" t="str">
        <f>IFERROR(IF(OR('VSC Visa Insurance Impl Live'!G61=0, 'VSC Visa Insurance Impl Live'!G61=""), "", 'VSC Visa Insurance Impl Live'!G61), "")</f>
        <v>INSERT INTO t_vsc_visa_insurance_link (t_insurance_link_id, vsc_id, visa_type_id, is_insurance_required, created_by, created_date, modified_by, modified_date) VALUES(nextval('t_vsc_visa_insurance_link_seq'),81363,43387,'N','support', current_timestamp, 'support', current_timestamp);</v>
      </c>
      <c r="B61" t="str">
        <v>INSERT INTO t_vsc_visa_insurance_link (t_insurance_link_id, vsc_id, visa_type_id, is_insurance_required, created_by, created_date, modified_by, modified_date) VALUES(nextval('t_vsc_visa_insurance_link_seq'),81363,41284,'N','support', current_timestamp, 'support', current_timestamp);</v>
      </c>
    </row>
    <row r="62" spans="1:2">
      <c r="A62" t="str">
        <f>IFERROR(IF(OR('VSC Visa Insurance Impl Live'!G62=0, 'VSC Visa Insurance Impl Live'!G62=""), "", 'VSC Visa Insurance Impl Live'!G62), "")</f>
        <v>INSERT INTO t_vsc_visa_insurance_link (t_insurance_link_id, vsc_id, visa_type_id, is_insurance_required, created_by, created_date, modified_by, modified_date) VALUES(nextval('t_vsc_visa_insurance_link_seq'),81363,22063,'Y','support', current_timestamp, 'support', current_timestamp);</v>
      </c>
      <c r="B62" t="str">
        <v>INSERT INTO t_vsc_visa_insurance_link (t_insurance_link_id, vsc_id, visa_type_id, is_insurance_required, created_by, created_date, modified_by, modified_date) VALUES(nextval('t_vsc_visa_insurance_link_seq'),81363,41283,'N','support', current_timestamp, 'support', current_timestamp);</v>
      </c>
    </row>
    <row r="63" spans="1:2">
      <c r="A63" t="str">
        <f>IFERROR(IF(OR('VSC Visa Insurance Impl Live'!G63=0, 'VSC Visa Insurance Impl Live'!G63=""), "", 'VSC Visa Insurance Impl Live'!G63), "")</f>
        <v>INSERT INTO t_vsc_visa_insurance_link (t_insurance_link_id, vsc_id, visa_type_id, is_insurance_required, created_by, created_date, modified_by, modified_date) VALUES(nextval('t_vsc_visa_insurance_link_seq'),81363,22068,'Y','support', current_timestamp, 'support', current_timestamp);</v>
      </c>
      <c r="B63" t="str">
        <v>INSERT INTO t_vsc_visa_insurance_link (t_insurance_link_id, vsc_id, visa_type_id, is_insurance_required, created_by, created_date, modified_by, modified_date) VALUES(nextval('t_vsc_visa_insurance_link_seq'),81363,41152,'Y','support', current_timestamp, 'support', current_timestamp);</v>
      </c>
    </row>
    <row r="64" spans="1:2">
      <c r="A64" t="str">
        <f>IFERROR(IF(OR('VSC Visa Insurance Impl Live'!G64=0, 'VSC Visa Insurance Impl Live'!G64=""), "", 'VSC Visa Insurance Impl Live'!G64), "")</f>
        <v>INSERT INTO t_vsc_visa_insurance_link (t_insurance_link_id, vsc_id, visa_type_id, is_insurance_required, created_by, created_date, modified_by, modified_date) VALUES(nextval('t_vsc_visa_insurance_link_seq'),81363,622,'Y','support', current_timestamp, 'support', current_timestamp);</v>
      </c>
      <c r="B64" t="str">
        <v>INSERT INTO t_vsc_visa_insurance_link (t_insurance_link_id, vsc_id, visa_type_id, is_insurance_required, created_by, created_date, modified_by, modified_date) VALUES(nextval('t_vsc_visa_insurance_link_seq'),81363,41151,'Y','support', current_timestamp, 'support', current_timestamp);</v>
      </c>
    </row>
    <row r="65" spans="1:2">
      <c r="A65" t="str">
        <f>IFERROR(IF(OR('VSC Visa Insurance Impl Live'!G65=0, 'VSC Visa Insurance Impl Live'!G65=""), "", 'VSC Visa Insurance Impl Live'!G65), "")</f>
        <v>INSERT INTO t_vsc_visa_insurance_link (t_insurance_link_id, vsc_id, visa_type_id, is_insurance_required, created_by, created_date, modified_by, modified_date) VALUES(nextval('t_vsc_visa_insurance_link_seq'),81363,621,'Y','support', current_timestamp, 'support', current_timestamp);</v>
      </c>
      <c r="B65" t="str">
        <v>INSERT INTO t_vsc_visa_insurance_link (t_insurance_link_id, vsc_id, visa_type_id, is_insurance_required, created_by, created_date, modified_by, modified_date) VALUES(nextval('t_vsc_visa_insurance_link_seq'),81363,41263,'N','support', current_timestamp, 'support', current_timestamp);</v>
      </c>
    </row>
    <row r="66" spans="1:2">
      <c r="A66" t="str">
        <f>IFERROR(IF(OR('VSC Visa Insurance Impl Live'!G66=0, 'VSC Visa Insurance Impl Live'!G66=""), "", 'VSC Visa Insurance Impl Live'!G66), "")</f>
        <v>INSERT INTO t_vsc_visa_insurance_link (t_insurance_link_id, vsc_id, visa_type_id, is_insurance_required, created_by, created_date, modified_by, modified_date) VALUES(nextval('t_vsc_visa_insurance_link_seq'),81363,623,'Y','support', current_timestamp, 'support', current_timestamp);</v>
      </c>
      <c r="B66" t="str">
        <v>INSERT INTO t_vsc_visa_insurance_link (t_insurance_link_id, vsc_id, visa_type_id, is_insurance_required, created_by, created_date, modified_by, modified_date) VALUES(nextval('t_vsc_visa_insurance_link_seq'),81363,41153,'Y','support', current_timestamp, 'support', current_timestamp);</v>
      </c>
    </row>
    <row r="67" spans="1:2">
      <c r="A67" t="str">
        <f>IFERROR(IF(OR('VSC Visa Insurance Impl Live'!G67=0, 'VSC Visa Insurance Impl Live'!G67=""), "", 'VSC Visa Insurance Impl Live'!G67), "")</f>
        <v>INSERT INTO t_vsc_visa_insurance_link (t_insurance_link_id, vsc_id, visa_type_id, is_insurance_required, created_by, created_date, modified_by, modified_date) VALUES(nextval('t_vsc_visa_insurance_link_seq'),81363,37155,'Y','support', current_timestamp, 'support', current_timestamp);</v>
      </c>
      <c r="B67" t="str">
        <v>INSERT INTO t_vsc_visa_insurance_link (t_insurance_link_id, vsc_id, visa_type_id, is_insurance_required, created_by, created_date, modified_by, modified_date) VALUES(nextval('t_vsc_visa_insurance_link_seq'),81363,42163,'N','support', current_timestamp, 'support', current_timestamp);</v>
      </c>
    </row>
    <row r="68" spans="1:2">
      <c r="A68" t="str">
        <f>IFERROR(IF(OR('VSC Visa Insurance Impl Live'!G68=0, 'VSC Visa Insurance Impl Live'!G68=""), "", 'VSC Visa Insurance Impl Live'!G68), "")</f>
        <v>INSERT INTO t_vsc_visa_insurance_link (t_insurance_link_id, vsc_id, visa_type_id, is_insurance_required, created_by, created_date, modified_by, modified_date) VALUES(nextval('t_vsc_visa_insurance_link_seq'),81363,33155,'Y','support', current_timestamp, 'support', current_timestamp);</v>
      </c>
      <c r="B68" t="str">
        <v>INSERT INTO t_vsc_visa_insurance_link (t_insurance_link_id, vsc_id, visa_type_id, is_insurance_required, created_by, created_date, modified_by, modified_date) VALUES(nextval('t_vsc_visa_insurance_link_seq'),81363,42103,'N','support', current_timestamp, 'support', current_timestamp);</v>
      </c>
    </row>
    <row r="69" spans="1:2">
      <c r="A69" t="str">
        <f>IFERROR(IF(OR('VSC Visa Insurance Impl Live'!G69=0, 'VSC Visa Insurance Impl Live'!G69=""), "", 'VSC Visa Insurance Impl Live'!G69), "")</f>
        <v/>
      </c>
      <c r="B69" t="str">
        <v>INSERT INTO t_vsc_visa_insurance_link (t_insurance_link_id, vsc_id, visa_type_id, is_insurance_required, created_by, created_date, modified_by, modified_date) VALUES(nextval('t_vsc_visa_insurance_link_seq'),81363,42123,'N','support', current_timestamp, 'support', current_timestamp);</v>
      </c>
    </row>
    <row r="70" spans="1:2">
      <c r="A70" t="str">
        <f>IFERROR(IF(OR('VSC Visa Insurance Impl Live'!G70=0, 'VSC Visa Insurance Impl Live'!G70=""), "", 'VSC Visa Insurance Impl Live'!G70), "")</f>
        <v>INSERT INTO t_vsc_visa_insurance_link (t_insurance_link_id, vsc_id, visa_type_id, is_insurance_required, created_by, created_date, modified_by, modified_date) VALUES(nextval('t_vsc_visa_insurance_link_seq'),81363,34157,'Y','support', current_timestamp, 'support', current_timestamp);</v>
      </c>
      <c r="B70" t="str">
        <v>INSERT INTO t_vsc_visa_insurance_link (t_insurance_link_id, vsc_id, visa_type_id, is_insurance_required, created_by, created_date, modified_by, modified_date) VALUES(nextval('t_vsc_visa_insurance_link_seq'),81363,22056,'N','support', current_timestamp, 'support', current_timestamp);</v>
      </c>
    </row>
    <row r="71" spans="1:2">
      <c r="A71" t="str">
        <f>IFERROR(IF(OR('VSC Visa Insurance Impl Live'!G71=0, 'VSC Visa Insurance Impl Live'!G71=""), "", 'VSC Visa Insurance Impl Live'!G71), "")</f>
        <v>INSERT INTO t_vsc_visa_insurance_link (t_insurance_link_id, vsc_id, visa_type_id, is_insurance_required, created_by, created_date, modified_by, modified_date) VALUES(nextval('t_vsc_visa_insurance_link_seq'),81363,40150,'N','support', current_timestamp, 'support', current_timestamp);</v>
      </c>
      <c r="B71" t="str">
        <v>INSERT INTO t_vsc_visa_insurance_link (t_insurance_link_id, vsc_id, visa_type_id, is_insurance_required, created_by, created_date, modified_by, modified_date) VALUES(nextval('t_vsc_visa_insurance_link_seq'),81363,38150,'N','support', current_timestamp, 'support', current_timestamp);</v>
      </c>
    </row>
    <row r="72" spans="1:2">
      <c r="A72" t="str">
        <f>IFERROR(IF(OR('VSC Visa Insurance Impl Live'!G72=0, 'VSC Visa Insurance Impl Live'!G72=""), "", 'VSC Visa Insurance Impl Live'!G72), "")</f>
        <v>INSERT INTO t_vsc_visa_insurance_link (t_insurance_link_id, vsc_id, visa_type_id, is_insurance_required, created_by, created_date, modified_by, modified_date) VALUES(nextval('t_vsc_visa_insurance_link_seq'),81363,41150,'Y','support', current_timestamp, 'support', current_timestamp);</v>
      </c>
      <c r="B72" t="str">
        <v>INSERT INTO t_vsc_visa_insurance_link (t_insurance_link_id, vsc_id, visa_type_id, is_insurance_required, created_by, created_date, modified_by, modified_date) VALUES(nextval('t_vsc_visa_insurance_link_seq'),81363,38151,'N','support', current_timestamp, 'support', current_timestamp);</v>
      </c>
    </row>
    <row r="73" spans="1:2">
      <c r="A73" t="str">
        <f>IFERROR(IF(OR('VSC Visa Insurance Impl Live'!G73=0, 'VSC Visa Insurance Impl Live'!G73=""), "", 'VSC Visa Insurance Impl Live'!G73), "")</f>
        <v>INSERT INTO t_vsc_visa_insurance_link (t_insurance_link_id, vsc_id, visa_type_id, is_insurance_required, created_by, created_date, modified_by, modified_date) VALUES(nextval('t_vsc_visa_insurance_link_seq'),81363,41284,'N','support', current_timestamp, 'support', current_timestamp);</v>
      </c>
      <c r="B73" t="str">
        <v>INSERT INTO t_vsc_visa_insurance_link (t_insurance_link_id, vsc_id, visa_type_id, is_insurance_required, created_by, created_date, modified_by, modified_date) VALUES(nextval('t_vsc_visa_insurance_link_seq'),81363,38152,'N','support', current_timestamp, 'support', current_timestamp);</v>
      </c>
    </row>
    <row r="74" spans="1:2">
      <c r="A74" t="str">
        <f>IFERROR(IF(OR('VSC Visa Insurance Impl Live'!G74=0, 'VSC Visa Insurance Impl Live'!G74=""), "", 'VSC Visa Insurance Impl Live'!G74), "")</f>
        <v>INSERT INTO t_vsc_visa_insurance_link (t_insurance_link_id, vsc_id, visa_type_id, is_insurance_required, created_by, created_date, modified_by, modified_date) VALUES(nextval('t_vsc_visa_insurance_link_seq'),81363,41283,'N','support', current_timestamp, 'support', current_timestamp);</v>
      </c>
      <c r="B74" t="str">
        <v>INSERT INTO t_vsc_visa_insurance_link (t_insurance_link_id, vsc_id, visa_type_id, is_insurance_required, created_by, created_date, modified_by, modified_date) VALUES(nextval('t_vsc_visa_insurance_link_seq'),81363,38153,'N','support', current_timestamp, 'support', current_timestamp);</v>
      </c>
    </row>
    <row r="75" spans="1:2">
      <c r="A75" t="str">
        <f>IFERROR(IF(OR('VSC Visa Insurance Impl Live'!G75=0, 'VSC Visa Insurance Impl Live'!G75=""), "", 'VSC Visa Insurance Impl Live'!G75), "")</f>
        <v/>
      </c>
      <c r="B75" t="str">
        <v>INSERT INTO t_vsc_visa_insurance_link (t_insurance_link_id, vsc_id, visa_type_id, is_insurance_required, created_by, created_date, modified_by, modified_date) VALUES(nextval('t_vsc_visa_insurance_link_seq'),81363,38154,'N','support', current_timestamp, 'support', current_timestamp);</v>
      </c>
    </row>
    <row r="76" spans="1:2">
      <c r="A76" t="str">
        <f>IFERROR(IF(OR('VSC Visa Insurance Impl Live'!G76=0, 'VSC Visa Insurance Impl Live'!G76=""), "", 'VSC Visa Insurance Impl Live'!G76), "")</f>
        <v>INSERT INTO t_vsc_visa_insurance_link (t_insurance_link_id, vsc_id, visa_type_id, is_insurance_required, created_by, created_date, modified_by, modified_date) VALUES(nextval('t_vsc_visa_insurance_link_seq'),81363,41152,'Y','support', current_timestamp, 'support', current_timestamp);</v>
      </c>
      <c r="B76" t="str">
        <v>INSERT INTO t_vsc_visa_insurance_link (t_insurance_link_id, vsc_id, visa_type_id, is_insurance_required, created_by, created_date, modified_by, modified_date) VALUES(nextval('t_vsc_visa_insurance_link_seq'),81363,38155,'N','support', current_timestamp, 'support', current_timestamp);</v>
      </c>
    </row>
    <row r="77" spans="1:2">
      <c r="A77" t="str">
        <f>IFERROR(IF(OR('VSC Visa Insurance Impl Live'!G77=0, 'VSC Visa Insurance Impl Live'!G77=""), "", 'VSC Visa Insurance Impl Live'!G77), "")</f>
        <v>INSERT INTO t_vsc_visa_insurance_link (t_insurance_link_id, vsc_id, visa_type_id, is_insurance_required, created_by, created_date, modified_by, modified_date) VALUES(nextval('t_vsc_visa_insurance_link_seq'),81363,41151,'Y','support', current_timestamp, 'support', current_timestamp);</v>
      </c>
      <c r="B77" t="str">
        <v>INSERT INTO t_vsc_visa_insurance_link (t_insurance_link_id, vsc_id, visa_type_id, is_insurance_required, created_by, created_date, modified_by, modified_date) VALUES(nextval('t_vsc_visa_insurance_link_seq'),81363,38156,'N','support', current_timestamp, 'support', current_timestamp);</v>
      </c>
    </row>
    <row r="78" spans="1:2">
      <c r="A78" t="str">
        <f>IFERROR(IF(OR('VSC Visa Insurance Impl Live'!G78=0, 'VSC Visa Insurance Impl Live'!G78=""), "", 'VSC Visa Insurance Impl Live'!G78), "")</f>
        <v/>
      </c>
      <c r="B78" t="str">
        <v>INSERT INTO t_vsc_visa_insurance_link (t_insurance_link_id, vsc_id, visa_type_id, is_insurance_required, created_by, created_date, modified_by, modified_date) VALUES(nextval('t_vsc_visa_insurance_link_seq'),81363,38157,'N','support', current_timestamp, 'support', current_timestamp);</v>
      </c>
    </row>
    <row r="79" spans="1:2">
      <c r="A79" t="str">
        <f>IFERROR(IF(OR('VSC Visa Insurance Impl Live'!G79=0, 'VSC Visa Insurance Impl Live'!G79=""), "", 'VSC Visa Insurance Impl Live'!G79), "")</f>
        <v>INSERT INTO t_vsc_visa_insurance_link (t_insurance_link_id, vsc_id, visa_type_id, is_insurance_required, created_by, created_date, modified_by, modified_date) VALUES(nextval('t_vsc_visa_insurance_link_seq'),81363,41263,'N','support', current_timestamp, 'support', current_timestamp);</v>
      </c>
      <c r="B79" t="str">
        <v>INSERT INTO t_vsc_visa_insurance_link (t_insurance_link_id, vsc_id, visa_type_id, is_insurance_required, created_by, created_date, modified_by, modified_date) VALUES(nextval('t_vsc_visa_insurance_link_seq'),81363,38158,'N','support', current_timestamp, 'support', current_timestamp);</v>
      </c>
    </row>
    <row r="80" spans="1:2">
      <c r="A80" t="str">
        <f>IFERROR(IF(OR('VSC Visa Insurance Impl Live'!G80=0, 'VSC Visa Insurance Impl Live'!G80=""), "", 'VSC Visa Insurance Impl Live'!G80), "")</f>
        <v>INSERT INTO t_vsc_visa_insurance_link (t_insurance_link_id, vsc_id, visa_type_id, is_insurance_required, created_by, created_date, modified_by, modified_date) VALUES(nextval('t_vsc_visa_insurance_link_seq'),81363,41153,'Y','support', current_timestamp, 'support', current_timestamp);</v>
      </c>
      <c r="B80" t="str">
        <v>INSERT INTO t_vsc_visa_insurance_link (t_insurance_link_id, vsc_id, visa_type_id, is_insurance_required, created_by, created_date, modified_by, modified_date) VALUES(nextval('t_vsc_visa_insurance_link_seq'),81363,38159,'N','support', current_timestamp, 'support', current_timestamp);</v>
      </c>
    </row>
    <row r="81" spans="1:2">
      <c r="A81" t="str">
        <f>IFERROR(IF(OR('VSC Visa Insurance Impl Live'!G81=0, 'VSC Visa Insurance Impl Live'!G81=""), "", 'VSC Visa Insurance Impl Live'!G81), "")</f>
        <v>INSERT INTO t_vsc_visa_insurance_link (t_insurance_link_id, vsc_id, visa_type_id, is_insurance_required, created_by, created_date, modified_by, modified_date) VALUES(nextval('t_vsc_visa_insurance_link_seq'),81363,42163,'N','support', current_timestamp, 'support', current_timestamp);</v>
      </c>
      <c r="B81" t="str">
        <v>INSERT INTO t_vsc_visa_insurance_link (t_insurance_link_id, vsc_id, visa_type_id, is_insurance_required, created_by, created_date, modified_by, modified_date) VALUES(nextval('t_vsc_visa_insurance_link_seq'),81363,38160,'N','support', current_timestamp, 'support', current_timestamp);</v>
      </c>
    </row>
    <row r="82" spans="1:2">
      <c r="A82" t="str">
        <f>IFERROR(IF(OR('VSC Visa Insurance Impl Live'!G82=0, 'VSC Visa Insurance Impl Live'!G82=""), "", 'VSC Visa Insurance Impl Live'!G82), "")</f>
        <v>INSERT INTO t_vsc_visa_insurance_link (t_insurance_link_id, vsc_id, visa_type_id, is_insurance_required, created_by, created_date, modified_by, modified_date) VALUES(nextval('t_vsc_visa_insurance_link_seq'),81363,42103,'N','support', current_timestamp, 'support', current_timestamp);</v>
      </c>
      <c r="B82" t="str">
        <v>INSERT INTO t_vsc_visa_insurance_link (t_insurance_link_id, vsc_id, visa_type_id, is_insurance_required, created_by, created_date, modified_by, modified_date) VALUES(nextval('t_vsc_visa_insurance_link_seq'),81363,38161,'N','support', current_timestamp, 'support', current_timestamp);</v>
      </c>
    </row>
    <row r="83" spans="1:2">
      <c r="A83" t="str">
        <f>IFERROR(IF(OR('VSC Visa Insurance Impl Live'!G83=0, 'VSC Visa Insurance Impl Live'!G83=""), "", 'VSC Visa Insurance Impl Live'!G83), "")</f>
        <v>INSERT INTO t_vsc_visa_insurance_link (t_insurance_link_id, vsc_id, visa_type_id, is_insurance_required, created_by, created_date, modified_by, modified_date) VALUES(nextval('t_vsc_visa_insurance_link_seq'),81363,42123,'N','support', current_timestamp, 'support', current_timestamp);</v>
      </c>
      <c r="B83" t="str">
        <v>INSERT INTO t_vsc_visa_insurance_link (t_insurance_link_id, vsc_id, visa_type_id, is_insurance_required, created_by, created_date, modified_by, modified_date) VALUES(nextval('t_vsc_visa_insurance_link_seq'),81363,41343,'N','support', current_timestamp, 'support', current_timestamp);</v>
      </c>
    </row>
    <row r="84" spans="1:2">
      <c r="A84" t="str">
        <f>IFERROR(IF(OR('VSC Visa Insurance Impl Live'!G84=0, 'VSC Visa Insurance Impl Live'!G84=""), "", 'VSC Visa Insurance Impl Live'!G84), "")</f>
        <v>INSERT INTO t_vsc_visa_insurance_link (t_insurance_link_id, vsc_id, visa_type_id, is_insurance_required, created_by, created_date, modified_by, modified_date) VALUES(nextval('t_vsc_visa_insurance_link_seq'),81363,22056,'N','support', current_timestamp, 'support', current_timestamp);</v>
      </c>
      <c r="B84" t="str">
        <v>INSERT INTO t_vsc_visa_insurance_link (t_insurance_link_id, vsc_id, visa_type_id, is_insurance_required, created_by, created_date, modified_by, modified_date) VALUES(nextval('t_vsc_visa_insurance_link_seq'),81363,41344,'N','support', current_timestamp, 'support', current_timestamp);</v>
      </c>
    </row>
    <row r="85" spans="1:2">
      <c r="A85" t="str">
        <f>IFERROR(IF(OR('VSC Visa Insurance Impl Live'!G85=0, 'VSC Visa Insurance Impl Live'!G85=""), "", 'VSC Visa Insurance Impl Live'!G85), "")</f>
        <v>INSERT INTO t_vsc_visa_insurance_link (t_insurance_link_id, vsc_id, visa_type_id, is_insurance_required, created_by, created_date, modified_by, modified_date) VALUES(nextval('t_vsc_visa_insurance_link_seq'),81363,38150,'N','support', current_timestamp, 'support', current_timestamp);</v>
      </c>
      <c r="B85" t="str">
        <v>INSERT INTO t_vsc_visa_insurance_link (t_insurance_link_id, vsc_id, visa_type_id, is_insurance_required, created_by, created_date, modified_by, modified_date) VALUES(nextval('t_vsc_visa_insurance_link_seq'),81363,41345,'N','support', current_timestamp, 'support', current_timestamp);</v>
      </c>
    </row>
    <row r="86" spans="1:2">
      <c r="A86" t="str">
        <f>IFERROR(IF(OR('VSC Visa Insurance Impl Live'!G86=0, 'VSC Visa Insurance Impl Live'!G86=""), "", 'VSC Visa Insurance Impl Live'!G86), "")</f>
        <v>INSERT INTO t_vsc_visa_insurance_link (t_insurance_link_id, vsc_id, visa_type_id, is_insurance_required, created_by, created_date, modified_by, modified_date) VALUES(nextval('t_vsc_visa_insurance_link_seq'),81363,38151,'N','support', current_timestamp, 'support', current_timestamp);</v>
      </c>
      <c r="B86" t="str">
        <v>INSERT INTO t_vsc_visa_insurance_link (t_insurance_link_id, vsc_id, visa_type_id, is_insurance_required, created_by, created_date, modified_by, modified_date) VALUES(nextval('t_vsc_visa_insurance_link_seq'),81363,41346,'N','support', current_timestamp, 'support', current_timestamp);</v>
      </c>
    </row>
    <row r="87" spans="1:2">
      <c r="A87" t="str">
        <f>IFERROR(IF(OR('VSC Visa Insurance Impl Live'!G87=0, 'VSC Visa Insurance Impl Live'!G87=""), "", 'VSC Visa Insurance Impl Live'!G87), "")</f>
        <v>INSERT INTO t_vsc_visa_insurance_link (t_insurance_link_id, vsc_id, visa_type_id, is_insurance_required, created_by, created_date, modified_by, modified_date) VALUES(nextval('t_vsc_visa_insurance_link_seq'),81363,38152,'N','support', current_timestamp, 'support', current_timestamp);</v>
      </c>
      <c r="B87" t="str">
        <v>INSERT INTO t_vsc_visa_insurance_link (t_insurance_link_id, vsc_id, visa_type_id, is_insurance_required, created_by, created_date, modified_by, modified_date) VALUES(nextval('t_vsc_visa_insurance_link_seq'),81363,41347,'N','support', current_timestamp, 'support', current_timestamp);</v>
      </c>
    </row>
    <row r="88" spans="1:2">
      <c r="A88" t="str">
        <f>IFERROR(IF(OR('VSC Visa Insurance Impl Live'!G88=0, 'VSC Visa Insurance Impl Live'!G88=""), "", 'VSC Visa Insurance Impl Live'!G88), "")</f>
        <v>INSERT INTO t_vsc_visa_insurance_link (t_insurance_link_id, vsc_id, visa_type_id, is_insurance_required, created_by, created_date, modified_by, modified_date) VALUES(nextval('t_vsc_visa_insurance_link_seq'),81363,38153,'N','support', current_timestamp, 'support', current_timestamp);</v>
      </c>
      <c r="B88" t="str">
        <v>INSERT INTO t_vsc_visa_insurance_link (t_insurance_link_id, vsc_id, visa_type_id, is_insurance_required, created_by, created_date, modified_by, modified_date) VALUES(nextval('t_vsc_visa_insurance_link_seq'),81363,41348,'N','support', current_timestamp, 'support', current_timestamp);</v>
      </c>
    </row>
    <row r="89" spans="1:2">
      <c r="A89" t="str">
        <f>IFERROR(IF(OR('VSC Visa Insurance Impl Live'!G89=0, 'VSC Visa Insurance Impl Live'!G89=""), "", 'VSC Visa Insurance Impl Live'!G89), "")</f>
        <v>INSERT INTO t_vsc_visa_insurance_link (t_insurance_link_id, vsc_id, visa_type_id, is_insurance_required, created_by, created_date, modified_by, modified_date) VALUES(nextval('t_vsc_visa_insurance_link_seq'),81363,38154,'N','support', current_timestamp, 'support', current_timestamp);</v>
      </c>
      <c r="B89" t="str">
        <v>INSERT INTO t_vsc_visa_insurance_link (t_insurance_link_id, vsc_id, visa_type_id, is_insurance_required, created_by, created_date, modified_by, modified_date) VALUES(nextval('t_vsc_visa_insurance_link_seq'),81363,41383,'N','support', current_timestamp, 'support', current_timestamp);</v>
      </c>
    </row>
    <row r="90" spans="1:2">
      <c r="A90" t="str">
        <f>IFERROR(IF(OR('VSC Visa Insurance Impl Live'!G90=0, 'VSC Visa Insurance Impl Live'!G90=""), "", 'VSC Visa Insurance Impl Live'!G90), "")</f>
        <v>INSERT INTO t_vsc_visa_insurance_link (t_insurance_link_id, vsc_id, visa_type_id, is_insurance_required, created_by, created_date, modified_by, modified_date) VALUES(nextval('t_vsc_visa_insurance_link_seq'),81363,38155,'N','support', current_timestamp, 'support', current_timestamp);</v>
      </c>
      <c r="B90" t="str">
        <v>INSERT INTO t_vsc_visa_insurance_link (t_insurance_link_id, vsc_id, visa_type_id, is_insurance_required, created_by, created_date, modified_by, modified_date) VALUES(nextval('t_vsc_visa_insurance_link_seq'),81363,41403,'N','support', current_timestamp, 'support', current_timestamp);</v>
      </c>
    </row>
    <row r="91" spans="1:2">
      <c r="A91" t="str">
        <f>IFERROR(IF(OR('VSC Visa Insurance Impl Live'!G91=0, 'VSC Visa Insurance Impl Live'!G91=""), "", 'VSC Visa Insurance Impl Live'!G91), "")</f>
        <v>INSERT INTO t_vsc_visa_insurance_link (t_insurance_link_id, vsc_id, visa_type_id, is_insurance_required, created_by, created_date, modified_by, modified_date) VALUES(nextval('t_vsc_visa_insurance_link_seq'),81363,38156,'N','support', current_timestamp, 'support', current_timestamp);</v>
      </c>
      <c r="B91" t="str">
        <v>INSERT INTO t_vsc_visa_insurance_link (t_insurance_link_id, vsc_id, visa_type_id, is_insurance_required, created_by, created_date, modified_by, modified_date) VALUES(nextval('t_vsc_visa_insurance_link_seq'),81363,41404,'N','support', current_timestamp, 'support', current_timestamp);</v>
      </c>
    </row>
    <row r="92" spans="1:2">
      <c r="A92" t="str">
        <f>IFERROR(IF(OR('VSC Visa Insurance Impl Live'!G92=0, 'VSC Visa Insurance Impl Live'!G92=""), "", 'VSC Visa Insurance Impl Live'!G92), "")</f>
        <v>INSERT INTO t_vsc_visa_insurance_link (t_insurance_link_id, vsc_id, visa_type_id, is_insurance_required, created_by, created_date, modified_by, modified_date) VALUES(nextval('t_vsc_visa_insurance_link_seq'),81363,38157,'N','support', current_timestamp, 'support', current_timestamp);</v>
      </c>
      <c r="B92" t="str">
        <v>INSERT INTO t_vsc_visa_insurance_link (t_insurance_link_id, vsc_id, visa_type_id, is_insurance_required, created_by, created_date, modified_by, modified_date) VALUES(nextval('t_vsc_visa_insurance_link_seq'),81363,41423,'N','support', current_timestamp, 'support', current_timestamp);</v>
      </c>
    </row>
    <row r="93" spans="1:2">
      <c r="A93" t="str">
        <f>IFERROR(IF(OR('VSC Visa Insurance Impl Live'!G93=0, 'VSC Visa Insurance Impl Live'!G93=""), "", 'VSC Visa Insurance Impl Live'!G93), "")</f>
        <v>INSERT INTO t_vsc_visa_insurance_link (t_insurance_link_id, vsc_id, visa_type_id, is_insurance_required, created_by, created_date, modified_by, modified_date) VALUES(nextval('t_vsc_visa_insurance_link_seq'),81363,38158,'N','support', current_timestamp, 'support', current_timestamp);</v>
      </c>
      <c r="B93" t="str">
        <v>INSERT INTO t_vsc_visa_insurance_link (t_insurance_link_id, vsc_id, visa_type_id, is_insurance_required, created_by, created_date, modified_by, modified_date) VALUES(nextval('t_vsc_visa_insurance_link_seq'),81363,41405,'N','support', current_timestamp, 'support', current_timestamp);</v>
      </c>
    </row>
    <row r="94" spans="1:2">
      <c r="A94" t="str">
        <f>IFERROR(IF(OR('VSC Visa Insurance Impl Live'!G94=0, 'VSC Visa Insurance Impl Live'!G94=""), "", 'VSC Visa Insurance Impl Live'!G94), "")</f>
        <v>INSERT INTO t_vsc_visa_insurance_link (t_insurance_link_id, vsc_id, visa_type_id, is_insurance_required, created_by, created_date, modified_by, modified_date) VALUES(nextval('t_vsc_visa_insurance_link_seq'),81363,38159,'N','support', current_timestamp, 'support', current_timestamp);</v>
      </c>
      <c r="B94" t="str">
        <v>INSERT INTO t_vsc_visa_insurance_link (t_insurance_link_id, vsc_id, visa_type_id, is_insurance_required, created_by, created_date, modified_by, modified_date) VALUES(nextval('t_vsc_visa_insurance_link_seq'),81363,41515,'N','support', current_timestamp, 'support', current_timestamp);</v>
      </c>
    </row>
    <row r="95" spans="1:2">
      <c r="A95" t="str">
        <f>IFERROR(IF(OR('VSC Visa Insurance Impl Live'!G95=0, 'VSC Visa Insurance Impl Live'!G95=""), "", 'VSC Visa Insurance Impl Live'!G95), "")</f>
        <v>INSERT INTO t_vsc_visa_insurance_link (t_insurance_link_id, vsc_id, visa_type_id, is_insurance_required, created_by, created_date, modified_by, modified_date) VALUES(nextval('t_vsc_visa_insurance_link_seq'),81363,38160,'N','support', current_timestamp, 'support', current_timestamp);</v>
      </c>
      <c r="B95" t="str">
        <v>INSERT INTO t_vsc_visa_insurance_link (t_insurance_link_id, vsc_id, visa_type_id, is_insurance_required, created_by, created_date, modified_by, modified_date) VALUES(nextval('t_vsc_visa_insurance_link_seq'),81363,41535,'N','support', current_timestamp, 'support', current_timestamp);</v>
      </c>
    </row>
    <row r="96" spans="1:2">
      <c r="A96" t="str">
        <f>IFERROR(IF(OR('VSC Visa Insurance Impl Live'!G96=0, 'VSC Visa Insurance Impl Live'!G96=""), "", 'VSC Visa Insurance Impl Live'!G96), "")</f>
        <v>INSERT INTO t_vsc_visa_insurance_link (t_insurance_link_id, vsc_id, visa_type_id, is_insurance_required, created_by, created_date, modified_by, modified_date) VALUES(nextval('t_vsc_visa_insurance_link_seq'),81363,38161,'N','support', current_timestamp, 'support', current_timestamp);</v>
      </c>
      <c r="B96" t="str">
        <v>INSERT INTO t_vsc_visa_insurance_link (t_insurance_link_id, vsc_id, visa_type_id, is_insurance_required, created_by, created_date, modified_by, modified_date) VALUES(nextval('t_vsc_visa_insurance_link_seq'),81363,41555,'N','support', current_timestamp, 'support', current_timestamp);</v>
      </c>
    </row>
    <row r="97" spans="1:2">
      <c r="A97" t="str">
        <f>IFERROR(IF(OR('VSC Visa Insurance Impl Live'!G97=0, 'VSC Visa Insurance Impl Live'!G97=""), "", 'VSC Visa Insurance Impl Live'!G97), "")</f>
        <v>INSERT INTO t_vsc_visa_insurance_link (t_insurance_link_id, vsc_id, visa_type_id, is_insurance_required, created_by, created_date, modified_by, modified_date) VALUES(nextval('t_vsc_visa_insurance_link_seq'),81363,41343,'N','support', current_timestamp, 'support', current_timestamp);</v>
      </c>
      <c r="B97" t="str">
        <v>INSERT INTO t_vsc_visa_insurance_link (t_insurance_link_id, vsc_id, visa_type_id, is_insurance_required, created_by, created_date, modified_by, modified_date) VALUES(nextval('t_vsc_visa_insurance_link_seq'),81363,41575,'N','support', current_timestamp, 'support', current_timestamp);</v>
      </c>
    </row>
    <row r="98" spans="1:2">
      <c r="A98" t="str">
        <f>IFERROR(IF(OR('VSC Visa Insurance Impl Live'!G98=0, 'VSC Visa Insurance Impl Live'!G98=""), "", 'VSC Visa Insurance Impl Live'!G98), "")</f>
        <v>INSERT INTO t_vsc_visa_insurance_link (t_insurance_link_id, vsc_id, visa_type_id, is_insurance_required, created_by, created_date, modified_by, modified_date) VALUES(nextval('t_vsc_visa_insurance_link_seq'),81363,41344,'N','support', current_timestamp, 'support', current_timestamp);</v>
      </c>
      <c r="B98" t="str">
        <v>INSERT INTO t_vsc_visa_insurance_link (t_insurance_link_id, vsc_id, visa_type_id, is_insurance_required, created_by, created_date, modified_by, modified_date) VALUES(nextval('t_vsc_visa_insurance_link_seq'),81363,41576,'N','support', current_timestamp, 'support', current_timestamp);</v>
      </c>
    </row>
    <row r="99" spans="1:2">
      <c r="A99" t="str">
        <f>IFERROR(IF(OR('VSC Visa Insurance Impl Live'!G99=0, 'VSC Visa Insurance Impl Live'!G99=""), "", 'VSC Visa Insurance Impl Live'!G99), "")</f>
        <v>INSERT INTO t_vsc_visa_insurance_link (t_insurance_link_id, vsc_id, visa_type_id, is_insurance_required, created_by, created_date, modified_by, modified_date) VALUES(nextval('t_vsc_visa_insurance_link_seq'),81363,41345,'N','support', current_timestamp, 'support', current_timestamp);</v>
      </c>
      <c r="B99" t="str">
        <v>INSERT INTO t_vsc_visa_insurance_link (t_insurance_link_id, vsc_id, visa_type_id, is_insurance_required, created_by, created_date, modified_by, modified_date) VALUES(nextval('t_vsc_visa_insurance_link_seq'),81363,41667,'N','support', current_timestamp, 'support', current_timestamp);</v>
      </c>
    </row>
    <row r="100" spans="1:2">
      <c r="A100" t="str">
        <f>IFERROR(IF(OR('VSC Visa Insurance Impl Live'!G100=0, 'VSC Visa Insurance Impl Live'!G100=""), "", 'VSC Visa Insurance Impl Live'!G100), "")</f>
        <v>INSERT INTO t_vsc_visa_insurance_link (t_insurance_link_id, vsc_id, visa_type_id, is_insurance_required, created_by, created_date, modified_by, modified_date) VALUES(nextval('t_vsc_visa_insurance_link_seq'),81363,41346,'N','support', current_timestamp, 'support', current_timestamp);</v>
      </c>
      <c r="B100" t="str">
        <v>INSERT INTO t_vsc_visa_insurance_link (t_insurance_link_id, vsc_id, visa_type_id, is_insurance_required, created_by, created_date, modified_by, modified_date) VALUES(nextval('t_vsc_visa_insurance_link_seq'),81363,41687,'N','support', current_timestamp, 'support', current_timestamp);</v>
      </c>
    </row>
    <row r="101" spans="1:2">
      <c r="A101" t="str">
        <f>IFERROR(IF(OR('VSC Visa Insurance Impl Live'!G101=0, 'VSC Visa Insurance Impl Live'!G101=""), "", 'VSC Visa Insurance Impl Live'!G101), "")</f>
        <v>INSERT INTO t_vsc_visa_insurance_link (t_insurance_link_id, vsc_id, visa_type_id, is_insurance_required, created_by, created_date, modified_by, modified_date) VALUES(nextval('t_vsc_visa_insurance_link_seq'),81363,41347,'N','support', current_timestamp, 'support', current_timestamp);</v>
      </c>
      <c r="B101" t="str">
        <v>INSERT INTO t_vsc_visa_insurance_link (t_insurance_link_id, vsc_id, visa_type_id, is_insurance_required, created_by, created_date, modified_by, modified_date) VALUES(nextval('t_vsc_visa_insurance_link_seq'),81363,41707,'N','support', current_timestamp, 'support', current_timestamp);</v>
      </c>
    </row>
    <row r="102" spans="1:2">
      <c r="A102" t="str">
        <f>IFERROR(IF(OR('VSC Visa Insurance Impl Live'!G102=0, 'VSC Visa Insurance Impl Live'!G102=""), "", 'VSC Visa Insurance Impl Live'!G102), "")</f>
        <v>INSERT INTO t_vsc_visa_insurance_link (t_insurance_link_id, vsc_id, visa_type_id, is_insurance_required, created_by, created_date, modified_by, modified_date) VALUES(nextval('t_vsc_visa_insurance_link_seq'),81363,41348,'N','support', current_timestamp, 'support', current_timestamp);</v>
      </c>
      <c r="B102" t="str">
        <v>INSERT INTO t_vsc_visa_insurance_link (t_insurance_link_id, vsc_id, visa_type_id, is_insurance_required, created_by, created_date, modified_by, modified_date) VALUES(nextval('t_vsc_visa_insurance_link_seq'),81363,41727,'N','support', current_timestamp, 'support', current_timestamp);</v>
      </c>
    </row>
    <row r="103" spans="1:2">
      <c r="A103" t="str">
        <f>IFERROR(IF(OR('VSC Visa Insurance Impl Live'!G103=0, 'VSC Visa Insurance Impl Live'!G103=""), "", 'VSC Visa Insurance Impl Live'!G103), "")</f>
        <v>INSERT INTO t_vsc_visa_insurance_link (t_insurance_link_id, vsc_id, visa_type_id, is_insurance_required, created_by, created_date, modified_by, modified_date) VALUES(nextval('t_vsc_visa_insurance_link_seq'),81363,41383,'N','support', current_timestamp, 'support', current_timestamp);</v>
      </c>
      <c r="B103" t="str">
        <v>INSERT INTO t_vsc_visa_insurance_link (t_insurance_link_id, vsc_id, visa_type_id, is_insurance_required, created_by, created_date, modified_by, modified_date) VALUES(nextval('t_vsc_visa_insurance_link_seq'),81363,41747,'N','support', current_timestamp, 'support', current_timestamp);</v>
      </c>
    </row>
    <row r="104" spans="1:2">
      <c r="A104" t="str">
        <f>IFERROR(IF(OR('VSC Visa Insurance Impl Live'!G104=0, 'VSC Visa Insurance Impl Live'!G104=""), "", 'VSC Visa Insurance Impl Live'!G104), "")</f>
        <v>INSERT INTO t_vsc_visa_insurance_link (t_insurance_link_id, vsc_id, visa_type_id, is_insurance_required, created_by, created_date, modified_by, modified_date) VALUES(nextval('t_vsc_visa_insurance_link_seq'),81363,41403,'N','support', current_timestamp, 'support', current_timestamp);</v>
      </c>
      <c r="B104" t="str">
        <v>INSERT INTO t_vsc_visa_insurance_link (t_insurance_link_id, vsc_id, visa_type_id, is_insurance_required, created_by, created_date, modified_by, modified_date) VALUES(nextval('t_vsc_visa_insurance_link_seq'),81363,41728,'N','support', current_timestamp, 'support', current_timestamp);</v>
      </c>
    </row>
    <row r="105" spans="1:2">
      <c r="A105" t="str">
        <f>IFERROR(IF(OR('VSC Visa Insurance Impl Live'!G105=0, 'VSC Visa Insurance Impl Live'!G105=""), "", 'VSC Visa Insurance Impl Live'!G105), "")</f>
        <v>INSERT INTO t_vsc_visa_insurance_link (t_insurance_link_id, vsc_id, visa_type_id, is_insurance_required, created_by, created_date, modified_by, modified_date) VALUES(nextval('t_vsc_visa_insurance_link_seq'),81363,41404,'N','support', current_timestamp, 'support', current_timestamp);</v>
      </c>
      <c r="B105" t="str">
        <v>INSERT INTO t_vsc_visa_insurance_link (t_insurance_link_id, vsc_id, visa_type_id, is_insurance_required, created_by, created_date, modified_by, modified_date) VALUES(nextval('t_vsc_visa_insurance_link_seq'),81363,41688,'N','support', current_timestamp, 'support', current_timestamp);</v>
      </c>
    </row>
    <row r="106" spans="1:2">
      <c r="A106" t="str">
        <f>IFERROR(IF(OR('VSC Visa Insurance Impl Live'!G106=0, 'VSC Visa Insurance Impl Live'!G106=""), "", 'VSC Visa Insurance Impl Live'!G106), "")</f>
        <v>INSERT INTO t_vsc_visa_insurance_link (t_insurance_link_id, vsc_id, visa_type_id, is_insurance_required, created_by, created_date, modified_by, modified_date) VALUES(nextval('t_vsc_visa_insurance_link_seq'),81363,41423,'N','support', current_timestamp, 'support', current_timestamp);</v>
      </c>
      <c r="B106" t="str">
        <v>INSERT INTO t_vsc_visa_insurance_link (t_insurance_link_id, vsc_id, visa_type_id, is_insurance_required, created_by, created_date, modified_by, modified_date) VALUES(nextval('t_vsc_visa_insurance_link_seq'),81363,41689,'N','support', current_timestamp, 'support', current_timestamp);</v>
      </c>
    </row>
    <row r="107" spans="1:2">
      <c r="A107" t="str">
        <f>IFERROR(IF(OR('VSC Visa Insurance Impl Live'!G107=0, 'VSC Visa Insurance Impl Live'!G107=""), "", 'VSC Visa Insurance Impl Live'!G107), "")</f>
        <v>INSERT INTO t_vsc_visa_insurance_link (t_insurance_link_id, vsc_id, visa_type_id, is_insurance_required, created_by, created_date, modified_by, modified_date) VALUES(nextval('t_vsc_visa_insurance_link_seq'),81363,41405,'N','support', current_timestamp, 'support', current_timestamp);</v>
      </c>
      <c r="B107" t="str">
        <v>INSERT INTO t_vsc_visa_insurance_link (t_insurance_link_id, vsc_id, visa_type_id, is_insurance_required, created_by, created_date, modified_by, modified_date) VALUES(nextval('t_vsc_visa_insurance_link_seq'),81363,41690,'N','support', current_timestamp, 'support', current_timestamp);</v>
      </c>
    </row>
    <row r="108" spans="1:2">
      <c r="A108" t="str">
        <f>IFERROR(IF(OR('VSC Visa Insurance Impl Live'!G108=0, 'VSC Visa Insurance Impl Live'!G108=""), "", 'VSC Visa Insurance Impl Live'!G108), "")</f>
        <v>INSERT INTO t_vsc_visa_insurance_link (t_insurance_link_id, vsc_id, visa_type_id, is_insurance_required, created_by, created_date, modified_by, modified_date) VALUES(nextval('t_vsc_visa_insurance_link_seq'),81363,41515,'N','support', current_timestamp, 'support', current_timestamp);</v>
      </c>
      <c r="B108" t="str">
        <v>INSERT INTO t_vsc_visa_insurance_link (t_insurance_link_id, vsc_id, visa_type_id, is_insurance_required, created_by, created_date, modified_by, modified_date) VALUES(nextval('t_vsc_visa_insurance_link_seq'),81363,41799,'N','support', current_timestamp, 'support', current_timestamp);</v>
      </c>
    </row>
    <row r="109" spans="1:2">
      <c r="A109" t="str">
        <f>IFERROR(IF(OR('VSC Visa Insurance Impl Live'!G109=0, 'VSC Visa Insurance Impl Live'!G109=""), "", 'VSC Visa Insurance Impl Live'!G109), "")</f>
        <v>INSERT INTO t_vsc_visa_insurance_link (t_insurance_link_id, vsc_id, visa_type_id, is_insurance_required, created_by, created_date, modified_by, modified_date) VALUES(nextval('t_vsc_visa_insurance_link_seq'),81363,41535,'N','support', current_timestamp, 'support', current_timestamp);</v>
      </c>
      <c r="B109" t="str">
        <v>INSERT INTO t_vsc_visa_insurance_link (t_insurance_link_id, vsc_id, visa_type_id, is_insurance_required, created_by, created_date, modified_by, modified_date) VALUES(nextval('t_vsc_visa_insurance_link_seq'),81363,41819,'N','support', current_timestamp, 'support', current_timestamp);</v>
      </c>
    </row>
    <row r="110" spans="1:2">
      <c r="A110" t="str">
        <f>IFERROR(IF(OR('VSC Visa Insurance Impl Live'!G110=0, 'VSC Visa Insurance Impl Live'!G110=""), "", 'VSC Visa Insurance Impl Live'!G110), "")</f>
        <v>INSERT INTO t_vsc_visa_insurance_link (t_insurance_link_id, vsc_id, visa_type_id, is_insurance_required, created_by, created_date, modified_by, modified_date) VALUES(nextval('t_vsc_visa_insurance_link_seq'),81363,41555,'N','support', current_timestamp, 'support', current_timestamp);</v>
      </c>
      <c r="B110" t="str">
        <v>INSERT INTO t_vsc_visa_insurance_link (t_insurance_link_id, vsc_id, visa_type_id, is_insurance_required, created_by, created_date, modified_by, modified_date) VALUES(nextval('t_vsc_visa_insurance_link_seq'),81363,41820,'N','support', current_timestamp, 'support', current_timestamp);</v>
      </c>
    </row>
    <row r="111" spans="1:2">
      <c r="A111" t="str">
        <f>IFERROR(IF(OR('VSC Visa Insurance Impl Live'!G111=0, 'VSC Visa Insurance Impl Live'!G111=""), "", 'VSC Visa Insurance Impl Live'!G111), "")</f>
        <v>INSERT INTO t_vsc_visa_insurance_link (t_insurance_link_id, vsc_id, visa_type_id, is_insurance_required, created_by, created_date, modified_by, modified_date) VALUES(nextval('t_vsc_visa_insurance_link_seq'),81363,41575,'N','support', current_timestamp, 'support', current_timestamp);</v>
      </c>
      <c r="B111" t="str">
        <v>INSERT INTO t_vsc_visa_insurance_link (t_insurance_link_id, vsc_id, visa_type_id, is_insurance_required, created_by, created_date, modified_by, modified_date) VALUES(nextval('t_vsc_visa_insurance_link_seq'),81363,41821,'N','support', current_timestamp, 'support', current_timestamp);</v>
      </c>
    </row>
    <row r="112" spans="1:2">
      <c r="A112" t="str">
        <f>IFERROR(IF(OR('VSC Visa Insurance Impl Live'!G112=0, 'VSC Visa Insurance Impl Live'!G112=""), "", 'VSC Visa Insurance Impl Live'!G112), "")</f>
        <v>INSERT INTO t_vsc_visa_insurance_link (t_insurance_link_id, vsc_id, visa_type_id, is_insurance_required, created_by, created_date, modified_by, modified_date) VALUES(nextval('t_vsc_visa_insurance_link_seq'),81363,41576,'N','support', current_timestamp, 'support', current_timestamp);</v>
      </c>
      <c r="B112" t="str">
        <v>INSERT INTO t_vsc_visa_insurance_link (t_insurance_link_id, vsc_id, visa_type_id, is_insurance_required, created_by, created_date, modified_by, modified_date) VALUES(nextval('t_vsc_visa_insurance_link_seq'),81363,41822,'N','support', current_timestamp, 'support', current_timestamp);</v>
      </c>
    </row>
    <row r="113" spans="1:2">
      <c r="A113" t="str">
        <f>IFERROR(IF(OR('VSC Visa Insurance Impl Live'!G113=0, 'VSC Visa Insurance Impl Live'!G113=""), "", 'VSC Visa Insurance Impl Live'!G113), "")</f>
        <v>INSERT INTO t_vsc_visa_insurance_link (t_insurance_link_id, vsc_id, visa_type_id, is_insurance_required, created_by, created_date, modified_by, modified_date) VALUES(nextval('t_vsc_visa_insurance_link_seq'),81363,41667,'N','support', current_timestamp, 'support', current_timestamp);</v>
      </c>
      <c r="B113" t="str">
        <v>INSERT INTO t_vsc_visa_insurance_link (t_insurance_link_id, vsc_id, visa_type_id, is_insurance_required, created_by, created_date, modified_by, modified_date) VALUES(nextval('t_vsc_visa_insurance_link_seq'),81363,41363,'N','support', current_timestamp, 'support', current_timestamp);</v>
      </c>
    </row>
    <row r="114" spans="1:2">
      <c r="A114" t="str">
        <f>IFERROR(IF(OR('VSC Visa Insurance Impl Live'!G114=0, 'VSC Visa Insurance Impl Live'!G114=""), "", 'VSC Visa Insurance Impl Live'!G114), "")</f>
        <v>INSERT INTO t_vsc_visa_insurance_link (t_insurance_link_id, vsc_id, visa_type_id, is_insurance_required, created_by, created_date, modified_by, modified_date) VALUES(nextval('t_vsc_visa_insurance_link_seq'),81363,41687,'N','support', current_timestamp, 'support', current_timestamp);</v>
      </c>
      <c r="B114" t="str">
        <v>INSERT INTO t_vsc_visa_insurance_link (t_insurance_link_id, vsc_id, visa_type_id, is_insurance_required, created_by, created_date, modified_by, modified_date) VALUES(nextval('t_vsc_visa_insurance_link_seq'),81363,41823,'N','support', current_timestamp, 'support', current_timestamp);</v>
      </c>
    </row>
    <row r="115" spans="1:2">
      <c r="A115" t="str">
        <f>IFERROR(IF(OR('VSC Visa Insurance Impl Live'!G115=0, 'VSC Visa Insurance Impl Live'!G115=""), "", 'VSC Visa Insurance Impl Live'!G115), "")</f>
        <v>INSERT INTO t_vsc_visa_insurance_link (t_insurance_link_id, vsc_id, visa_type_id, is_insurance_required, created_by, created_date, modified_by, modified_date) VALUES(nextval('t_vsc_visa_insurance_link_seq'),81363,41707,'N','support', current_timestamp, 'support', current_timestamp);</v>
      </c>
      <c r="B115" t="str">
        <v>INSERT INTO t_vsc_visa_insurance_link (t_insurance_link_id, vsc_id, visa_type_id, is_insurance_required, created_by, created_date, modified_by, modified_date) VALUES(nextval('t_vsc_visa_insurance_link_seq'),81363,41824,'N','support', current_timestamp, 'support', current_timestamp);</v>
      </c>
    </row>
    <row r="116" spans="1:2">
      <c r="A116" t="str">
        <f>IFERROR(IF(OR('VSC Visa Insurance Impl Live'!G116=0, 'VSC Visa Insurance Impl Live'!G116=""), "", 'VSC Visa Insurance Impl Live'!G116), "")</f>
        <v>INSERT INTO t_vsc_visa_insurance_link (t_insurance_link_id, vsc_id, visa_type_id, is_insurance_required, created_by, created_date, modified_by, modified_date) VALUES(nextval('t_vsc_visa_insurance_link_seq'),81363,41727,'N','support', current_timestamp, 'support', current_timestamp);</v>
      </c>
      <c r="B116" t="str">
        <v>INSERT INTO t_vsc_visa_insurance_link (t_insurance_link_id, vsc_id, visa_type_id, is_insurance_required, created_by, created_date, modified_by, modified_date) VALUES(nextval('t_vsc_visa_insurance_link_seq'),81363,41825,'N','support', current_timestamp, 'support', current_timestamp);</v>
      </c>
    </row>
    <row r="117" spans="1:2">
      <c r="A117" t="str">
        <f>IFERROR(IF(OR('VSC Visa Insurance Impl Live'!G117=0, 'VSC Visa Insurance Impl Live'!G117=""), "", 'VSC Visa Insurance Impl Live'!G117), "")</f>
        <v>INSERT INTO t_vsc_visa_insurance_link (t_insurance_link_id, vsc_id, visa_type_id, is_insurance_required, created_by, created_date, modified_by, modified_date) VALUES(nextval('t_vsc_visa_insurance_link_seq'),81363,41747,'N','support', current_timestamp, 'support', current_timestamp);</v>
      </c>
      <c r="B117" t="str">
        <v>INSERT INTO t_vsc_visa_insurance_link (t_insurance_link_id, vsc_id, visa_type_id, is_insurance_required, created_by, created_date, modified_by, modified_date) VALUES(nextval('t_vsc_visa_insurance_link_seq'),81363,41826,'N','support', current_timestamp, 'support', current_timestamp);</v>
      </c>
    </row>
    <row r="118" spans="1:2">
      <c r="A118" t="str">
        <f>IFERROR(IF(OR('VSC Visa Insurance Impl Live'!G118=0, 'VSC Visa Insurance Impl Live'!G118=""), "", 'VSC Visa Insurance Impl Live'!G118), "")</f>
        <v>INSERT INTO t_vsc_visa_insurance_link (t_insurance_link_id, vsc_id, visa_type_id, is_insurance_required, created_by, created_date, modified_by, modified_date) VALUES(nextval('t_vsc_visa_insurance_link_seq'),81363,41728,'N','support', current_timestamp, 'support', current_timestamp);</v>
      </c>
      <c r="B118" t="str">
        <v>INSERT INTO t_vsc_visa_insurance_link (t_insurance_link_id, vsc_id, visa_type_id, is_insurance_required, created_by, created_date, modified_by, modified_date) VALUES(nextval('t_vsc_visa_insurance_link_seq'),81363,41827,'N','support', current_timestamp, 'support', current_timestamp);</v>
      </c>
    </row>
    <row r="119" spans="1:2">
      <c r="A119" t="str">
        <f>IFERROR(IF(OR('VSC Visa Insurance Impl Live'!G119=0, 'VSC Visa Insurance Impl Live'!G119=""), "", 'VSC Visa Insurance Impl Live'!G119), "")</f>
        <v>INSERT INTO t_vsc_visa_insurance_link (t_insurance_link_id, vsc_id, visa_type_id, is_insurance_required, created_by, created_date, modified_by, modified_date) VALUES(nextval('t_vsc_visa_insurance_link_seq'),81363,41688,'N','support', current_timestamp, 'support', current_timestamp);</v>
      </c>
      <c r="B119" t="str">
        <v>INSERT INTO t_vsc_visa_insurance_link (t_insurance_link_id, vsc_id, visa_type_id, is_insurance_required, created_by, created_date, modified_by, modified_date) VALUES(nextval('t_vsc_visa_insurance_link_seq'),81363,41839,'N','support', current_timestamp, 'support', current_timestamp);</v>
      </c>
    </row>
    <row r="120" spans="1:2">
      <c r="A120" t="str">
        <f>IFERROR(IF(OR('VSC Visa Insurance Impl Live'!G120=0, 'VSC Visa Insurance Impl Live'!G120=""), "", 'VSC Visa Insurance Impl Live'!G120), "")</f>
        <v>INSERT INTO t_vsc_visa_insurance_link (t_insurance_link_id, vsc_id, visa_type_id, is_insurance_required, created_by, created_date, modified_by, modified_date) VALUES(nextval('t_vsc_visa_insurance_link_seq'),81363,41689,'N','support', current_timestamp, 'support', current_timestamp);</v>
      </c>
      <c r="B120" t="str">
        <v>INSERT INTO t_vsc_visa_insurance_link (t_insurance_link_id, vsc_id, visa_type_id, is_insurance_required, created_by, created_date, modified_by, modified_date) VALUES(nextval('t_vsc_visa_insurance_link_seq'),81363,41859,'N','support', current_timestamp, 'support', current_timestamp);</v>
      </c>
    </row>
    <row r="121" spans="1:2">
      <c r="A121" t="str">
        <f>IFERROR(IF(OR('VSC Visa Insurance Impl Live'!G121=0, 'VSC Visa Insurance Impl Live'!G121=""), "", 'VSC Visa Insurance Impl Live'!G121), "")</f>
        <v>INSERT INTO t_vsc_visa_insurance_link (t_insurance_link_id, vsc_id, visa_type_id, is_insurance_required, created_by, created_date, modified_by, modified_date) VALUES(nextval('t_vsc_visa_insurance_link_seq'),81363,41690,'N','support', current_timestamp, 'support', current_timestamp);</v>
      </c>
      <c r="B121" t="str">
        <v>INSERT INTO t_vsc_visa_insurance_link (t_insurance_link_id, vsc_id, visa_type_id, is_insurance_required, created_by, created_date, modified_by, modified_date) VALUES(nextval('t_vsc_visa_insurance_link_seq'),81363,41828,'N','support', current_timestamp, 'support', current_timestamp);</v>
      </c>
    </row>
    <row r="122" spans="1:2">
      <c r="A122" t="str">
        <f>IFERROR(IF(OR('VSC Visa Insurance Impl Live'!G122=0, 'VSC Visa Insurance Impl Live'!G122=""), "", 'VSC Visa Insurance Impl Live'!G122), "")</f>
        <v>INSERT INTO t_vsc_visa_insurance_link (t_insurance_link_id, vsc_id, visa_type_id, is_insurance_required, created_by, created_date, modified_by, modified_date) VALUES(nextval('t_vsc_visa_insurance_link_seq'),81363,41799,'N','support', current_timestamp, 'support', current_timestamp);</v>
      </c>
      <c r="B122" t="str">
        <v>INSERT INTO t_vsc_visa_insurance_link (t_insurance_link_id, vsc_id, visa_type_id, is_insurance_required, created_by, created_date, modified_by, modified_date) VALUES(nextval('t_vsc_visa_insurance_link_seq'),81363,41829,'N','support', current_timestamp, 'support', current_timestamp);</v>
      </c>
    </row>
    <row r="123" spans="1:2">
      <c r="A123" t="str">
        <f>IFERROR(IF(OR('VSC Visa Insurance Impl Live'!G123=0, 'VSC Visa Insurance Impl Live'!G123=""), "", 'VSC Visa Insurance Impl Live'!G123), "")</f>
        <v>INSERT INTO t_vsc_visa_insurance_link (t_insurance_link_id, vsc_id, visa_type_id, is_insurance_required, created_by, created_date, modified_by, modified_date) VALUES(nextval('t_vsc_visa_insurance_link_seq'),81363,41819,'N','support', current_timestamp, 'support', current_timestamp);</v>
      </c>
      <c r="B123" t="str">
        <v>INSERT INTO t_vsc_visa_insurance_link (t_insurance_link_id, vsc_id, visa_type_id, is_insurance_required, created_by, created_date, modified_by, modified_date) VALUES(nextval('t_vsc_visa_insurance_link_seq'),81363,41879,'N','support', current_timestamp, 'support', current_timestamp);</v>
      </c>
    </row>
    <row r="124" spans="1:2">
      <c r="A124" t="str">
        <f>IFERROR(IF(OR('VSC Visa Insurance Impl Live'!G124=0, 'VSC Visa Insurance Impl Live'!G124=""), "", 'VSC Visa Insurance Impl Live'!G124), "")</f>
        <v>INSERT INTO t_vsc_visa_insurance_link (t_insurance_link_id, vsc_id, visa_type_id, is_insurance_required, created_by, created_date, modified_by, modified_date) VALUES(nextval('t_vsc_visa_insurance_link_seq'),81363,41820,'N','support', current_timestamp, 'support', current_timestamp);</v>
      </c>
      <c r="B124" t="str">
        <v>INSERT INTO t_vsc_visa_insurance_link (t_insurance_link_id, vsc_id, visa_type_id, is_insurance_required, created_by, created_date, modified_by, modified_date) VALUES(nextval('t_vsc_visa_insurance_link_seq'),81363,41840,'N','support', current_timestamp, 'support', current_timestamp);</v>
      </c>
    </row>
    <row r="125" spans="1:2">
      <c r="A125" t="str">
        <f>IFERROR(IF(OR('VSC Visa Insurance Impl Live'!G125=0, 'VSC Visa Insurance Impl Live'!G125=""), "", 'VSC Visa Insurance Impl Live'!G125), "")</f>
        <v>INSERT INTO t_vsc_visa_insurance_link (t_insurance_link_id, vsc_id, visa_type_id, is_insurance_required, created_by, created_date, modified_by, modified_date) VALUES(nextval('t_vsc_visa_insurance_link_seq'),81363,41821,'N','support', current_timestamp, 'support', current_timestamp);</v>
      </c>
      <c r="B125" t="str">
        <v>INSERT INTO t_vsc_visa_insurance_link (t_insurance_link_id, vsc_id, visa_type_id, is_insurance_required, created_by, created_date, modified_by, modified_date) VALUES(nextval('t_vsc_visa_insurance_link_seq'),81363,41841,'N','support', current_timestamp, 'support', current_timestamp);</v>
      </c>
    </row>
    <row r="126" spans="1:2">
      <c r="A126" t="str">
        <f>IFERROR(IF(OR('VSC Visa Insurance Impl Live'!G126=0, 'VSC Visa Insurance Impl Live'!G126=""), "", 'VSC Visa Insurance Impl Live'!G126), "")</f>
        <v>INSERT INTO t_vsc_visa_insurance_link (t_insurance_link_id, vsc_id, visa_type_id, is_insurance_required, created_by, created_date, modified_by, modified_date) VALUES(nextval('t_vsc_visa_insurance_link_seq'),81363,41822,'N','support', current_timestamp, 'support', current_timestamp);</v>
      </c>
      <c r="B126" t="str">
        <v>INSERT INTO t_vsc_visa_insurance_link (t_insurance_link_id, vsc_id, visa_type_id, is_insurance_required, created_by, created_date, modified_by, modified_date) VALUES(nextval('t_vsc_visa_insurance_link_seq'),81363,41880,'N','support', current_timestamp, 'support', current_timestamp);</v>
      </c>
    </row>
    <row r="127" spans="1:2">
      <c r="A127" t="str">
        <f>IFERROR(IF(OR('VSC Visa Insurance Impl Live'!G127=0, 'VSC Visa Insurance Impl Live'!G127=""), "", 'VSC Visa Insurance Impl Live'!G127), "")</f>
        <v>INSERT INTO t_vsc_visa_insurance_link (t_insurance_link_id, vsc_id, visa_type_id, is_insurance_required, created_by, created_date, modified_by, modified_date) VALUES(nextval('t_vsc_visa_insurance_link_seq'),81363,41363,'N','support', current_timestamp, 'support', current_timestamp);</v>
      </c>
      <c r="B127" t="str">
        <v>INSERT INTO t_vsc_visa_insurance_link (t_insurance_link_id, vsc_id, visa_type_id, is_insurance_required, created_by, created_date, modified_by, modified_date) VALUES(nextval('t_vsc_visa_insurance_link_seq'),81363,41881,'N','support', current_timestamp, 'support', current_timestamp);</v>
      </c>
    </row>
    <row r="128" spans="1:2">
      <c r="A128" t="str">
        <f>IFERROR(IF(OR('VSC Visa Insurance Impl Live'!G128=0, 'VSC Visa Insurance Impl Live'!G128=""), "", 'VSC Visa Insurance Impl Live'!G128), "")</f>
        <v>INSERT INTO t_vsc_visa_insurance_link (t_insurance_link_id, vsc_id, visa_type_id, is_insurance_required, created_by, created_date, modified_by, modified_date) VALUES(nextval('t_vsc_visa_insurance_link_seq'),81363,41823,'N','support', current_timestamp, 'support', current_timestamp);</v>
      </c>
      <c r="B128" t="str">
        <v>INSERT INTO t_vsc_visa_insurance_link (t_insurance_link_id, vsc_id, visa_type_id, is_insurance_required, created_by, created_date, modified_by, modified_date) VALUES(nextval('t_vsc_visa_insurance_link_seq'),81363,41882,'N','support', current_timestamp, 'support', current_timestamp);</v>
      </c>
    </row>
    <row r="129" spans="1:2">
      <c r="A129" t="str">
        <f>IFERROR(IF(OR('VSC Visa Insurance Impl Live'!G129=0, 'VSC Visa Insurance Impl Live'!G129=""), "", 'VSC Visa Insurance Impl Live'!G129), "")</f>
        <v>INSERT INTO t_vsc_visa_insurance_link (t_insurance_link_id, vsc_id, visa_type_id, is_insurance_required, created_by, created_date, modified_by, modified_date) VALUES(nextval('t_vsc_visa_insurance_link_seq'),81363,41824,'N','support', current_timestamp, 'support', current_timestamp);</v>
      </c>
      <c r="B129" t="str">
        <v>INSERT INTO t_vsc_visa_insurance_link (t_insurance_link_id, vsc_id, visa_type_id, is_insurance_required, created_by, created_date, modified_by, modified_date) VALUES(nextval('t_vsc_visa_insurance_link_seq'),81363,36161,'N','support', current_timestamp, 'support', current_timestamp);</v>
      </c>
    </row>
    <row r="130" spans="1:2">
      <c r="A130" t="str">
        <f>IFERROR(IF(OR('VSC Visa Insurance Impl Live'!G130=0, 'VSC Visa Insurance Impl Live'!G130=""), "", 'VSC Visa Insurance Impl Live'!G130), "")</f>
        <v>INSERT INTO t_vsc_visa_insurance_link (t_insurance_link_id, vsc_id, visa_type_id, is_insurance_required, created_by, created_date, modified_by, modified_date) VALUES(nextval('t_vsc_visa_insurance_link_seq'),81363,41825,'N','support', current_timestamp, 'support', current_timestamp);</v>
      </c>
      <c r="B130" t="str">
        <v>INSERT INTO t_vsc_visa_insurance_link (t_insurance_link_id, vsc_id, visa_type_id, is_insurance_required, created_by, created_date, modified_by, modified_date) VALUES(nextval('t_vsc_visa_insurance_link_seq'),81363,36164,'N','support', current_timestamp, 'support', current_timestamp);</v>
      </c>
    </row>
    <row r="131" spans="1:2">
      <c r="A131" t="str">
        <f>IFERROR(IF(OR('VSC Visa Insurance Impl Live'!G131=0, 'VSC Visa Insurance Impl Live'!G131=""), "", 'VSC Visa Insurance Impl Live'!G131), "")</f>
        <v>INSERT INTO t_vsc_visa_insurance_link (t_insurance_link_id, vsc_id, visa_type_id, is_insurance_required, created_by, created_date, modified_by, modified_date) VALUES(nextval('t_vsc_visa_insurance_link_seq'),81363,41826,'N','support', current_timestamp, 'support', current_timestamp);</v>
      </c>
      <c r="B131" t="str">
        <v>INSERT INTO t_vsc_visa_insurance_link (t_insurance_link_id, vsc_id, visa_type_id, is_insurance_required, created_by, created_date, modified_by, modified_date) VALUES(nextval('t_vsc_visa_insurance_link_seq'),81363,36158,'N','support', current_timestamp, 'support', current_timestamp);</v>
      </c>
    </row>
    <row r="132" spans="1:2">
      <c r="A132" t="str">
        <f>IFERROR(IF(OR('VSC Visa Insurance Impl Live'!G132=0, 'VSC Visa Insurance Impl Live'!G132=""), "", 'VSC Visa Insurance Impl Live'!G132), "")</f>
        <v>INSERT INTO t_vsc_visa_insurance_link (t_insurance_link_id, vsc_id, visa_type_id, is_insurance_required, created_by, created_date, modified_by, modified_date) VALUES(nextval('t_vsc_visa_insurance_link_seq'),81363,41827,'N','support', current_timestamp, 'support', current_timestamp);</v>
      </c>
      <c r="B132" t="str">
        <v>INSERT INTO t_vsc_visa_insurance_link (t_insurance_link_id, vsc_id, visa_type_id, is_insurance_required, created_by, created_date, modified_by, modified_date) VALUES(nextval('t_vsc_visa_insurance_link_seq'),81363,36157,'N','support', current_timestamp, 'support', current_timestamp);</v>
      </c>
    </row>
    <row r="133" spans="1:2">
      <c r="A133" t="str">
        <f>IFERROR(IF(OR('VSC Visa Insurance Impl Live'!G133=0, 'VSC Visa Insurance Impl Live'!G133=""), "", 'VSC Visa Insurance Impl Live'!G133), "")</f>
        <v>INSERT INTO t_vsc_visa_insurance_link (t_insurance_link_id, vsc_id, visa_type_id, is_insurance_required, created_by, created_date, modified_by, modified_date) VALUES(nextval('t_vsc_visa_insurance_link_seq'),81363,41839,'N','support', current_timestamp, 'support', current_timestamp);</v>
      </c>
      <c r="B133" t="str">
        <v>INSERT INTO t_vsc_visa_insurance_link (t_insurance_link_id, vsc_id, visa_type_id, is_insurance_required, created_by, created_date, modified_by, modified_date) VALUES(nextval('t_vsc_visa_insurance_link_seq'),81363,36166,'N','support', current_timestamp, 'support', current_timestamp);</v>
      </c>
    </row>
    <row r="134" spans="1:2">
      <c r="A134" t="str">
        <f>IFERROR(IF(OR('VSC Visa Insurance Impl Live'!G134=0, 'VSC Visa Insurance Impl Live'!G134=""), "", 'VSC Visa Insurance Impl Live'!G134), "")</f>
        <v>INSERT INTO t_vsc_visa_insurance_link (t_insurance_link_id, vsc_id, visa_type_id, is_insurance_required, created_by, created_date, modified_by, modified_date) VALUES(nextval('t_vsc_visa_insurance_link_seq'),81363,41859,'N','support', current_timestamp, 'support', current_timestamp);</v>
      </c>
      <c r="B134" t="str">
        <v>INSERT INTO t_vsc_visa_insurance_link (t_insurance_link_id, vsc_id, visa_type_id, is_insurance_required, created_by, created_date, modified_by, modified_date) VALUES(nextval('t_vsc_visa_insurance_link_seq'),81363,38162,'N','support', current_timestamp, 'support', current_timestamp);</v>
      </c>
    </row>
    <row r="135" spans="1:2">
      <c r="A135" t="str">
        <f>IFERROR(IF(OR('VSC Visa Insurance Impl Live'!G135=0, 'VSC Visa Insurance Impl Live'!G135=""), "", 'VSC Visa Insurance Impl Live'!G135), "")</f>
        <v>INSERT INTO t_vsc_visa_insurance_link (t_insurance_link_id, vsc_id, visa_type_id, is_insurance_required, created_by, created_date, modified_by, modified_date) VALUES(nextval('t_vsc_visa_insurance_link_seq'),81363,41828,'N','support', current_timestamp, 'support', current_timestamp);</v>
      </c>
      <c r="B135" t="str">
        <v>INSERT INTO t_vsc_visa_insurance_link (t_insurance_link_id, vsc_id, visa_type_id, is_insurance_required, created_by, created_date, modified_by, modified_date) VALUES(nextval('t_vsc_visa_insurance_link_seq'),81363,38163,'N','support', current_timestamp, 'support', current_timestamp);</v>
      </c>
    </row>
    <row r="136" spans="1:2">
      <c r="A136" t="str">
        <f>IFERROR(IF(OR('VSC Visa Insurance Impl Live'!G136=0, 'VSC Visa Insurance Impl Live'!G136=""), "", 'VSC Visa Insurance Impl Live'!G136), "")</f>
        <v>INSERT INTO t_vsc_visa_insurance_link (t_insurance_link_id, vsc_id, visa_type_id, is_insurance_required, created_by, created_date, modified_by, modified_date) VALUES(nextval('t_vsc_visa_insurance_link_seq'),81363,41829,'N','support', current_timestamp, 'support', current_timestamp);</v>
      </c>
      <c r="B136" t="str">
        <v>INSERT INTO t_vsc_visa_insurance_link (t_insurance_link_id, vsc_id, visa_type_id, is_insurance_required, created_by, created_date, modified_by, modified_date) VALUES(nextval('t_vsc_visa_insurance_link_seq'),81363,38164,'N','support', current_timestamp, 'support', current_timestamp);</v>
      </c>
    </row>
    <row r="137" spans="1:2">
      <c r="A137" t="str">
        <f>IFERROR(IF(OR('VSC Visa Insurance Impl Live'!G137=0, 'VSC Visa Insurance Impl Live'!G137=""), "", 'VSC Visa Insurance Impl Live'!G137), "")</f>
        <v>INSERT INTO t_vsc_visa_insurance_link (t_insurance_link_id, vsc_id, visa_type_id, is_insurance_required, created_by, created_date, modified_by, modified_date) VALUES(nextval('t_vsc_visa_insurance_link_seq'),81363,41879,'N','support', current_timestamp, 'support', current_timestamp);</v>
      </c>
      <c r="B137" t="str">
        <v>INSERT INTO t_vsc_visa_insurance_link (t_insurance_link_id, vsc_id, visa_type_id, is_insurance_required, created_by, created_date, modified_by, modified_date) VALUES(nextval('t_vsc_visa_insurance_link_seq'),81363,38165,'N','support', current_timestamp, 'support', current_timestamp);</v>
      </c>
    </row>
    <row r="138" spans="1:2">
      <c r="A138" t="str">
        <f>IFERROR(IF(OR('VSC Visa Insurance Impl Live'!G138=0, 'VSC Visa Insurance Impl Live'!G138=""), "", 'VSC Visa Insurance Impl Live'!G138), "")</f>
        <v>INSERT INTO t_vsc_visa_insurance_link (t_insurance_link_id, vsc_id, visa_type_id, is_insurance_required, created_by, created_date, modified_by, modified_date) VALUES(nextval('t_vsc_visa_insurance_link_seq'),81363,41840,'N','support', current_timestamp, 'support', current_timestamp);</v>
      </c>
      <c r="B138" t="str">
        <v>INSERT INTO t_vsc_visa_insurance_link (t_insurance_link_id, vsc_id, visa_type_id, is_insurance_required, created_by, created_date, modified_by, modified_date) VALUES(nextval('t_vsc_visa_insurance_link_seq'),81363,38166,'N','support', current_timestamp, 'support', current_timestamp);</v>
      </c>
    </row>
    <row r="139" spans="1:2">
      <c r="A139" t="str">
        <f>IFERROR(IF(OR('VSC Visa Insurance Impl Live'!G139=0, 'VSC Visa Insurance Impl Live'!G139=""), "", 'VSC Visa Insurance Impl Live'!G139), "")</f>
        <v>INSERT INTO t_vsc_visa_insurance_link (t_insurance_link_id, vsc_id, visa_type_id, is_insurance_required, created_by, created_date, modified_by, modified_date) VALUES(nextval('t_vsc_visa_insurance_link_seq'),81363,41841,'N','support', current_timestamp, 'support', current_timestamp);</v>
      </c>
      <c r="B139" t="str">
        <v>INSERT INTO t_vsc_visa_insurance_link (t_insurance_link_id, vsc_id, visa_type_id, is_insurance_required, created_by, created_date, modified_by, modified_date) VALUES(nextval('t_vsc_visa_insurance_link_seq'),81363,38167,'N','support', current_timestamp, 'support', current_timestamp);</v>
      </c>
    </row>
    <row r="140" spans="1:2">
      <c r="A140" t="str">
        <f>IFERROR(IF(OR('VSC Visa Insurance Impl Live'!G140=0, 'VSC Visa Insurance Impl Live'!G140=""), "", 'VSC Visa Insurance Impl Live'!G140), "")</f>
        <v>INSERT INTO t_vsc_visa_insurance_link (t_insurance_link_id, vsc_id, visa_type_id, is_insurance_required, created_by, created_date, modified_by, modified_date) VALUES(nextval('t_vsc_visa_insurance_link_seq'),81363,41880,'N','support', current_timestamp, 'support', current_timestamp);</v>
      </c>
      <c r="B140" t="str">
        <v>INSERT INTO t_vsc_visa_insurance_link (t_insurance_link_id, vsc_id, visa_type_id, is_insurance_required, created_by, created_date, modified_by, modified_date) VALUES(nextval('t_vsc_visa_insurance_link_seq'),81363,38168,'N','support', current_timestamp, 'support', current_timestamp);</v>
      </c>
    </row>
    <row r="141" spans="1:2">
      <c r="A141" t="str">
        <f>IFERROR(IF(OR('VSC Visa Insurance Impl Live'!G141=0, 'VSC Visa Insurance Impl Live'!G141=""), "", 'VSC Visa Insurance Impl Live'!G141), "")</f>
        <v>INSERT INTO t_vsc_visa_insurance_link (t_insurance_link_id, vsc_id, visa_type_id, is_insurance_required, created_by, created_date, modified_by, modified_date) VALUES(nextval('t_vsc_visa_insurance_link_seq'),81363,41881,'N','support', current_timestamp, 'support', current_timestamp);</v>
      </c>
      <c r="B141" t="str">
        <v>INSERT INTO t_vsc_visa_insurance_link (t_insurance_link_id, vsc_id, visa_type_id, is_insurance_required, created_by, created_date, modified_by, modified_date) VALUES(nextval('t_vsc_visa_insurance_link_seq'),81363,38169,'N','support', current_timestamp, 'support', current_timestamp);</v>
      </c>
    </row>
    <row r="142" spans="1:2">
      <c r="A142" t="str">
        <f>IFERROR(IF(OR('VSC Visa Insurance Impl Live'!G142=0, 'VSC Visa Insurance Impl Live'!G142=""), "", 'VSC Visa Insurance Impl Live'!G142), "")</f>
        <v>INSERT INTO t_vsc_visa_insurance_link (t_insurance_link_id, vsc_id, visa_type_id, is_insurance_required, created_by, created_date, modified_by, modified_date) VALUES(nextval('t_vsc_visa_insurance_link_seq'),81363,41882,'N','support', current_timestamp, 'support', current_timestamp);</v>
      </c>
      <c r="B142" t="str">
        <v>INSERT INTO t_vsc_visa_insurance_link (t_insurance_link_id, vsc_id, visa_type_id, is_insurance_required, created_by, created_date, modified_by, modified_date) VALUES(nextval('t_vsc_visa_insurance_link_seq'),81363,38170,'N','support', current_timestamp, 'support', current_timestamp);</v>
      </c>
    </row>
    <row r="143" spans="1:2">
      <c r="A143" t="str">
        <f>IFERROR(IF(OR('VSC Visa Insurance Impl Live'!G143=0, 'VSC Visa Insurance Impl Live'!G143=""), "", 'VSC Visa Insurance Impl Live'!G143), "")</f>
        <v>INSERT INTO t_vsc_visa_insurance_link (t_insurance_link_id, vsc_id, visa_type_id, is_insurance_required, created_by, created_date, modified_by, modified_date) VALUES(nextval('t_vsc_visa_insurance_link_seq'),81363,36161,'N','support', current_timestamp, 'support', current_timestamp);</v>
      </c>
      <c r="B143" t="str">
        <v>INSERT INTO t_vsc_visa_insurance_link (t_insurance_link_id, vsc_id, visa_type_id, is_insurance_required, created_by, created_date, modified_by, modified_date) VALUES(nextval('t_vsc_visa_insurance_link_seq'),81363,38171,'N','support', current_timestamp, 'support', current_timestamp);</v>
      </c>
    </row>
    <row r="144" spans="1:2">
      <c r="A144" t="str">
        <f>IFERROR(IF(OR('VSC Visa Insurance Impl Live'!G144=0, 'VSC Visa Insurance Impl Live'!G144=""), "", 'VSC Visa Insurance Impl Live'!G144), "")</f>
        <v>INSERT INTO t_vsc_visa_insurance_link (t_insurance_link_id, vsc_id, visa_type_id, is_insurance_required, created_by, created_date, modified_by, modified_date) VALUES(nextval('t_vsc_visa_insurance_link_seq'),81363,36164,'N','support', current_timestamp, 'support', current_timestamp);</v>
      </c>
      <c r="B144" t="str">
        <v>INSERT INTO t_vsc_visa_insurance_link (t_insurance_link_id, vsc_id, visa_type_id, is_insurance_required, created_by, created_date, modified_by, modified_date) VALUES(nextval('t_vsc_visa_insurance_link_seq'),81363,38172,'N','support', current_timestamp, 'support', current_timestamp);</v>
      </c>
    </row>
    <row r="145" spans="1:2">
      <c r="A145" t="str">
        <f>IFERROR(IF(OR('VSC Visa Insurance Impl Live'!G145=0, 'VSC Visa Insurance Impl Live'!G145=""), "", 'VSC Visa Insurance Impl Live'!G145), "")</f>
        <v>INSERT INTO t_vsc_visa_insurance_link (t_insurance_link_id, vsc_id, visa_type_id, is_insurance_required, created_by, created_date, modified_by, modified_date) VALUES(nextval('t_vsc_visa_insurance_link_seq'),81363,36158,'N','support', current_timestamp, 'support', current_timestamp);</v>
      </c>
      <c r="B145" t="str">
        <v>INSERT INTO t_vsc_visa_insurance_link (t_insurance_link_id, vsc_id, visa_type_id, is_insurance_required, created_by, created_date, modified_by, modified_date) VALUES(nextval('t_vsc_visa_insurance_link_seq'),81363,38173,'N','support', current_timestamp, 'support', current_timestamp);</v>
      </c>
    </row>
    <row r="146" spans="1:2">
      <c r="A146" t="str">
        <f>IFERROR(IF(OR('VSC Visa Insurance Impl Live'!G146=0, 'VSC Visa Insurance Impl Live'!G146=""), "", 'VSC Visa Insurance Impl Live'!G146), "")</f>
        <v>INSERT INTO t_vsc_visa_insurance_link (t_insurance_link_id, vsc_id, visa_type_id, is_insurance_required, created_by, created_date, modified_by, modified_date) VALUES(nextval('t_vsc_visa_insurance_link_seq'),81363,36157,'N','support', current_timestamp, 'support', current_timestamp);</v>
      </c>
      <c r="B146" t="str">
        <v>INSERT INTO t_vsc_visa_insurance_link (t_insurance_link_id, vsc_id, visa_type_id, is_insurance_required, created_by, created_date, modified_by, modified_date) VALUES(nextval('t_vsc_visa_insurance_link_seq'),81363,41349,'N','support', current_timestamp, 'support', current_timestamp);</v>
      </c>
    </row>
    <row r="147" spans="1:2">
      <c r="A147" t="str">
        <f>IFERROR(IF(OR('VSC Visa Insurance Impl Live'!G147=0, 'VSC Visa Insurance Impl Live'!G147=""), "", 'VSC Visa Insurance Impl Live'!G147), "")</f>
        <v>INSERT INTO t_vsc_visa_insurance_link (t_insurance_link_id, vsc_id, visa_type_id, is_insurance_required, created_by, created_date, modified_by, modified_date) VALUES(nextval('t_vsc_visa_insurance_link_seq'),81363,36166,'N','support', current_timestamp, 'support', current_timestamp);</v>
      </c>
      <c r="B147" t="str">
        <v>INSERT INTO t_vsc_visa_insurance_link (t_insurance_link_id, vsc_id, visa_type_id, is_insurance_required, created_by, created_date, modified_by, modified_date) VALUES(nextval('t_vsc_visa_insurance_link_seq'),81363,41350,'N','support', current_timestamp, 'support', current_timestamp);</v>
      </c>
    </row>
    <row r="148" spans="1:2">
      <c r="A148" t="str">
        <f>IFERROR(IF(OR('VSC Visa Insurance Impl Live'!G148=0, 'VSC Visa Insurance Impl Live'!G148=""), "", 'VSC Visa Insurance Impl Live'!G148), "")</f>
        <v>INSERT INTO t_vsc_visa_insurance_link (t_insurance_link_id, vsc_id, visa_type_id, is_insurance_required, created_by, created_date, modified_by, modified_date) VALUES(nextval('t_vsc_visa_insurance_link_seq'),81363,38162,'N','support', current_timestamp, 'support', current_timestamp);</v>
      </c>
      <c r="B148" t="str">
        <v>INSERT INTO t_vsc_visa_insurance_link (t_insurance_link_id, vsc_id, visa_type_id, is_insurance_required, created_by, created_date, modified_by, modified_date) VALUES(nextval('t_vsc_visa_insurance_link_seq'),81363,41351,'N','support', current_timestamp, 'support', current_timestamp);</v>
      </c>
    </row>
    <row r="149" spans="1:2">
      <c r="A149" t="str">
        <f>IFERROR(IF(OR('VSC Visa Insurance Impl Live'!G149=0, 'VSC Visa Insurance Impl Live'!G149=""), "", 'VSC Visa Insurance Impl Live'!G149), "")</f>
        <v>INSERT INTO t_vsc_visa_insurance_link (t_insurance_link_id, vsc_id, visa_type_id, is_insurance_required, created_by, created_date, modified_by, modified_date) VALUES(nextval('t_vsc_visa_insurance_link_seq'),81363,38163,'N','support', current_timestamp, 'support', current_timestamp);</v>
      </c>
      <c r="B149" t="str">
        <v>INSERT INTO t_vsc_visa_insurance_link (t_insurance_link_id, vsc_id, visa_type_id, is_insurance_required, created_by, created_date, modified_by, modified_date) VALUES(nextval('t_vsc_visa_insurance_link_seq'),81363,41352,'N','support', current_timestamp, 'support', current_timestamp);</v>
      </c>
    </row>
    <row r="150" spans="1:2">
      <c r="A150" t="str">
        <f>IFERROR(IF(OR('VSC Visa Insurance Impl Live'!G150=0, 'VSC Visa Insurance Impl Live'!G150=""), "", 'VSC Visa Insurance Impl Live'!G150), "")</f>
        <v>INSERT INTO t_vsc_visa_insurance_link (t_insurance_link_id, vsc_id, visa_type_id, is_insurance_required, created_by, created_date, modified_by, modified_date) VALUES(nextval('t_vsc_visa_insurance_link_seq'),81363,38164,'N','support', current_timestamp, 'support', current_timestamp);</v>
      </c>
      <c r="B150" t="str">
        <v>INSERT INTO t_vsc_visa_insurance_link (t_insurance_link_id, vsc_id, visa_type_id, is_insurance_required, created_by, created_date, modified_by, modified_date) VALUES(nextval('t_vsc_visa_insurance_link_seq'),81363,41353,'N','support', current_timestamp, 'support', current_timestamp);</v>
      </c>
    </row>
    <row r="151" spans="1:2">
      <c r="A151" t="str">
        <f>IFERROR(IF(OR('VSC Visa Insurance Impl Live'!G151=0, 'VSC Visa Insurance Impl Live'!G151=""), "", 'VSC Visa Insurance Impl Live'!G151), "")</f>
        <v>INSERT INTO t_vsc_visa_insurance_link (t_insurance_link_id, vsc_id, visa_type_id, is_insurance_required, created_by, created_date, modified_by, modified_date) VALUES(nextval('t_vsc_visa_insurance_link_seq'),81363,38165,'N','support', current_timestamp, 'support', current_timestamp);</v>
      </c>
      <c r="B151" t="str">
        <v>INSERT INTO t_vsc_visa_insurance_link (t_insurance_link_id, vsc_id, visa_type_id, is_insurance_required, created_by, created_date, modified_by, modified_date) VALUES(nextval('t_vsc_visa_insurance_link_seq'),81363,41354,'N','support', current_timestamp, 'support', current_timestamp);</v>
      </c>
    </row>
    <row r="152" spans="1:2">
      <c r="A152" t="str">
        <f>IFERROR(IF(OR('VSC Visa Insurance Impl Live'!G152=0, 'VSC Visa Insurance Impl Live'!G152=""), "", 'VSC Visa Insurance Impl Live'!G152), "")</f>
        <v>INSERT INTO t_vsc_visa_insurance_link (t_insurance_link_id, vsc_id, visa_type_id, is_insurance_required, created_by, created_date, modified_by, modified_date) VALUES(nextval('t_vsc_visa_insurance_link_seq'),81363,38166,'N','support', current_timestamp, 'support', current_timestamp);</v>
      </c>
      <c r="B152" t="str">
        <v>INSERT INTO t_vsc_visa_insurance_link (t_insurance_link_id, vsc_id, visa_type_id, is_insurance_required, created_by, created_date, modified_by, modified_date) VALUES(nextval('t_vsc_visa_insurance_link_seq'),81363,41424,'N','support', current_timestamp, 'support', current_timestamp);</v>
      </c>
    </row>
    <row r="153" spans="1:2">
      <c r="A153" t="str">
        <f>IFERROR(IF(OR('VSC Visa Insurance Impl Live'!G153=0, 'VSC Visa Insurance Impl Live'!G153=""), "", 'VSC Visa Insurance Impl Live'!G153), "")</f>
        <v>INSERT INTO t_vsc_visa_insurance_link (t_insurance_link_id, vsc_id, visa_type_id, is_insurance_required, created_by, created_date, modified_by, modified_date) VALUES(nextval('t_vsc_visa_insurance_link_seq'),81363,38167,'N','support', current_timestamp, 'support', current_timestamp);</v>
      </c>
      <c r="B153" t="str">
        <v>INSERT INTO t_vsc_visa_insurance_link (t_insurance_link_id, vsc_id, visa_type_id, is_insurance_required, created_by, created_date, modified_by, modified_date) VALUES(nextval('t_vsc_visa_insurance_link_seq'),81363,41406,'N','support', current_timestamp, 'support', current_timestamp);</v>
      </c>
    </row>
    <row r="154" spans="1:2">
      <c r="A154" t="str">
        <f>IFERROR(IF(OR('VSC Visa Insurance Impl Live'!G154=0, 'VSC Visa Insurance Impl Live'!G154=""), "", 'VSC Visa Insurance Impl Live'!G154), "")</f>
        <v>INSERT INTO t_vsc_visa_insurance_link (t_insurance_link_id, vsc_id, visa_type_id, is_insurance_required, created_by, created_date, modified_by, modified_date) VALUES(nextval('t_vsc_visa_insurance_link_seq'),81363,38168,'N','support', current_timestamp, 'support', current_timestamp);</v>
      </c>
      <c r="B154" t="str">
        <v>INSERT INTO t_vsc_visa_insurance_link (t_insurance_link_id, vsc_id, visa_type_id, is_insurance_required, created_by, created_date, modified_by, modified_date) VALUES(nextval('t_vsc_visa_insurance_link_seq'),81363,41443,'N','support', current_timestamp, 'support', current_timestamp);</v>
      </c>
    </row>
    <row r="155" spans="1:2">
      <c r="A155" t="str">
        <f>IFERROR(IF(OR('VSC Visa Insurance Impl Live'!G155=0, 'VSC Visa Insurance Impl Live'!G155=""), "", 'VSC Visa Insurance Impl Live'!G155), "")</f>
        <v>INSERT INTO t_vsc_visa_insurance_link (t_insurance_link_id, vsc_id, visa_type_id, is_insurance_required, created_by, created_date, modified_by, modified_date) VALUES(nextval('t_vsc_visa_insurance_link_seq'),81363,38169,'N','support', current_timestamp, 'support', current_timestamp);</v>
      </c>
      <c r="B155" t="str">
        <v>INSERT INTO t_vsc_visa_insurance_link (t_insurance_link_id, vsc_id, visa_type_id, is_insurance_required, created_by, created_date, modified_by, modified_date) VALUES(nextval('t_vsc_visa_insurance_link_seq'),81363,41407,'N','support', current_timestamp, 'support', current_timestamp);</v>
      </c>
    </row>
    <row r="156" spans="1:2">
      <c r="A156" t="str">
        <f>IFERROR(IF(OR('VSC Visa Insurance Impl Live'!G156=0, 'VSC Visa Insurance Impl Live'!G156=""), "", 'VSC Visa Insurance Impl Live'!G156), "")</f>
        <v>INSERT INTO t_vsc_visa_insurance_link (t_insurance_link_id, vsc_id, visa_type_id, is_insurance_required, created_by, created_date, modified_by, modified_date) VALUES(nextval('t_vsc_visa_insurance_link_seq'),81363,38170,'N','support', current_timestamp, 'support', current_timestamp);</v>
      </c>
      <c r="B156" t="str">
        <v>INSERT INTO t_vsc_visa_insurance_link (t_insurance_link_id, vsc_id, visa_type_id, is_insurance_required, created_by, created_date, modified_by, modified_date) VALUES(nextval('t_vsc_visa_insurance_link_seq'),81363,41463,'N','support', current_timestamp, 'support', current_timestamp);</v>
      </c>
    </row>
    <row r="157" spans="1:2">
      <c r="A157" t="str">
        <f>IFERROR(IF(OR('VSC Visa Insurance Impl Live'!G157=0, 'VSC Visa Insurance Impl Live'!G157=""), "", 'VSC Visa Insurance Impl Live'!G157), "")</f>
        <v>INSERT INTO t_vsc_visa_insurance_link (t_insurance_link_id, vsc_id, visa_type_id, is_insurance_required, created_by, created_date, modified_by, modified_date) VALUES(nextval('t_vsc_visa_insurance_link_seq'),81363,38171,'N','support', current_timestamp, 'support', current_timestamp);</v>
      </c>
      <c r="B157" t="str">
        <v>INSERT INTO t_vsc_visa_insurance_link (t_insurance_link_id, vsc_id, visa_type_id, is_insurance_required, created_by, created_date, modified_by, modified_date) VALUES(nextval('t_vsc_visa_insurance_link_seq'),81363,41595,'N','support', current_timestamp, 'support', current_timestamp);</v>
      </c>
    </row>
    <row r="158" spans="1:2">
      <c r="A158" t="str">
        <f>IFERROR(IF(OR('VSC Visa Insurance Impl Live'!G158=0, 'VSC Visa Insurance Impl Live'!G158=""), "", 'VSC Visa Insurance Impl Live'!G158), "")</f>
        <v>INSERT INTO t_vsc_visa_insurance_link (t_insurance_link_id, vsc_id, visa_type_id, is_insurance_required, created_by, created_date, modified_by, modified_date) VALUES(nextval('t_vsc_visa_insurance_link_seq'),81363,38172,'N','support', current_timestamp, 'support', current_timestamp);</v>
      </c>
      <c r="B158" t="str">
        <v>INSERT INTO t_vsc_visa_insurance_link (t_insurance_link_id, vsc_id, visa_type_id, is_insurance_required, created_by, created_date, modified_by, modified_date) VALUES(nextval('t_vsc_visa_insurance_link_seq'),81363,41516,'N','support', current_timestamp, 'support', current_timestamp);</v>
      </c>
    </row>
    <row r="159" spans="1:2">
      <c r="A159" t="str">
        <f>IFERROR(IF(OR('VSC Visa Insurance Impl Live'!G159=0, 'VSC Visa Insurance Impl Live'!G159=""), "", 'VSC Visa Insurance Impl Live'!G159), "")</f>
        <v>INSERT INTO t_vsc_visa_insurance_link (t_insurance_link_id, vsc_id, visa_type_id, is_insurance_required, created_by, created_date, modified_by, modified_date) VALUES(nextval('t_vsc_visa_insurance_link_seq'),81363,38173,'N','support', current_timestamp, 'support', current_timestamp);</v>
      </c>
      <c r="B159" t="str">
        <v>INSERT INTO t_vsc_visa_insurance_link (t_insurance_link_id, vsc_id, visa_type_id, is_insurance_required, created_by, created_date, modified_by, modified_date) VALUES(nextval('t_vsc_visa_insurance_link_seq'),81363,41615,'N','support', current_timestamp, 'support', current_timestamp);</v>
      </c>
    </row>
    <row r="160" spans="1:2">
      <c r="A160" t="str">
        <f>IFERROR(IF(OR('VSC Visa Insurance Impl Live'!G160=0, 'VSC Visa Insurance Impl Live'!G160=""), "", 'VSC Visa Insurance Impl Live'!G160), "")</f>
        <v>INSERT INTO t_vsc_visa_insurance_link (t_insurance_link_id, vsc_id, visa_type_id, is_insurance_required, created_by, created_date, modified_by, modified_date) VALUES(nextval('t_vsc_visa_insurance_link_seq'),81363,41349,'N','support', current_timestamp, 'support', current_timestamp);</v>
      </c>
      <c r="B160" t="str">
        <v>INSERT INTO t_vsc_visa_insurance_link (t_insurance_link_id, vsc_id, visa_type_id, is_insurance_required, created_by, created_date, modified_by, modified_date) VALUES(nextval('t_vsc_visa_insurance_link_seq'),81363,41616,'N','support', current_timestamp, 'support', current_timestamp);</v>
      </c>
    </row>
    <row r="161" spans="1:2">
      <c r="A161" t="str">
        <f>IFERROR(IF(OR('VSC Visa Insurance Impl Live'!G161=0, 'VSC Visa Insurance Impl Live'!G161=""), "", 'VSC Visa Insurance Impl Live'!G161), "")</f>
        <v>INSERT INTO t_vsc_visa_insurance_link (t_insurance_link_id, vsc_id, visa_type_id, is_insurance_required, created_by, created_date, modified_by, modified_date) VALUES(nextval('t_vsc_visa_insurance_link_seq'),81363,41350,'N','support', current_timestamp, 'support', current_timestamp);</v>
      </c>
      <c r="B161" t="str">
        <v>INSERT INTO t_vsc_visa_insurance_link (t_insurance_link_id, vsc_id, visa_type_id, is_insurance_required, created_by, created_date, modified_by, modified_date) VALUES(nextval('t_vsc_visa_insurance_link_seq'),81363,41517,'N','support', current_timestamp, 'support', current_timestamp);</v>
      </c>
    </row>
    <row r="162" spans="1:2">
      <c r="A162" t="str">
        <f>IFERROR(IF(OR('VSC Visa Insurance Impl Live'!G162=0, 'VSC Visa Insurance Impl Live'!G162=""), "", 'VSC Visa Insurance Impl Live'!G162), "")</f>
        <v>INSERT INTO t_vsc_visa_insurance_link (t_insurance_link_id, vsc_id, visa_type_id, is_insurance_required, created_by, created_date, modified_by, modified_date) VALUES(nextval('t_vsc_visa_insurance_link_seq'),81363,41351,'N','support', current_timestamp, 'support', current_timestamp);</v>
      </c>
      <c r="B162" t="str">
        <v>INSERT INTO t_vsc_visa_insurance_link (t_insurance_link_id, vsc_id, visa_type_id, is_insurance_required, created_by, created_date, modified_by, modified_date) VALUES(nextval('t_vsc_visa_insurance_link_seq'),81363,43195,'N','support', current_timestamp, 'support', current_timestamp);</v>
      </c>
    </row>
    <row r="163" spans="1:2">
      <c r="A163" t="str">
        <f>IFERROR(IF(OR('VSC Visa Insurance Impl Live'!G163=0, 'VSC Visa Insurance Impl Live'!G163=""), "", 'VSC Visa Insurance Impl Live'!G163), "")</f>
        <v>INSERT INTO t_vsc_visa_insurance_link (t_insurance_link_id, vsc_id, visa_type_id, is_insurance_required, created_by, created_date, modified_by, modified_date) VALUES(nextval('t_vsc_visa_insurance_link_seq'),81363,41352,'N','support', current_timestamp, 'support', current_timestamp);</v>
      </c>
      <c r="B163" t="str">
        <v>INSERT INTO t_vsc_visa_insurance_link (t_insurance_link_id, vsc_id, visa_type_id, is_insurance_required, created_by, created_date, modified_by, modified_date) VALUES(nextval('t_vsc_visa_insurance_link_seq'),81363,43215,'N','support', current_timestamp, 'support', current_timestamp);</v>
      </c>
    </row>
    <row r="164" spans="1:2">
      <c r="A164" t="str">
        <f>IFERROR(IF(OR('VSC Visa Insurance Impl Live'!G164=0, 'VSC Visa Insurance Impl Live'!G164=""), "", 'VSC Visa Insurance Impl Live'!G164), "")</f>
        <v>INSERT INTO t_vsc_visa_insurance_link (t_insurance_link_id, vsc_id, visa_type_id, is_insurance_required, created_by, created_date, modified_by, modified_date) VALUES(nextval('t_vsc_visa_insurance_link_seq'),81363,41353,'N','support', current_timestamp, 'support', current_timestamp);</v>
      </c>
      <c r="B164" t="str">
        <v>INSERT INTO t_vsc_visa_insurance_link (t_insurance_link_id, vsc_id, visa_type_id, is_insurance_required, created_by, created_date, modified_by, modified_date) VALUES(nextval('t_vsc_visa_insurance_link_seq'),81363,43196,'N','support', current_timestamp, 'support', current_timestamp);</v>
      </c>
    </row>
    <row r="165" spans="1:2">
      <c r="A165" t="str">
        <f>IFERROR(IF(OR('VSC Visa Insurance Impl Live'!G165=0, 'VSC Visa Insurance Impl Live'!G165=""), "", 'VSC Visa Insurance Impl Live'!G165), "")</f>
        <v>INSERT INTO t_vsc_visa_insurance_link (t_insurance_link_id, vsc_id, visa_type_id, is_insurance_required, created_by, created_date, modified_by, modified_date) VALUES(nextval('t_vsc_visa_insurance_link_seq'),81363,41354,'N','support', current_timestamp, 'support', current_timestamp);</v>
      </c>
      <c r="B165" t="str">
        <v>INSERT INTO t_vsc_visa_insurance_link (t_insurance_link_id, vsc_id, visa_type_id, is_insurance_required, created_by, created_date, modified_by, modified_date) VALUES(nextval('t_vsc_visa_insurance_link_seq'),81363,43197,'N','support', current_timestamp, 'support', current_timestamp);</v>
      </c>
    </row>
    <row r="166" spans="1:2">
      <c r="A166" t="str">
        <f>IFERROR(IF(OR('VSC Visa Insurance Impl Live'!G166=0, 'VSC Visa Insurance Impl Live'!G166=""), "", 'VSC Visa Insurance Impl Live'!G166), "")</f>
        <v>INSERT INTO t_vsc_visa_insurance_link (t_insurance_link_id, vsc_id, visa_type_id, is_insurance_required, created_by, created_date, modified_by, modified_date) VALUES(nextval('t_vsc_visa_insurance_link_seq'),81363,41424,'N','support', current_timestamp, 'support', current_timestamp);</v>
      </c>
      <c r="B166" t="str">
        <v>INSERT INTO t_vsc_visa_insurance_link (t_insurance_link_id, vsc_id, visa_type_id, is_insurance_required, created_by, created_date, modified_by, modified_date) VALUES(nextval('t_vsc_visa_insurance_link_seq'),81363,43235,'N','support', current_timestamp, 'support', current_timestamp);</v>
      </c>
    </row>
    <row r="167" spans="1:2">
      <c r="A167" t="str">
        <f>IFERROR(IF(OR('VSC Visa Insurance Impl Live'!G167=0, 'VSC Visa Insurance Impl Live'!G167=""), "", 'VSC Visa Insurance Impl Live'!G167), "")</f>
        <v>INSERT INTO t_vsc_visa_insurance_link (t_insurance_link_id, vsc_id, visa_type_id, is_insurance_required, created_by, created_date, modified_by, modified_date) VALUES(nextval('t_vsc_visa_insurance_link_seq'),81363,41406,'N','support', current_timestamp, 'support', current_timestamp);</v>
      </c>
      <c r="B167" t="str">
        <v>INSERT INTO t_vsc_visa_insurance_link (t_insurance_link_id, vsc_id, visa_type_id, is_insurance_required, created_by, created_date, modified_by, modified_date) VALUES(nextval('t_vsc_visa_insurance_link_seq'),81363,43255,'N','support', current_timestamp, 'support', current_timestamp);</v>
      </c>
    </row>
    <row r="168" spans="1:2">
      <c r="A168" t="str">
        <f>IFERROR(IF(OR('VSC Visa Insurance Impl Live'!G168=0, 'VSC Visa Insurance Impl Live'!G168=""), "", 'VSC Visa Insurance Impl Live'!G168), "")</f>
        <v>INSERT INTO t_vsc_visa_insurance_link (t_insurance_link_id, vsc_id, visa_type_id, is_insurance_required, created_by, created_date, modified_by, modified_date) VALUES(nextval('t_vsc_visa_insurance_link_seq'),81363,41443,'N','support', current_timestamp, 'support', current_timestamp);</v>
      </c>
      <c r="B168" t="str">
        <v>INSERT INTO t_vsc_visa_insurance_link (t_insurance_link_id, vsc_id, visa_type_id, is_insurance_required, created_by, created_date, modified_by, modified_date) VALUES(nextval('t_vsc_visa_insurance_link_seq'),81363,43275,'N','support', current_timestamp, 'support', current_timestamp);</v>
      </c>
    </row>
    <row r="169" spans="1:2">
      <c r="A169" t="str">
        <f>IFERROR(IF(OR('VSC Visa Insurance Impl Live'!G169=0, 'VSC Visa Insurance Impl Live'!G169=""), "", 'VSC Visa Insurance Impl Live'!G169), "")</f>
        <v>INSERT INTO t_vsc_visa_insurance_link (t_insurance_link_id, vsc_id, visa_type_id, is_insurance_required, created_by, created_date, modified_by, modified_date) VALUES(nextval('t_vsc_visa_insurance_link_seq'),81363,41407,'N','support', current_timestamp, 'support', current_timestamp);</v>
      </c>
      <c r="B169" t="str">
        <v>INSERT INTO t_vsc_visa_insurance_link (t_insurance_link_id, vsc_id, visa_type_id, is_insurance_required, created_by, created_date, modified_by, modified_date) VALUES(nextval('t_vsc_visa_insurance_link_seq'),81363,43276,'N','support', current_timestamp, 'support', current_timestamp);</v>
      </c>
    </row>
    <row r="170" spans="1:2">
      <c r="A170" t="str">
        <f>IFERROR(IF(OR('VSC Visa Insurance Impl Live'!G170=0, 'VSC Visa Insurance Impl Live'!G170=""), "", 'VSC Visa Insurance Impl Live'!G170), "")</f>
        <v>INSERT INTO t_vsc_visa_insurance_link (t_insurance_link_id, vsc_id, visa_type_id, is_insurance_required, created_by, created_date, modified_by, modified_date) VALUES(nextval('t_vsc_visa_insurance_link_seq'),81363,41463,'N','support', current_timestamp, 'support', current_timestamp);</v>
      </c>
      <c r="B170" t="str">
        <v>INSERT INTO t_vsc_visa_insurance_link (t_insurance_link_id, vsc_id, visa_type_id, is_insurance_required, created_by, created_date, modified_by, modified_date) VALUES(nextval('t_vsc_visa_insurance_link_seq'),81363,43295,'N','support', current_timestamp, 'support', current_timestamp);</v>
      </c>
    </row>
    <row r="171" spans="1:2">
      <c r="A171" t="str">
        <f>IFERROR(IF(OR('VSC Visa Insurance Impl Live'!G171=0, 'VSC Visa Insurance Impl Live'!G171=""), "", 'VSC Visa Insurance Impl Live'!G171), "")</f>
        <v>INSERT INTO t_vsc_visa_insurance_link (t_insurance_link_id, vsc_id, visa_type_id, is_insurance_required, created_by, created_date, modified_by, modified_date) VALUES(nextval('t_vsc_visa_insurance_link_seq'),81363,41595,'N','support', current_timestamp, 'support', current_timestamp);</v>
      </c>
      <c r="B171" t="str">
        <v>INSERT INTO t_vsc_visa_insurance_link (t_insurance_link_id, vsc_id, visa_type_id, is_insurance_required, created_by, created_date, modified_by, modified_date) VALUES(nextval('t_vsc_visa_insurance_link_seq'),81363,43315,'N','support', current_timestamp, 'support', current_timestamp);</v>
      </c>
    </row>
    <row r="172" spans="1:2">
      <c r="A172" t="str">
        <f>IFERROR(IF(OR('VSC Visa Insurance Impl Live'!G172=0, 'VSC Visa Insurance Impl Live'!G172=""), "", 'VSC Visa Insurance Impl Live'!G172), "")</f>
        <v>INSERT INTO t_vsc_visa_insurance_link (t_insurance_link_id, vsc_id, visa_type_id, is_insurance_required, created_by, created_date, modified_by, modified_date) VALUES(nextval('t_vsc_visa_insurance_link_seq'),81363,41516,'N','support', current_timestamp, 'support', current_timestamp);</v>
      </c>
      <c r="B172" t="str">
        <v>INSERT INTO t_vsc_visa_insurance_link (t_insurance_link_id, vsc_id, visa_type_id, is_insurance_required, created_by, created_date, modified_by, modified_date) VALUES(nextval('t_vsc_visa_insurance_link_seq'),81363,43256,'N','support', current_timestamp, 'support', current_timestamp);</v>
      </c>
    </row>
    <row r="173" spans="1:2">
      <c r="A173" t="str">
        <f>IFERROR(IF(OR('VSC Visa Insurance Impl Live'!G173=0, 'VSC Visa Insurance Impl Live'!G173=""), "", 'VSC Visa Insurance Impl Live'!G173), "")</f>
        <v>INSERT INTO t_vsc_visa_insurance_link (t_insurance_link_id, vsc_id, visa_type_id, is_insurance_required, created_by, created_date, modified_by, modified_date) VALUES(nextval('t_vsc_visa_insurance_link_seq'),81363,41615,'N','support', current_timestamp, 'support', current_timestamp);</v>
      </c>
      <c r="B173" t="str">
        <v>INSERT INTO t_vsc_visa_insurance_link (t_insurance_link_id, vsc_id, visa_type_id, is_insurance_required, created_by, created_date, modified_by, modified_date) VALUES(nextval('t_vsc_visa_insurance_link_seq'),81363,43316,'N','support', current_timestamp, 'support', current_timestamp);</v>
      </c>
    </row>
    <row r="174" spans="1:2">
      <c r="A174" t="str">
        <f>IFERROR(IF(OR('VSC Visa Insurance Impl Live'!G174=0, 'VSC Visa Insurance Impl Live'!G174=""), "", 'VSC Visa Insurance Impl Live'!G174), "")</f>
        <v>INSERT INTO t_vsc_visa_insurance_link (t_insurance_link_id, vsc_id, visa_type_id, is_insurance_required, created_by, created_date, modified_by, modified_date) VALUES(nextval('t_vsc_visa_insurance_link_seq'),81363,41616,'N','support', current_timestamp, 'support', current_timestamp);</v>
      </c>
      <c r="B174" t="str">
        <v>INSERT INTO t_vsc_visa_insurance_link (t_insurance_link_id, vsc_id, visa_type_id, is_insurance_required, created_by, created_date, modified_by, modified_date) VALUES(nextval('t_vsc_visa_insurance_link_seq'),81363,43257,'N','support', current_timestamp, 'support', current_timestamp);</v>
      </c>
    </row>
    <row r="175" spans="1:2">
      <c r="A175" t="str">
        <f>IFERROR(IF(OR('VSC Visa Insurance Impl Live'!G175=0, 'VSC Visa Insurance Impl Live'!G175=""), "", 'VSC Visa Insurance Impl Live'!G175), "")</f>
        <v>INSERT INTO t_vsc_visa_insurance_link (t_insurance_link_id, vsc_id, visa_type_id, is_insurance_required, created_by, created_date, modified_by, modified_date) VALUES(nextval('t_vsc_visa_insurance_link_seq'),81363,41517,'N','support', current_timestamp, 'support', current_timestamp);</v>
      </c>
      <c r="B175" t="str">
        <v>INSERT INTO t_vsc_visa_insurance_link (t_insurance_link_id, vsc_id, visa_type_id, is_insurance_required, created_by, created_date, modified_by, modified_date) VALUES(nextval('t_vsc_visa_insurance_link_seq'),81363,43258,'N','support', current_timestamp, 'support', current_timestamp);</v>
      </c>
    </row>
    <row r="176" spans="1:2">
      <c r="A176" t="str">
        <f>IFERROR(IF(OR('VSC Visa Insurance Impl Live'!G176=0, 'VSC Visa Insurance Impl Live'!G176=""), "", 'VSC Visa Insurance Impl Live'!G176), "")</f>
        <v>INSERT INTO t_vsc_visa_insurance_link (t_insurance_link_id, vsc_id, visa_type_id, is_insurance_required, created_by, created_date, modified_by, modified_date) VALUES(nextval('t_vsc_visa_insurance_link_seq'),81363,43195,'N','support', current_timestamp, 'support', current_timestamp);</v>
      </c>
      <c r="B176" t="str">
        <v>INSERT INTO t_vsc_visa_insurance_link (t_insurance_link_id, vsc_id, visa_type_id, is_insurance_required, created_by, created_date, modified_by, modified_date) VALUES(nextval('t_vsc_visa_insurance_link_seq'),81363,41364,'N','support', current_timestamp, 'support', current_timestamp);</v>
      </c>
    </row>
    <row r="177" spans="1:2">
      <c r="A177" t="str">
        <f>IFERROR(IF(OR('VSC Visa Insurance Impl Live'!G177=0, 'VSC Visa Insurance Impl Live'!G177=""), "", 'VSC Visa Insurance Impl Live'!G177), "")</f>
        <v>INSERT INTO t_vsc_visa_insurance_link (t_insurance_link_id, vsc_id, visa_type_id, is_insurance_required, created_by, created_date, modified_by, modified_date) VALUES(nextval('t_vsc_visa_insurance_link_seq'),81363,43215,'N','support', current_timestamp, 'support', current_timestamp);</v>
      </c>
      <c r="B177" t="str">
        <v>INSERT INTO t_vsc_visa_insurance_link (t_insurance_link_id, vsc_id, visa_type_id, is_insurance_required, created_by, created_date, modified_by, modified_date) VALUES(nextval('t_vsc_visa_insurance_link_seq'),81363,36173,'N','support', current_timestamp, 'support', current_timestamp);</v>
      </c>
    </row>
    <row r="178" spans="1:2">
      <c r="A178" t="str">
        <f>IFERROR(IF(OR('VSC Visa Insurance Impl Live'!G178=0, 'VSC Visa Insurance Impl Live'!G178=""), "", 'VSC Visa Insurance Impl Live'!G178), "")</f>
        <v>INSERT INTO t_vsc_visa_insurance_link (t_insurance_link_id, vsc_id, visa_type_id, is_insurance_required, created_by, created_date, modified_by, modified_date) VALUES(nextval('t_vsc_visa_insurance_link_seq'),81363,43196,'N','support', current_timestamp, 'support', current_timestamp);</v>
      </c>
      <c r="B178" t="str">
        <v>INSERT INTO t_vsc_visa_insurance_link (t_insurance_link_id, vsc_id, visa_type_id, is_insurance_required, created_by, created_date, modified_by, modified_date) VALUES(nextval('t_vsc_visa_insurance_link_seq'),81363,36176,'N','support', current_timestamp, 'support', current_timestamp);</v>
      </c>
    </row>
    <row r="179" spans="1:2">
      <c r="A179" t="str">
        <f>IFERROR(IF(OR('VSC Visa Insurance Impl Live'!G179=0, 'VSC Visa Insurance Impl Live'!G179=""), "", 'VSC Visa Insurance Impl Live'!G179), "")</f>
        <v>INSERT INTO t_vsc_visa_insurance_link (t_insurance_link_id, vsc_id, visa_type_id, is_insurance_required, created_by, created_date, modified_by, modified_date) VALUES(nextval('t_vsc_visa_insurance_link_seq'),81363,43197,'N','support', current_timestamp, 'support', current_timestamp);</v>
      </c>
      <c r="B179" t="str">
        <v>INSERT INTO t_vsc_visa_insurance_link (t_insurance_link_id, vsc_id, visa_type_id, is_insurance_required, created_by, created_date, modified_by, modified_date) VALUES(nextval('t_vsc_visa_insurance_link_seq'),81363,36170,'N','support', current_timestamp, 'support', current_timestamp);</v>
      </c>
    </row>
    <row r="180" spans="1:2">
      <c r="A180" t="str">
        <f>IFERROR(IF(OR('VSC Visa Insurance Impl Live'!G180=0, 'VSC Visa Insurance Impl Live'!G180=""), "", 'VSC Visa Insurance Impl Live'!G180), "")</f>
        <v>INSERT INTO t_vsc_visa_insurance_link (t_insurance_link_id, vsc_id, visa_type_id, is_insurance_required, created_by, created_date, modified_by, modified_date) VALUES(nextval('t_vsc_visa_insurance_link_seq'),81363,43235,'N','support', current_timestamp, 'support', current_timestamp);</v>
      </c>
      <c r="B180" t="str">
        <v>INSERT INTO t_vsc_visa_insurance_link (t_insurance_link_id, vsc_id, visa_type_id, is_insurance_required, created_by, created_date, modified_by, modified_date) VALUES(nextval('t_vsc_visa_insurance_link_seq'),81363,36169,'N','support', current_timestamp, 'support', current_timestamp);</v>
      </c>
    </row>
    <row r="181" spans="1:2">
      <c r="A181" t="str">
        <f>IFERROR(IF(OR('VSC Visa Insurance Impl Live'!G181=0, 'VSC Visa Insurance Impl Live'!G181=""), "", 'VSC Visa Insurance Impl Live'!G181), "")</f>
        <v>INSERT INTO t_vsc_visa_insurance_link (t_insurance_link_id, vsc_id, visa_type_id, is_insurance_required, created_by, created_date, modified_by, modified_date) VALUES(nextval('t_vsc_visa_insurance_link_seq'),81363,43255,'N','support', current_timestamp, 'support', current_timestamp);</v>
      </c>
      <c r="B181" t="str">
        <v>INSERT INTO t_vsc_visa_insurance_link (t_insurance_link_id, vsc_id, visa_type_id, is_insurance_required, created_by, created_date, modified_by, modified_date) VALUES(nextval('t_vsc_visa_insurance_link_seq'),81363,36174,'N','support', current_timestamp, 'support', current_timestamp);</v>
      </c>
    </row>
    <row r="182" spans="1:2">
      <c r="A182" t="str">
        <f>IFERROR(IF(OR('VSC Visa Insurance Impl Live'!G182=0, 'VSC Visa Insurance Impl Live'!G182=""), "", 'VSC Visa Insurance Impl Live'!G182), "")</f>
        <v>INSERT INTO t_vsc_visa_insurance_link (t_insurance_link_id, vsc_id, visa_type_id, is_insurance_required, created_by, created_date, modified_by, modified_date) VALUES(nextval('t_vsc_visa_insurance_link_seq'),81363,43275,'N','support', current_timestamp, 'support', current_timestamp);</v>
      </c>
      <c r="B182" t="str">
        <v>INSERT INTO t_vsc_visa_insurance_link (t_insurance_link_id, vsc_id, visa_type_id, is_insurance_required, created_by, created_date, modified_by, modified_date) VALUES(nextval('t_vsc_visa_insurance_link_seq'),81363,36179,'N','support', current_timestamp, 'support', current_timestamp);</v>
      </c>
    </row>
    <row r="183" spans="1:2">
      <c r="A183" t="str">
        <f>IFERROR(IF(OR('VSC Visa Insurance Impl Live'!G183=0, 'VSC Visa Insurance Impl Live'!G183=""), "", 'VSC Visa Insurance Impl Live'!G183), "")</f>
        <v>INSERT INTO t_vsc_visa_insurance_link (t_insurance_link_id, vsc_id, visa_type_id, is_insurance_required, created_by, created_date, modified_by, modified_date) VALUES(nextval('t_vsc_visa_insurance_link_seq'),81363,43276,'N','support', current_timestamp, 'support', current_timestamp);</v>
      </c>
      <c r="B183" t="str">
        <v>INSERT INTO t_vsc_visa_insurance_link (t_insurance_link_id, vsc_id, visa_type_id, is_insurance_required, created_by, created_date, modified_by, modified_date) VALUES(nextval('t_vsc_visa_insurance_link_seq'),81363,36172,'N','support', current_timestamp, 'support', current_timestamp);</v>
      </c>
    </row>
    <row r="184" spans="1:2">
      <c r="A184" t="str">
        <f>IFERROR(IF(OR('VSC Visa Insurance Impl Live'!G184=0, 'VSC Visa Insurance Impl Live'!G184=""), "", 'VSC Visa Insurance Impl Live'!G184), "")</f>
        <v>INSERT INTO t_vsc_visa_insurance_link (t_insurance_link_id, vsc_id, visa_type_id, is_insurance_required, created_by, created_date, modified_by, modified_date) VALUES(nextval('t_vsc_visa_insurance_link_seq'),81363,43295,'N','support', current_timestamp, 'support', current_timestamp);</v>
      </c>
      <c r="B184" t="str">
        <v>INSERT INTO t_vsc_visa_insurance_link (t_insurance_link_id, vsc_id, visa_type_id, is_insurance_required, created_by, created_date, modified_by, modified_date) VALUES(nextval('t_vsc_visa_insurance_link_seq'),81363,36171,'N','support', current_timestamp, 'support', current_timestamp);</v>
      </c>
    </row>
    <row r="185" spans="1:2">
      <c r="A185" t="str">
        <f>IFERROR(IF(OR('VSC Visa Insurance Impl Live'!G185=0, 'VSC Visa Insurance Impl Live'!G185=""), "", 'VSC Visa Insurance Impl Live'!G185), "")</f>
        <v>INSERT INTO t_vsc_visa_insurance_link (t_insurance_link_id, vsc_id, visa_type_id, is_insurance_required, created_by, created_date, modified_by, modified_date) VALUES(nextval('t_vsc_visa_insurance_link_seq'),81363,43315,'N','support', current_timestamp, 'support', current_timestamp);</v>
      </c>
      <c r="B185" t="str">
        <v>INSERT INTO t_vsc_visa_insurance_link (t_insurance_link_id, vsc_id, visa_type_id, is_insurance_required, created_by, created_date, modified_by, modified_date) VALUES(nextval('t_vsc_visa_insurance_link_seq'),81363,36175,'N','support', current_timestamp, 'support', current_timestamp);</v>
      </c>
    </row>
    <row r="186" spans="1:2">
      <c r="A186" t="str">
        <f>IFERROR(IF(OR('VSC Visa Insurance Impl Live'!G186=0, 'VSC Visa Insurance Impl Live'!G186=""), "", 'VSC Visa Insurance Impl Live'!G186), "")</f>
        <v>INSERT INTO t_vsc_visa_insurance_link (t_insurance_link_id, vsc_id, visa_type_id, is_insurance_required, created_by, created_date, modified_by, modified_date) VALUES(nextval('t_vsc_visa_insurance_link_seq'),81363,43256,'N','support', current_timestamp, 'support', current_timestamp);</v>
      </c>
      <c r="B186" t="str">
        <v>INSERT INTO t_vsc_visa_insurance_link (t_insurance_link_id, vsc_id, visa_type_id, is_insurance_required, created_by, created_date, modified_by, modified_date) VALUES(nextval('t_vsc_visa_insurance_link_seq'),81363,36168,'N','support', current_timestamp, 'support', current_timestamp);</v>
      </c>
    </row>
    <row r="187" spans="1:2">
      <c r="A187" t="str">
        <f>IFERROR(IF(OR('VSC Visa Insurance Impl Live'!G187=0, 'VSC Visa Insurance Impl Live'!G187=""), "", 'VSC Visa Insurance Impl Live'!G187), "")</f>
        <v>INSERT INTO t_vsc_visa_insurance_link (t_insurance_link_id, vsc_id, visa_type_id, is_insurance_required, created_by, created_date, modified_by, modified_date) VALUES(nextval('t_vsc_visa_insurance_link_seq'),81363,43316,'N','support', current_timestamp, 'support', current_timestamp);</v>
      </c>
      <c r="B187" t="str">
        <v>INSERT INTO t_vsc_visa_insurance_link (t_insurance_link_id, vsc_id, visa_type_id, is_insurance_required, created_by, created_date, modified_by, modified_date) VALUES(nextval('t_vsc_visa_insurance_link_seq'),81363,36177,'N','support', current_timestamp, 'support', current_timestamp);</v>
      </c>
    </row>
    <row r="188" spans="1:2">
      <c r="A188" t="str">
        <f>IFERROR(IF(OR('VSC Visa Insurance Impl Live'!G188=0, 'VSC Visa Insurance Impl Live'!G188=""), "", 'VSC Visa Insurance Impl Live'!G188), "")</f>
        <v>INSERT INTO t_vsc_visa_insurance_link (t_insurance_link_id, vsc_id, visa_type_id, is_insurance_required, created_by, created_date, modified_by, modified_date) VALUES(nextval('t_vsc_visa_insurance_link_seq'),81363,43257,'N','support', current_timestamp, 'support', current_timestamp);</v>
      </c>
      <c r="B188" t="str">
        <v>INSERT INTO t_vsc_visa_insurance_link (t_insurance_link_id, vsc_id, visa_type_id, is_insurance_required, created_by, created_date, modified_by, modified_date) VALUES(nextval('t_vsc_visa_insurance_link_seq'),81363,36167,'N','support', current_timestamp, 'support', current_timestamp);</v>
      </c>
    </row>
    <row r="189" spans="1:2">
      <c r="A189" t="str">
        <f>IFERROR(IF(OR('VSC Visa Insurance Impl Live'!G189=0, 'VSC Visa Insurance Impl Live'!G189=""), "", 'VSC Visa Insurance Impl Live'!G189), "")</f>
        <v>INSERT INTO t_vsc_visa_insurance_link (t_insurance_link_id, vsc_id, visa_type_id, is_insurance_required, created_by, created_date, modified_by, modified_date) VALUES(nextval('t_vsc_visa_insurance_link_seq'),81363,43258,'N','support', current_timestamp, 'support', current_timestamp);</v>
      </c>
      <c r="B189" t="str">
        <v>INSERT INTO t_vsc_visa_insurance_link (t_insurance_link_id, vsc_id, visa_type_id, is_insurance_required, created_by, created_date, modified_by, modified_date) VALUES(nextval('t_vsc_visa_insurance_link_seq'),81363,36162,'N','support', current_timestamp, 'support', current_timestamp);</v>
      </c>
    </row>
    <row r="190" spans="1:2">
      <c r="A190" t="str">
        <f>IFERROR(IF(OR('VSC Visa Insurance Impl Live'!G190=0, 'VSC Visa Insurance Impl Live'!G190=""), "", 'VSC Visa Insurance Impl Live'!G190), "")</f>
        <v>INSERT INTO t_vsc_visa_insurance_link (t_insurance_link_id, vsc_id, visa_type_id, is_insurance_required, created_by, created_date, modified_by, modified_date) VALUES(nextval('t_vsc_visa_insurance_link_seq'),81363,41364,'N','support', current_timestamp, 'support', current_timestamp);</v>
      </c>
      <c r="B190" t="str">
        <v>INSERT INTO t_vsc_visa_insurance_link (t_insurance_link_id, vsc_id, visa_type_id, is_insurance_required, created_by, created_date, modified_by, modified_date) VALUES(nextval('t_vsc_visa_insurance_link_seq'),81363,36178,'N','support', current_timestamp, 'support', current_timestamp);</v>
      </c>
    </row>
    <row r="191" spans="1:2">
      <c r="A191" t="str">
        <f>IFERROR(IF(OR('VSC Visa Insurance Impl Live'!G191=0, 'VSC Visa Insurance Impl Live'!G191=""), "", 'VSC Visa Insurance Impl Live'!G191), "")</f>
        <v>INSERT INTO t_vsc_visa_insurance_link (t_insurance_link_id, vsc_id, visa_type_id, is_insurance_required, created_by, created_date, modified_by, modified_date) VALUES(nextval('t_vsc_visa_insurance_link_seq'),81363,36173,'N','support', current_timestamp, 'support', current_timestamp);</v>
      </c>
      <c r="B191" t="str">
        <v>INSERT INTO t_vsc_visa_insurance_link (t_insurance_link_id, vsc_id, visa_type_id, is_insurance_required, created_by, created_date, modified_by, modified_date) VALUES(nextval('t_vsc_visa_insurance_link_seq'),81363,36160,'N','support', current_timestamp, 'support', current_timestamp);</v>
      </c>
    </row>
    <row r="192" spans="1:2">
      <c r="A192" t="str">
        <f>IFERROR(IF(OR('VSC Visa Insurance Impl Live'!G192=0, 'VSC Visa Insurance Impl Live'!G192=""), "", 'VSC Visa Insurance Impl Live'!G192), "")</f>
        <v>INSERT INTO t_vsc_visa_insurance_link (t_insurance_link_id, vsc_id, visa_type_id, is_insurance_required, created_by, created_date, modified_by, modified_date) VALUES(nextval('t_vsc_visa_insurance_link_seq'),81363,36176,'N','support', current_timestamp, 'support', current_timestamp);</v>
      </c>
      <c r="B192" t="str">
        <v>INSERT INTO t_vsc_visa_insurance_link (t_insurance_link_id, vsc_id, visa_type_id, is_insurance_required, created_by, created_date, modified_by, modified_date) VALUES(nextval('t_vsc_visa_insurance_link_seq'),81363,36159,'N','support', current_timestamp, 'support', current_timestamp);</v>
      </c>
    </row>
    <row r="193" spans="1:2">
      <c r="A193" t="str">
        <f>IFERROR(IF(OR('VSC Visa Insurance Impl Live'!G193=0, 'VSC Visa Insurance Impl Live'!G193=""), "", 'VSC Visa Insurance Impl Live'!G193), "")</f>
        <v>INSERT INTO t_vsc_visa_insurance_link (t_insurance_link_id, vsc_id, visa_type_id, is_insurance_required, created_by, created_date, modified_by, modified_date) VALUES(nextval('t_vsc_visa_insurance_link_seq'),81363,36170,'N','support', current_timestamp, 'support', current_timestamp);</v>
      </c>
      <c r="B193" t="str">
        <v>INSERT INTO t_vsc_visa_insurance_link (t_insurance_link_id, vsc_id, visa_type_id, is_insurance_required, created_by, created_date, modified_by, modified_date) VALUES(nextval('t_vsc_visa_insurance_link_seq'),81363,36163,'N','support', current_timestamp, 'support', current_timestamp);</v>
      </c>
    </row>
    <row r="194" spans="1:2">
      <c r="A194" t="str">
        <f>IFERROR(IF(OR('VSC Visa Insurance Impl Live'!G194=0, 'VSC Visa Insurance Impl Live'!G194=""), "", 'VSC Visa Insurance Impl Live'!G194), "")</f>
        <v>INSERT INTO t_vsc_visa_insurance_link (t_insurance_link_id, vsc_id, visa_type_id, is_insurance_required, created_by, created_date, modified_by, modified_date) VALUES(nextval('t_vsc_visa_insurance_link_seq'),81363,36169,'N','support', current_timestamp, 'support', current_timestamp);</v>
      </c>
      <c r="B194" t="str">
        <v>INSERT INTO t_vsc_visa_insurance_link (t_insurance_link_id, vsc_id, visa_type_id, is_insurance_required, created_by, created_date, modified_by, modified_date) VALUES(nextval('t_vsc_visa_insurance_link_seq'),81363,36156,'N','support', current_timestamp, 'support', current_timestamp);</v>
      </c>
    </row>
    <row r="195" spans="1:2">
      <c r="A195" t="str">
        <f>IFERROR(IF(OR('VSC Visa Insurance Impl Live'!G195=0, 'VSC Visa Insurance Impl Live'!G195=""), "", 'VSC Visa Insurance Impl Live'!G195), "")</f>
        <v>INSERT INTO t_vsc_visa_insurance_link (t_insurance_link_id, vsc_id, visa_type_id, is_insurance_required, created_by, created_date, modified_by, modified_date) VALUES(nextval('t_vsc_visa_insurance_link_seq'),81363,36174,'N','support', current_timestamp, 'support', current_timestamp);</v>
      </c>
      <c r="B195" t="str">
        <v>INSERT INTO t_vsc_visa_insurance_link (t_insurance_link_id, vsc_id, visa_type_id, is_insurance_required, created_by, created_date, modified_by, modified_date) VALUES(nextval('t_vsc_visa_insurance_link_seq'),81363,36165,'N','support', current_timestamp, 'support', current_timestamp);</v>
      </c>
    </row>
    <row r="196" spans="1:2">
      <c r="A196" t="str">
        <f>IFERROR(IF(OR('VSC Visa Insurance Impl Live'!G196=0, 'VSC Visa Insurance Impl Live'!G196=""), "", 'VSC Visa Insurance Impl Live'!G196), "")</f>
        <v>INSERT INTO t_vsc_visa_insurance_link (t_insurance_link_id, vsc_id, visa_type_id, is_insurance_required, created_by, created_date, modified_by, modified_date) VALUES(nextval('t_vsc_visa_insurance_link_seq'),81363,36179,'N','support', current_timestamp, 'support', current_timestamp);</v>
      </c>
      <c r="B196" t="str">
        <v>INSERT INTO t_vsc_visa_insurance_link (t_insurance_link_id, vsc_id, visa_type_id, is_insurance_required, created_by, created_date, modified_by, modified_date) VALUES(nextval('t_vsc_visa_insurance_link_seq'),81363,36155,'N','support', current_timestamp, 'support', current_timestamp);</v>
      </c>
    </row>
    <row r="197" spans="1:2">
      <c r="A197" t="str">
        <f>IFERROR(IF(OR('VSC Visa Insurance Impl Live'!G197=0, 'VSC Visa Insurance Impl Live'!G197=""), "", 'VSC Visa Insurance Impl Live'!G197), "")</f>
        <v>INSERT INTO t_vsc_visa_insurance_link (t_insurance_link_id, vsc_id, visa_type_id, is_insurance_required, created_by, created_date, modified_by, modified_date) VALUES(nextval('t_vsc_visa_insurance_link_seq'),81363,36172,'N','support', current_timestamp, 'support', current_timestamp);</v>
      </c>
      <c r="B197" t="str">
        <v>INSERT INTO t_vsc_visa_insurance_link (t_insurance_link_id, vsc_id, visa_type_id, is_insurance_required, created_by, created_date, modified_by, modified_date) VALUES(nextval('t_vsc_visa_insurance_link_seq'),81363,22058,'Y','support', current_timestamp, 'support', current_timestamp);</v>
      </c>
    </row>
    <row r="198" spans="1:2">
      <c r="A198" t="str">
        <f>IFERROR(IF(OR('VSC Visa Insurance Impl Live'!G198=0, 'VSC Visa Insurance Impl Live'!G198=""), "", 'VSC Visa Insurance Impl Live'!G198), "")</f>
        <v>INSERT INTO t_vsc_visa_insurance_link (t_insurance_link_id, vsc_id, visa_type_id, is_insurance_required, created_by, created_date, modified_by, modified_date) VALUES(nextval('t_vsc_visa_insurance_link_seq'),81363,36171,'N','support', current_timestamp, 'support', current_timestamp);</v>
      </c>
      <c r="B198" t="str">
        <v>INSERT INTO t_vsc_visa_insurance_link (t_insurance_link_id, vsc_id, visa_type_id, is_insurance_required, created_by, created_date, modified_by, modified_date) VALUES(nextval('t_vsc_visa_insurance_link_seq'),81363,24054,'Y','support', current_timestamp, 'support', current_timestamp);</v>
      </c>
    </row>
    <row r="199" spans="1:2">
      <c r="A199" t="str">
        <f>IFERROR(IF(OR('VSC Visa Insurance Impl Live'!G199=0, 'VSC Visa Insurance Impl Live'!G199=""), "", 'VSC Visa Insurance Impl Live'!G199), "")</f>
        <v>INSERT INTO t_vsc_visa_insurance_link (t_insurance_link_id, vsc_id, visa_type_id, is_insurance_required, created_by, created_date, modified_by, modified_date) VALUES(nextval('t_vsc_visa_insurance_link_seq'),81363,36175,'N','support', current_timestamp, 'support', current_timestamp);</v>
      </c>
      <c r="B199" t="str">
        <v>INSERT INTO t_vsc_visa_insurance_link (t_insurance_link_id, vsc_id, visa_type_id, is_insurance_required, created_by, created_date, modified_by, modified_date) VALUES(nextval('t_vsc_visa_insurance_link_seq'),81363,39151,'N','support', current_timestamp, 'support', current_timestamp);</v>
      </c>
    </row>
    <row r="200" spans="1:2">
      <c r="A200" t="str">
        <f>IFERROR(IF(OR('VSC Visa Insurance Impl Live'!G200=0, 'VSC Visa Insurance Impl Live'!G200=""), "", 'VSC Visa Insurance Impl Live'!G200), "")</f>
        <v>INSERT INTO t_vsc_visa_insurance_link (t_insurance_link_id, vsc_id, visa_type_id, is_insurance_required, created_by, created_date, modified_by, modified_date) VALUES(nextval('t_vsc_visa_insurance_link_seq'),81363,36168,'N','support', current_timestamp, 'support', current_timestamp);</v>
      </c>
      <c r="B200" t="str">
        <v>INSERT INTO t_vsc_visa_insurance_link (t_insurance_link_id, vsc_id, visa_type_id, is_insurance_required, created_by, created_date, modified_by, modified_date) VALUES(nextval('t_vsc_visa_insurance_link_seq'),81363,37153,'Y','support', current_timestamp, 'support', current_timestamp);</v>
      </c>
    </row>
    <row r="201" spans="1:2">
      <c r="A201" t="str">
        <f>IFERROR(IF(OR('VSC Visa Insurance Impl Live'!G201=0, 'VSC Visa Insurance Impl Live'!G201=""), "", 'VSC Visa Insurance Impl Live'!G201), "")</f>
        <v>INSERT INTO t_vsc_visa_insurance_link (t_insurance_link_id, vsc_id, visa_type_id, is_insurance_required, created_by, created_date, modified_by, modified_date) VALUES(nextval('t_vsc_visa_insurance_link_seq'),81363,36177,'N','support', current_timestamp, 'support', current_timestamp);</v>
      </c>
      <c r="B201" t="str">
        <v>INSERT INTO t_vsc_visa_insurance_link (t_insurance_link_id, vsc_id, visa_type_id, is_insurance_required, created_by, created_date, modified_by, modified_date) VALUES(nextval('t_vsc_visa_insurance_link_seq'),81363,33153,'Y','support', current_timestamp, 'support', current_timestamp);</v>
      </c>
    </row>
    <row r="202" spans="1:2">
      <c r="A202" t="str">
        <f>IFERROR(IF(OR('VSC Visa Insurance Impl Live'!G202=0, 'VSC Visa Insurance Impl Live'!G202=""), "", 'VSC Visa Insurance Impl Live'!G202), "")</f>
        <v>INSERT INTO t_vsc_visa_insurance_link (t_insurance_link_id, vsc_id, visa_type_id, is_insurance_required, created_by, created_date, modified_by, modified_date) VALUES(nextval('t_vsc_visa_insurance_link_seq'),81363,36167,'N','support', current_timestamp, 'support', current_timestamp);</v>
      </c>
      <c r="B202" t="str">
        <v>INSERT INTO t_vsc_visa_insurance_link (t_insurance_link_id, vsc_id, visa_type_id, is_insurance_required, created_by, created_date, modified_by, modified_date) VALUES(nextval('t_vsc_visa_insurance_link_seq'),81363,616,'Y','support', current_timestamp, 'support', current_timestamp);</v>
      </c>
    </row>
    <row r="203" spans="1:2">
      <c r="A203" t="str">
        <f>IFERROR(IF(OR('VSC Visa Insurance Impl Live'!G203=0, 'VSC Visa Insurance Impl Live'!G203=""), "", 'VSC Visa Insurance Impl Live'!G203), "")</f>
        <v>INSERT INTO t_vsc_visa_insurance_link (t_insurance_link_id, vsc_id, visa_type_id, is_insurance_required, created_by, created_date, modified_by, modified_date) VALUES(nextval('t_vsc_visa_insurance_link_seq'),81363,36162,'N','support', current_timestamp, 'support', current_timestamp);</v>
      </c>
      <c r="B203" t="str">
        <v>INSERT INTO t_vsc_visa_insurance_link (t_insurance_link_id, vsc_id, visa_type_id, is_insurance_required, created_by, created_date, modified_by, modified_date) VALUES(nextval('t_vsc_visa_insurance_link_seq'),81363,615,'Y','support', current_timestamp, 'support', current_timestamp);</v>
      </c>
    </row>
    <row r="204" spans="1:2">
      <c r="A204" t="str">
        <f>IFERROR(IF(OR('VSC Visa Insurance Impl Live'!G204=0, 'VSC Visa Insurance Impl Live'!G204=""), "", 'VSC Visa Insurance Impl Live'!G204), "")</f>
        <v>INSERT INTO t_vsc_visa_insurance_link (t_insurance_link_id, vsc_id, visa_type_id, is_insurance_required, created_by, created_date, modified_by, modified_date) VALUES(nextval('t_vsc_visa_insurance_link_seq'),81363,36178,'N','support', current_timestamp, 'support', current_timestamp);</v>
      </c>
      <c r="B204" t="str">
        <v>INSERT INTO t_vsc_visa_insurance_link (t_insurance_link_id, vsc_id, visa_type_id, is_insurance_required, created_by, created_date, modified_by, modified_date) VALUES(nextval('t_vsc_visa_insurance_link_seq'),81363,34156,'Y','support', current_timestamp, 'support', current_timestamp);</v>
      </c>
    </row>
    <row r="205" spans="1:2">
      <c r="A205" t="str">
        <f>IFERROR(IF(OR('VSC Visa Insurance Impl Live'!G205=0, 'VSC Visa Insurance Impl Live'!G205=""), "", 'VSC Visa Insurance Impl Live'!G205), "")</f>
        <v>INSERT INTO t_vsc_visa_insurance_link (t_insurance_link_id, vsc_id, visa_type_id, is_insurance_required, created_by, created_date, modified_by, modified_date) VALUES(nextval('t_vsc_visa_insurance_link_seq'),81363,36160,'N','support', current_timestamp, 'support', current_timestamp);</v>
      </c>
      <c r="B205" t="str">
        <v>INSERT INTO t_vsc_visa_insurance_link (t_insurance_link_id, vsc_id, visa_type_id, is_insurance_required, created_by, created_date, modified_by, modified_date) VALUES(nextval('t_vsc_visa_insurance_link_seq'),81363,617,'Y','support', current_timestamp, 'support', current_timestamp);</v>
      </c>
    </row>
    <row r="206" spans="1:2">
      <c r="A206" t="str">
        <f>IFERROR(IF(OR('VSC Visa Insurance Impl Live'!G206=0, 'VSC Visa Insurance Impl Live'!G206=""), "", 'VSC Visa Insurance Impl Live'!G206), "")</f>
        <v>INSERT INTO t_vsc_visa_insurance_link (t_insurance_link_id, vsc_id, visa_type_id, is_insurance_required, created_by, created_date, modified_by, modified_date) VALUES(nextval('t_vsc_visa_insurance_link_seq'),81363,36159,'N','support', current_timestamp, 'support', current_timestamp);</v>
      </c>
      <c r="B206" t="str">
        <v>INSERT INTO t_vsc_visa_insurance_link (t_insurance_link_id, vsc_id, visa_type_id, is_insurance_required, created_by, created_date, modified_by, modified_date) VALUES(nextval('t_vsc_visa_insurance_link_seq'),81363,43603,'Y','support', current_timestamp, 'support', current_timestamp);</v>
      </c>
    </row>
    <row r="207" spans="1:2">
      <c r="A207" t="str">
        <f>IFERROR(IF(OR('VSC Visa Insurance Impl Live'!G207=0, 'VSC Visa Insurance Impl Live'!G207=""), "", 'VSC Visa Insurance Impl Live'!G207), "")</f>
        <v>INSERT INTO t_vsc_visa_insurance_link (t_insurance_link_id, vsc_id, visa_type_id, is_insurance_required, created_by, created_date, modified_by, modified_date) VALUES(nextval('t_vsc_visa_insurance_link_seq'),81363,36163,'N','support', current_timestamp, 'support', current_timestamp);</v>
      </c>
      <c r="B207" t="str">
        <v>INSERT INTO t_vsc_visa_insurance_link (t_insurance_link_id, vsc_id, visa_type_id, is_insurance_required, created_by, created_date, modified_by, modified_date) VALUES(nextval('t_vsc_visa_insurance_link_seq'),81363,42783,'N','support', current_timestamp, 'support', current_timestamp);</v>
      </c>
    </row>
    <row r="208" spans="1:2">
      <c r="A208" t="str">
        <f>IFERROR(IF(OR('VSC Visa Insurance Impl Live'!G208=0, 'VSC Visa Insurance Impl Live'!G208=""), "", 'VSC Visa Insurance Impl Live'!G208), "")</f>
        <v>INSERT INTO t_vsc_visa_insurance_link (t_insurance_link_id, vsc_id, visa_type_id, is_insurance_required, created_by, created_date, modified_by, modified_date) VALUES(nextval('t_vsc_visa_insurance_link_seq'),81363,36156,'N','support', current_timestamp, 'support', current_timestamp);</v>
      </c>
      <c r="B208" t="str">
        <v>INSERT INTO t_vsc_visa_insurance_link (t_insurance_link_id, vsc_id, visa_type_id, is_insurance_required, created_by, created_date, modified_by, modified_date) VALUES(nextval('t_vsc_visa_insurance_link_seq'),81363,42143,'N','support', current_timestamp, 'support', current_timestamp);</v>
      </c>
    </row>
    <row r="209" spans="1:2">
      <c r="A209" t="str">
        <f>IFERROR(IF(OR('VSC Visa Insurance Impl Live'!G209=0, 'VSC Visa Insurance Impl Live'!G209=""), "", 'VSC Visa Insurance Impl Live'!G209), "")</f>
        <v>INSERT INTO t_vsc_visa_insurance_link (t_insurance_link_id, vsc_id, visa_type_id, is_insurance_required, created_by, created_date, modified_by, modified_date) VALUES(nextval('t_vsc_visa_insurance_link_seq'),81363,36165,'N','support', current_timestamp, 'support', current_timestamp);</v>
      </c>
      <c r="B209" t="str">
        <v>INSERT INTO t_vsc_visa_insurance_link (t_insurance_link_id, vsc_id, visa_type_id, is_insurance_required, created_by, created_date, modified_by, modified_date) VALUES(nextval('t_vsc_visa_insurance_link_seq'),81363,22059,'N','support', current_timestamp, 'support', current_timestamp);</v>
      </c>
    </row>
    <row r="210" spans="1:2">
      <c r="A210" t="str">
        <f>IFERROR(IF(OR('VSC Visa Insurance Impl Live'!G210=0, 'VSC Visa Insurance Impl Live'!G210=""), "", 'VSC Visa Insurance Impl Live'!G210), "")</f>
        <v>INSERT INTO t_vsc_visa_insurance_link (t_insurance_link_id, vsc_id, visa_type_id, is_insurance_required, created_by, created_date, modified_by, modified_date) VALUES(nextval('t_vsc_visa_insurance_link_seq'),81363,36155,'N','support', current_timestamp, 'support', current_timestamp);</v>
      </c>
      <c r="B210" t="str">
        <v>INSERT INTO t_vsc_visa_insurance_link (t_insurance_link_id, vsc_id, visa_type_id, is_insurance_required, created_by, created_date, modified_by, modified_date) VALUES(nextval('t_vsc_visa_insurance_link_seq'),81363,940,'N','support', current_timestamp, 'support', current_timestamp);</v>
      </c>
    </row>
    <row r="211" spans="1:2">
      <c r="A211" t="str">
        <f>IFERROR(IF(OR('VSC Visa Insurance Impl Live'!G211=0, 'VSC Visa Insurance Impl Live'!G211=""), "", 'VSC Visa Insurance Impl Live'!G211), "")</f>
        <v>INSERT INTO t_vsc_visa_insurance_link (t_insurance_link_id, vsc_id, visa_type_id, is_insurance_required, created_by, created_date, modified_by, modified_date) VALUES(nextval('t_vsc_visa_insurance_link_seq'),81363,22058,'Y','support', current_timestamp, 'support', current_timestamp);</v>
      </c>
      <c r="B211" t="str">
        <v>INSERT INTO t_vsc_visa_insurance_link (t_insurance_link_id, vsc_id, visa_type_id, is_insurance_required, created_by, created_date, modified_by, modified_date) VALUES(nextval('t_vsc_visa_insurance_link_seq'),81363,939,'N','support', current_timestamp, 'support', current_timestamp);</v>
      </c>
    </row>
    <row r="212" spans="1:2">
      <c r="A212" t="str">
        <f>IFERROR(IF(OR('VSC Visa Insurance Impl Live'!G212=0, 'VSC Visa Insurance Impl Live'!G212=""), "", 'VSC Visa Insurance Impl Live'!G212), "")</f>
        <v>INSERT INTO t_vsc_visa_insurance_link (t_insurance_link_id, vsc_id, visa_type_id, is_insurance_required, created_by, created_date, modified_by, modified_date) VALUES(nextval('t_vsc_visa_insurance_link_seq'),81363,24054,'Y','support', current_timestamp, 'support', current_timestamp);</v>
      </c>
      <c r="B212" t="str">
        <v>INSERT INTO t_vsc_visa_insurance_link (t_insurance_link_id, vsc_id, visa_type_id, is_insurance_required, created_by, created_date, modified_by, modified_date) VALUES(nextval('t_vsc_visa_insurance_link_seq'),81363,941,'N','support', current_timestamp, 'support', current_timestamp);</v>
      </c>
    </row>
    <row r="213" spans="1:2">
      <c r="A213" t="str">
        <f>IFERROR(IF(OR('VSC Visa Insurance Impl Live'!G213=0, 'VSC Visa Insurance Impl Live'!G213=""), "", 'VSC Visa Insurance Impl Live'!G213), "")</f>
        <v>INSERT INTO t_vsc_visa_insurance_link (t_insurance_link_id, vsc_id, visa_type_id, is_insurance_required, created_by, created_date, modified_by, modified_date) VALUES(nextval('t_vsc_visa_insurance_link_seq'),81363,39151,'N','support', current_timestamp, 'support', current_timestamp);</v>
      </c>
      <c r="B213" t="str">
        <v>INSERT INTO t_vsc_visa_insurance_link (t_insurance_link_id, vsc_id, visa_type_id, is_insurance_required, created_by, created_date, modified_by, modified_date) VALUES(nextval('t_vsc_visa_insurance_link_seq'),81363,28150,'N','support', current_timestamp, 'support', current_timestamp);</v>
      </c>
    </row>
    <row r="214" spans="1:2">
      <c r="A214" t="str">
        <f>IFERROR(IF(OR('VSC Visa Insurance Impl Live'!G214=0, 'VSC Visa Insurance Impl Live'!G214=""), "", 'VSC Visa Insurance Impl Live'!G214), "")</f>
        <v>INSERT INTO t_vsc_visa_insurance_link (t_insurance_link_id, vsc_id, visa_type_id, is_insurance_required, created_by, created_date, modified_by, modified_date) VALUES(nextval('t_vsc_visa_insurance_link_seq'),81363,37153,'Y','support', current_timestamp, 'support', current_timestamp);</v>
      </c>
      <c r="B214" t="str">
        <v>INSERT INTO t_vsc_visa_insurance_link (t_insurance_link_id, vsc_id, visa_type_id, is_insurance_required, created_by, created_date, modified_by, modified_date) VALUES(nextval('t_vsc_visa_insurance_link_seq'),81363,607,'N','support', current_timestamp, 'support', current_timestamp);</v>
      </c>
    </row>
    <row r="215" spans="1:2">
      <c r="A215" t="str">
        <f>IFERROR(IF(OR('VSC Visa Insurance Impl Live'!G215=0, 'VSC Visa Insurance Impl Live'!G215=""), "", 'VSC Visa Insurance Impl Live'!G215), "")</f>
        <v>INSERT INTO t_vsc_visa_insurance_link (t_insurance_link_id, vsc_id, visa_type_id, is_insurance_required, created_by, created_date, modified_by, modified_date) VALUES(nextval('t_vsc_visa_insurance_link_seq'),81363,33153,'Y','support', current_timestamp, 'support', current_timestamp);</v>
      </c>
      <c r="B215" t="str">
        <v>INSERT INTO t_vsc_visa_insurance_link (t_insurance_link_id, vsc_id, visa_type_id, is_insurance_required, created_by, created_date, modified_by, modified_date) VALUES(nextval('t_vsc_visa_insurance_link_seq'),81363,606,'N','support', current_timestamp, 'support', current_timestamp);</v>
      </c>
    </row>
    <row r="216" spans="1:2">
      <c r="A216" t="str">
        <f>IFERROR(IF(OR('VSC Visa Insurance Impl Live'!G216=0, 'VSC Visa Insurance Impl Live'!G216=""), "", 'VSC Visa Insurance Impl Live'!G216), "")</f>
        <v>INSERT INTO t_vsc_visa_insurance_link (t_insurance_link_id, vsc_id, visa_type_id, is_insurance_required, created_by, created_date, modified_by, modified_date) VALUES(nextval('t_vsc_visa_insurance_link_seq'),81363,616,'Y','support', current_timestamp, 'support', current_timestamp);</v>
      </c>
      <c r="B216" t="str">
        <v>INSERT INTO t_vsc_visa_insurance_link (t_insurance_link_id, vsc_id, visa_type_id, is_insurance_required, created_by, created_date, modified_by, modified_date) VALUES(nextval('t_vsc_visa_insurance_link_seq'),81363,608,'N','support', current_timestamp, 'support', current_timestamp);</v>
      </c>
    </row>
    <row r="217" spans="1:2">
      <c r="A217" t="str">
        <f>IFERROR(IF(OR('VSC Visa Insurance Impl Live'!G217=0, 'VSC Visa Insurance Impl Live'!G217=""), "", 'VSC Visa Insurance Impl Live'!G217), "")</f>
        <v>INSERT INTO t_vsc_visa_insurance_link (t_insurance_link_id, vsc_id, visa_type_id, is_insurance_required, created_by, created_date, modified_by, modified_date) VALUES(nextval('t_vsc_visa_insurance_link_seq'),81363,615,'Y','support', current_timestamp, 'support', current_timestamp);</v>
      </c>
      <c r="B217" t="str">
        <v>INSERT INTO t_vsc_visa_insurance_link (t_insurance_link_id, vsc_id, visa_type_id, is_insurance_required, created_by, created_date, modified_by, modified_date) VALUES(nextval('t_vsc_visa_insurance_link_seq'),81363,42803,'N','support', current_timestamp, 'support', current_timestamp);</v>
      </c>
    </row>
    <row r="218" spans="1:2">
      <c r="A218" t="str">
        <f>IFERROR(IF(OR('VSC Visa Insurance Impl Live'!G218=0, 'VSC Visa Insurance Impl Live'!G218=""), "", 'VSC Visa Insurance Impl Live'!G218), "")</f>
        <v/>
      </c>
      <c r="B218" t="str">
        <v>INSERT INTO t_vsc_visa_insurance_link (t_insurance_link_id, vsc_id, visa_type_id, is_insurance_required, created_by, created_date, modified_by, modified_date) VALUES(nextval('t_vsc_visa_insurance_link_seq'),81363,22053,'Y','support', current_timestamp, 'support', current_timestamp);</v>
      </c>
    </row>
    <row r="219" spans="1:2">
      <c r="A219" t="str">
        <f>IFERROR(IF(OR('VSC Visa Insurance Impl Live'!G219=0, 'VSC Visa Insurance Impl Live'!G219=""), "", 'VSC Visa Insurance Impl Live'!G219), "")</f>
        <v>INSERT INTO t_vsc_visa_insurance_link (t_insurance_link_id, vsc_id, visa_type_id, is_insurance_required, created_by, created_date, modified_by, modified_date) VALUES(nextval('t_vsc_visa_insurance_link_seq'),81363,34156,'Y','support', current_timestamp, 'support', current_timestamp);</v>
      </c>
      <c r="B219" t="str">
        <v>INSERT INTO t_vsc_visa_insurance_link (t_insurance_link_id, vsc_id, visa_type_id, is_insurance_required, created_by, created_date, modified_by, modified_date) VALUES(nextval('t_vsc_visa_insurance_link_seq'),81363,32403,'N','support', current_timestamp, 'support', current_timestamp);</v>
      </c>
    </row>
    <row r="220" spans="1:2">
      <c r="A220" t="str">
        <f>IFERROR(IF(OR('VSC Visa Insurance Impl Live'!G220=0, 'VSC Visa Insurance Impl Live'!G220=""), "", 'VSC Visa Insurance Impl Live'!G220), "")</f>
        <v>INSERT INTO t_vsc_visa_insurance_link (t_insurance_link_id, vsc_id, visa_type_id, is_insurance_required, created_by, created_date, modified_by, modified_date) VALUES(nextval('t_vsc_visa_insurance_link_seq'),81363,617,'Y','support', current_timestamp, 'support', current_timestamp);</v>
      </c>
      <c r="B220" t="str">
        <v>INSERT INTO t_vsc_visa_insurance_link (t_insurance_link_id, vsc_id, visa_type_id, is_insurance_required, created_by, created_date, modified_by, modified_date) VALUES(nextval('t_vsc_visa_insurance_link_seq'),81363,42144,'N','support', current_timestamp, 'support', current_timestamp);</v>
      </c>
    </row>
    <row r="221" spans="1:2">
      <c r="A221" t="str">
        <f>IFERROR(IF(OR('VSC Visa Insurance Impl Live'!G221=0, 'VSC Visa Insurance Impl Live'!G221=""), "", 'VSC Visa Insurance Impl Live'!G221), "")</f>
        <v>INSERT INTO t_vsc_visa_insurance_link (t_insurance_link_id, vsc_id, visa_type_id, is_insurance_required, created_by, created_date, modified_by, modified_date) VALUES(nextval('t_vsc_visa_insurance_link_seq'),81363,43603,'Y','support', current_timestamp, 'support', current_timestamp);</v>
      </c>
      <c r="B221" t="str">
        <v>INSERT INTO t_vsc_visa_insurance_link (t_insurance_link_id, vsc_id, visa_type_id, is_insurance_required, created_by, created_date, modified_by, modified_date) VALUES(nextval('t_vsc_visa_insurance_link_seq'),81363,33157,'N','support', current_timestamp, 'support', current_timestamp);</v>
      </c>
    </row>
    <row r="222" spans="1:2">
      <c r="A222" t="str">
        <f>IFERROR(IF(OR('VSC Visa Insurance Impl Live'!G222=0, 'VSC Visa Insurance Impl Live'!G222=""), "", 'VSC Visa Insurance Impl Live'!G222), "")</f>
        <v>INSERT INTO t_vsc_visa_insurance_link (t_insurance_link_id, vsc_id, visa_type_id, is_insurance_required, created_by, created_date, modified_by, modified_date) VALUES(nextval('t_vsc_visa_insurance_link_seq'),81363,42783,'N','support', current_timestamp, 'support', current_timestamp);</v>
      </c>
      <c r="B222" t="str">
        <v>INSERT INTO t_vsc_visa_insurance_link (t_insurance_link_id, vsc_id, visa_type_id, is_insurance_required, created_by, created_date, modified_by, modified_date) VALUES(nextval('t_vsc_visa_insurance_link_seq'),81363,32408,'N','support', current_timestamp, 'support', current_timestamp);</v>
      </c>
    </row>
    <row r="223" spans="1:2">
      <c r="A223" t="str">
        <f>IFERROR(IF(OR('VSC Visa Insurance Impl Live'!G223=0, 'VSC Visa Insurance Impl Live'!G223=""), "", 'VSC Visa Insurance Impl Live'!G223), "")</f>
        <v>INSERT INTO t_vsc_visa_insurance_link (t_insurance_link_id, vsc_id, visa_type_id, is_insurance_required, created_by, created_date, modified_by, modified_date) VALUES(nextval('t_vsc_visa_insurance_link_seq'),81363,42143,'N','support', current_timestamp, 'support', current_timestamp);</v>
      </c>
      <c r="B223" t="str">
        <v>INSERT INTO t_vsc_visa_insurance_link (t_insurance_link_id, vsc_id, visa_type_id, is_insurance_required, created_by, created_date, modified_by, modified_date) VALUES(nextval('t_vsc_visa_insurance_link_seq'),81363,32407,'N','support', current_timestamp, 'support', current_timestamp);</v>
      </c>
    </row>
    <row r="224" spans="1:2">
      <c r="A224" t="str">
        <f>IFERROR(IF(OR('VSC Visa Insurance Impl Live'!G224=0, 'VSC Visa Insurance Impl Live'!G224=""), "", 'VSC Visa Insurance Impl Live'!G224), "")</f>
        <v>INSERT INTO t_vsc_visa_insurance_link (t_insurance_link_id, vsc_id, visa_type_id, is_insurance_required, created_by, created_date, modified_by, modified_date) VALUES(nextval('t_vsc_visa_insurance_link_seq'),81363,22059,'N','support', current_timestamp, 'support', current_timestamp);</v>
      </c>
      <c r="B224" t="str">
        <v>INSERT INTO t_vsc_visa_insurance_link (t_insurance_link_id, vsc_id, visa_type_id, is_insurance_required, created_by, created_date, modified_by, modified_date) VALUES(nextval('t_vsc_visa_insurance_link_seq'),81363,34155,'N','support', current_timestamp, 'support', current_timestamp);</v>
      </c>
    </row>
    <row r="225" spans="1:2">
      <c r="A225" t="str">
        <f>IFERROR(IF(OR('VSC Visa Insurance Impl Live'!G225=0, 'VSC Visa Insurance Impl Live'!G225=""), "", 'VSC Visa Insurance Impl Live'!G225), "")</f>
        <v/>
      </c>
      <c r="B225" t="str">
        <v>INSERT INTO t_vsc_visa_insurance_link (t_insurance_link_id, vsc_id, visa_type_id, is_insurance_required, created_by, created_date, modified_by, modified_date) VALUES(nextval('t_vsc_visa_insurance_link_seq'),81363,32409,'N','support', current_timestamp, 'support', current_timestamp);</v>
      </c>
    </row>
    <row r="226" spans="1:2">
      <c r="A226" t="str">
        <f>IFERROR(IF(OR('VSC Visa Insurance Impl Live'!G226=0, 'VSC Visa Insurance Impl Live'!G226=""), "", 'VSC Visa Insurance Impl Live'!G226), "")</f>
        <v/>
      </c>
      <c r="B226" t="str">
        <v>INSERT INTO t_vsc_visa_insurance_link (t_insurance_link_id, vsc_id, visa_type_id, is_insurance_required, created_by, created_date, modified_by, modified_date) VALUES(nextval('t_vsc_visa_insurance_link_seq'),81363,24100,'Y','support', current_timestamp, 'support', current_timestamp);</v>
      </c>
    </row>
    <row r="227" spans="1:2">
      <c r="A227" t="str">
        <f>IFERROR(IF(OR('VSC Visa Insurance Impl Live'!G227=0, 'VSC Visa Insurance Impl Live'!G227=""), "", 'VSC Visa Insurance Impl Live'!G227), "")</f>
        <v>INSERT INTO t_vsc_visa_insurance_link (t_insurance_link_id, vsc_id, visa_type_id, is_insurance_required, created_by, created_date, modified_by, modified_date) VALUES(nextval('t_vsc_visa_insurance_link_seq'),81363,940,'N','support', current_timestamp, 'support', current_timestamp);</v>
      </c>
      <c r="B227" t="str">
        <v>INSERT INTO t_vsc_visa_insurance_link (t_insurance_link_id, vsc_id, visa_type_id, is_insurance_required, created_by, created_date, modified_by, modified_date) VALUES(nextval('t_vsc_visa_insurance_link_seq'),81363,625,'Y','support', current_timestamp, 'support', current_timestamp);</v>
      </c>
    </row>
    <row r="228" spans="1:2">
      <c r="A228" t="str">
        <f>IFERROR(IF(OR('VSC Visa Insurance Impl Live'!G228=0, 'VSC Visa Insurance Impl Live'!G228=""), "", 'VSC Visa Insurance Impl Live'!G228), "")</f>
        <v>INSERT INTO t_vsc_visa_insurance_link (t_insurance_link_id, vsc_id, visa_type_id, is_insurance_required, created_by, created_date, modified_by, modified_date) VALUES(nextval('t_vsc_visa_insurance_link_seq'),81363,939,'N','support', current_timestamp, 'support', current_timestamp);</v>
      </c>
      <c r="B228" t="str">
        <v>INSERT INTO t_vsc_visa_insurance_link (t_insurance_link_id, vsc_id, visa_type_id, is_insurance_required, created_by, created_date, modified_by, modified_date) VALUES(nextval('t_vsc_visa_insurance_link_seq'),81363,624,'Y','support', current_timestamp, 'support', current_timestamp);</v>
      </c>
    </row>
    <row r="229" spans="1:2">
      <c r="A229" t="str">
        <f>IFERROR(IF(OR('VSC Visa Insurance Impl Live'!G229=0, 'VSC Visa Insurance Impl Live'!G229=""), "", 'VSC Visa Insurance Impl Live'!G229), "")</f>
        <v/>
      </c>
      <c r="B229" t="str">
        <v>INSERT INTO t_vsc_visa_insurance_link (t_insurance_link_id, vsc_id, visa_type_id, is_insurance_required, created_by, created_date, modified_by, modified_date) VALUES(nextval('t_vsc_visa_insurance_link_seq'),81363,626,'Y','support', current_timestamp, 'support', current_timestamp);</v>
      </c>
    </row>
    <row r="230" spans="1:2">
      <c r="A230" t="str">
        <f>IFERROR(IF(OR('VSC Visa Insurance Impl Live'!G230=0, 'VSC Visa Insurance Impl Live'!G230=""), "", 'VSC Visa Insurance Impl Live'!G230), "")</f>
        <v/>
      </c>
      <c r="B230" t="str">
        <v>INSERT INTO t_vsc_visa_insurance_link (t_insurance_link_id, vsc_id, visa_type_id, is_insurance_required, created_by, created_date, modified_by, modified_date) VALUES(nextval('t_vsc_visa_insurance_link_seq'),81363,32402,'N','support', current_timestamp, 'support', current_timestamp);</v>
      </c>
    </row>
    <row r="231" spans="1:2">
      <c r="A231" t="str">
        <f>IFERROR(IF(OR('VSC Visa Insurance Impl Live'!G231=0, 'VSC Visa Insurance Impl Live'!G231=""), "", 'VSC Visa Insurance Impl Live'!G231), "")</f>
        <v>INSERT INTO t_vsc_visa_insurance_link (t_insurance_link_id, vsc_id, visa_type_id, is_insurance_required, created_by, created_date, modified_by, modified_date) VALUES(nextval('t_vsc_visa_insurance_link_seq'),81363,941,'N','support', current_timestamp, 'support', current_timestamp);</v>
      </c>
      <c r="B231" t="str">
        <v>INSERT INTO t_vsc_visa_insurance_link (t_insurance_link_id, vsc_id, visa_type_id, is_insurance_required, created_by, created_date, modified_by, modified_date) VALUES(nextval('t_vsc_visa_insurance_link_seq'),81363,42145,'N','support', current_timestamp, 'support', current_timestamp);</v>
      </c>
    </row>
    <row r="232" spans="1:2">
      <c r="A232" t="str">
        <f>IFERROR(IF(OR('VSC Visa Insurance Impl Live'!G232=0, 'VSC Visa Insurance Impl Live'!G232=""), "", 'VSC Visa Insurance Impl Live'!G232), "")</f>
        <v>INSERT INTO t_vsc_visa_insurance_link (t_insurance_link_id, vsc_id, visa_type_id, is_insurance_required, created_by, created_date, modified_by, modified_date) VALUES(nextval('t_vsc_visa_insurance_link_seq'),81363,28150,'N','support', current_timestamp, 'support', current_timestamp);</v>
      </c>
      <c r="B232" t="str">
        <v>INSERT INTO t_vsc_visa_insurance_link (t_insurance_link_id, vsc_id, visa_type_id, is_insurance_required, created_by, created_date, modified_by, modified_date) VALUES(nextval('t_vsc_visa_insurance_link_seq'),81363,33156,'N','support', current_timestamp, 'support', current_timestamp);</v>
      </c>
    </row>
    <row r="233" spans="1:2">
      <c r="A233" t="str">
        <f>IFERROR(IF(OR('VSC Visa Insurance Impl Live'!G233=0, 'VSC Visa Insurance Impl Live'!G233=""), "", 'VSC Visa Insurance Impl Live'!G233), "")</f>
        <v>INSERT INTO t_vsc_visa_insurance_link (t_insurance_link_id, vsc_id, visa_type_id, is_insurance_required, created_by, created_date, modified_by, modified_date) VALUES(nextval('t_vsc_visa_insurance_link_seq'),81363,607,'N','support', current_timestamp, 'support', current_timestamp);</v>
      </c>
      <c r="B233" t="str">
        <v>INSERT INTO t_vsc_visa_insurance_link (t_insurance_link_id, vsc_id, visa_type_id, is_insurance_required, created_by, created_date, modified_by, modified_date) VALUES(nextval('t_vsc_visa_insurance_link_seq'),81363,32405,'N','support', current_timestamp, 'support', current_timestamp);</v>
      </c>
    </row>
    <row r="234" spans="1:2">
      <c r="A234" t="str">
        <f>IFERROR(IF(OR('VSC Visa Insurance Impl Live'!G234=0, 'VSC Visa Insurance Impl Live'!G234=""), "", 'VSC Visa Insurance Impl Live'!G234), "")</f>
        <v>INSERT INTO t_vsc_visa_insurance_link (t_insurance_link_id, vsc_id, visa_type_id, is_insurance_required, created_by, created_date, modified_by, modified_date) VALUES(nextval('t_vsc_visa_insurance_link_seq'),81363,606,'N','support', current_timestamp, 'support', current_timestamp);</v>
      </c>
      <c r="B234" t="str">
        <v>INSERT INTO t_vsc_visa_insurance_link (t_insurance_link_id, vsc_id, visa_type_id, is_insurance_required, created_by, created_date, modified_by, modified_date) VALUES(nextval('t_vsc_visa_insurance_link_seq'),81363,32404,'N','support', current_timestamp, 'support', current_timestamp);</v>
      </c>
    </row>
    <row r="235" spans="1:2">
      <c r="A235" t="str">
        <f>IFERROR(IF(OR('VSC Visa Insurance Impl Live'!G235=0, 'VSC Visa Insurance Impl Live'!G235=""), "", 'VSC Visa Insurance Impl Live'!G235), "")</f>
        <v>INSERT INTO t_vsc_visa_insurance_link (t_insurance_link_id, vsc_id, visa_type_id, is_insurance_required, created_by, created_date, modified_by, modified_date) VALUES(nextval('t_vsc_visa_insurance_link_seq'),81363,608,'N','support', current_timestamp, 'support', current_timestamp);</v>
      </c>
      <c r="B235" t="str">
        <v>INSERT INTO t_vsc_visa_insurance_link (t_insurance_link_id, vsc_id, visa_type_id, is_insurance_required, created_by, created_date, modified_by, modified_date) VALUES(nextval('t_vsc_visa_insurance_link_seq'),81363,34154,'N','support', current_timestamp, 'support', current_timestamp);</v>
      </c>
    </row>
    <row r="236" spans="1:2">
      <c r="A236" t="str">
        <f>IFERROR(IF(OR('VSC Visa Insurance Impl Live'!G236=0, 'VSC Visa Insurance Impl Live'!G236=""), "", 'VSC Visa Insurance Impl Live'!G236), "")</f>
        <v>INSERT INTO t_vsc_visa_insurance_link (t_insurance_link_id, vsc_id, visa_type_id, is_insurance_required, created_by, created_date, modified_by, modified_date) VALUES(nextval('t_vsc_visa_insurance_link_seq'),81363,42803,'N','support', current_timestamp, 'support', current_timestamp);</v>
      </c>
      <c r="B236" t="str">
        <v>INSERT INTO t_vsc_visa_insurance_link (t_insurance_link_id, vsc_id, visa_type_id, is_insurance_required, created_by, created_date, modified_by, modified_date) VALUES(nextval('t_vsc_visa_insurance_link_seq'),81363,32406,'N','support', current_timestamp, 'support', current_timestamp);</v>
      </c>
    </row>
    <row r="237" spans="1:2">
      <c r="A237" t="str">
        <f>IFERROR(IF(OR('VSC Visa Insurance Impl Live'!G237=0, 'VSC Visa Insurance Impl Live'!G237=""), "", 'VSC Visa Insurance Impl Live'!G237), "")</f>
        <v>INSERT INTO t_vsc_visa_insurance_link (t_insurance_link_id, vsc_id, visa_type_id, is_insurance_required, created_by, created_date, modified_by, modified_date) VALUES(nextval('t_vsc_visa_insurance_link_seq'),81363,22053,'Y','support', current_timestamp, 'support', current_timestamp);</v>
      </c>
      <c r="B237" t="str">
        <v>INSERT INTO t_vsc_visa_insurance_link (t_insurance_link_id, vsc_id, visa_type_id, is_insurance_required, created_by, created_date, modified_by, modified_date) VALUES(nextval('t_vsc_visa_insurance_link_seq'),81363,22055,'Y','support', current_timestamp, 'support', current_timestamp);</v>
      </c>
    </row>
    <row r="238" spans="1:2">
      <c r="A238" t="str">
        <f>IFERROR(IF(OR('VSC Visa Insurance Impl Live'!G238=0, 'VSC Visa Insurance Impl Live'!G238=""), "", 'VSC Visa Insurance Impl Live'!G238), "")</f>
        <v>INSERT INTO t_vsc_visa_insurance_link (t_insurance_link_id, vsc_id, visa_type_id, is_insurance_required, created_by, created_date, modified_by, modified_date) VALUES(nextval('t_vsc_visa_insurance_link_seq'),81363,32403,'N','support', current_timestamp, 'support', current_timestamp);</v>
      </c>
      <c r="B238" t="str">
        <v>INSERT INTO t_vsc_visa_insurance_link (t_insurance_link_id, vsc_id, visa_type_id, is_insurance_required, created_by, created_date, modified_by, modified_date) VALUES(nextval('t_vsc_visa_insurance_link_seq'),81363,22064,'Y','support', current_timestamp, 'support', current_timestamp);</v>
      </c>
    </row>
    <row r="239" spans="1:2">
      <c r="A239" t="str">
        <f>IFERROR(IF(OR('VSC Visa Insurance Impl Live'!G239=0, 'VSC Visa Insurance Impl Live'!G239=""), "", 'VSC Visa Insurance Impl Live'!G239), "")</f>
        <v>INSERT INTO t_vsc_visa_insurance_link (t_insurance_link_id, vsc_id, visa_type_id, is_insurance_required, created_by, created_date, modified_by, modified_date) VALUES(nextval('t_vsc_visa_insurance_link_seq'),81363,42144,'N','support', current_timestamp, 'support', current_timestamp);</v>
      </c>
      <c r="B239" t="str">
        <v>INSERT INTO t_vsc_visa_insurance_link (t_insurance_link_id, vsc_id, visa_type_id, is_insurance_required, created_by, created_date, modified_by, modified_date) VALUES(nextval('t_vsc_visa_insurance_link_seq'),81363,33158,'Y','support', current_timestamp, 'support', current_timestamp);</v>
      </c>
    </row>
    <row r="240" spans="1:2">
      <c r="A240" t="str">
        <f>IFERROR(IF(OR('VSC Visa Insurance Impl Live'!G240=0, 'VSC Visa Insurance Impl Live'!G240=""), "", 'VSC Visa Insurance Impl Live'!G240), "")</f>
        <v/>
      </c>
      <c r="B240" t="str">
        <v>INSERT INTO t_vsc_visa_insurance_link (t_insurance_link_id, vsc_id, visa_type_id, is_insurance_required, created_by, created_date, modified_by, modified_date) VALUES(nextval('t_vsc_visa_insurance_link_seq'),81363,628,'Y','support', current_timestamp, 'support', current_timestamp);</v>
      </c>
    </row>
    <row r="241" spans="1:2">
      <c r="A241" t="str">
        <f>IFERROR(IF(OR('VSC Visa Insurance Impl Live'!G241=0, 'VSC Visa Insurance Impl Live'!G241=""), "", 'VSC Visa Insurance Impl Live'!G241), "")</f>
        <v>INSERT INTO t_vsc_visa_insurance_link (t_insurance_link_id, vsc_id, visa_type_id, is_insurance_required, created_by, created_date, modified_by, modified_date) VALUES(nextval('t_vsc_visa_insurance_link_seq'),81363,33157,'N','support', current_timestamp, 'support', current_timestamp);</v>
      </c>
      <c r="B241" t="str">
        <v>INSERT INTO t_vsc_visa_insurance_link (t_insurance_link_id, vsc_id, visa_type_id, is_insurance_required, created_by, created_date, modified_by, modified_date) VALUES(nextval('t_vsc_visa_insurance_link_seq'),81363,627,'Y','support', current_timestamp, 'support', current_timestamp);</v>
      </c>
    </row>
    <row r="242" spans="1:2">
      <c r="A242" t="str">
        <f>IFERROR(IF(OR('VSC Visa Insurance Impl Live'!G242=0, 'VSC Visa Insurance Impl Live'!G242=""), "", 'VSC Visa Insurance Impl Live'!G242), "")</f>
        <v>INSERT INTO t_vsc_visa_insurance_link (t_insurance_link_id, vsc_id, visa_type_id, is_insurance_required, created_by, created_date, modified_by, modified_date) VALUES(nextval('t_vsc_visa_insurance_link_seq'),81363,32408,'N','support', current_timestamp, 'support', current_timestamp);</v>
      </c>
      <c r="B242" t="str">
        <v>INSERT INTO t_vsc_visa_insurance_link (t_insurance_link_id, vsc_id, visa_type_id, is_insurance_required, created_by, created_date, modified_by, modified_date) VALUES(nextval('t_vsc_visa_insurance_link_seq'),81363,34153,'Y','support', current_timestamp, 'support', current_timestamp);</v>
      </c>
    </row>
    <row r="243" spans="1:2">
      <c r="A243" t="str">
        <f>IFERROR(IF(OR('VSC Visa Insurance Impl Live'!G243=0, 'VSC Visa Insurance Impl Live'!G243=""), "", 'VSC Visa Insurance Impl Live'!G243), "")</f>
        <v>INSERT INTO t_vsc_visa_insurance_link (t_insurance_link_id, vsc_id, visa_type_id, is_insurance_required, created_by, created_date, modified_by, modified_date) VALUES(nextval('t_vsc_visa_insurance_link_seq'),81363,32407,'N','support', current_timestamp, 'support', current_timestamp);</v>
      </c>
      <c r="B243" t="str">
        <v>INSERT INTO t_vsc_visa_insurance_link (t_insurance_link_id, vsc_id, visa_type_id, is_insurance_required, created_by, created_date, modified_by, modified_date) VALUES(nextval('t_vsc_visa_insurance_link_seq'),81363,629,'Y','support', current_timestamp, 'support', current_timestamp);</v>
      </c>
    </row>
    <row r="244" spans="1:2">
      <c r="A244" t="str">
        <f>IFERROR(IF(OR('VSC Visa Insurance Impl Live'!G244=0, 'VSC Visa Insurance Impl Live'!G244=""), "", 'VSC Visa Insurance Impl Live'!G244), "")</f>
        <v/>
      </c>
      <c r="B244" t="str">
        <v>INSERT INTO t_vsc_visa_insurance_link (t_insurance_link_id, vsc_id, visa_type_id, is_insurance_required, created_by, created_date, modified_by, modified_date) VALUES(nextval('t_vsc_visa_insurance_link_seq'),81363,32304,'N','support', current_timestamp, 'support', current_timestamp);</v>
      </c>
    </row>
    <row r="245" spans="1:2">
      <c r="A245" t="str">
        <f>IFERROR(IF(OR('VSC Visa Insurance Impl Live'!G245=0, 'VSC Visa Insurance Impl Live'!G245=""), "", 'VSC Visa Insurance Impl Live'!G245), "")</f>
        <v>INSERT INTO t_vsc_visa_insurance_link (t_insurance_link_id, vsc_id, visa_type_id, is_insurance_required, created_by, created_date, modified_by, modified_date) VALUES(nextval('t_vsc_visa_insurance_link_seq'),81363,34155,'N','support', current_timestamp, 'support', current_timestamp);</v>
      </c>
      <c r="B245" t="str">
        <v>INSERT INTO t_vsc_visa_insurance_link (t_insurance_link_id, vsc_id, visa_type_id, is_insurance_required, created_by, created_date, modified_by, modified_date) VALUES(nextval('t_vsc_visa_insurance_link_seq'),81363,23050,'N','support', current_timestamp, 'support', current_timestamp);</v>
      </c>
    </row>
    <row r="246" spans="1:2">
      <c r="A246" t="str">
        <f>IFERROR(IF(OR('VSC Visa Insurance Impl Live'!G246=0, 'VSC Visa Insurance Impl Live'!G246=""), "", 'VSC Visa Insurance Impl Live'!G246), "")</f>
        <v>INSERT INTO t_vsc_visa_insurance_link (t_insurance_link_id, vsc_id, visa_type_id, is_insurance_required, created_by, created_date, modified_by, modified_date) VALUES(nextval('t_vsc_visa_insurance_link_seq'),81363,32409,'N','support', current_timestamp, 'support', current_timestamp);</v>
      </c>
      <c r="B246" t="str">
        <v>INSERT INTO t_vsc_visa_insurance_link (t_insurance_link_id, vsc_id, visa_type_id, is_insurance_required, created_by, created_date, modified_by, modified_date) VALUES(nextval('t_vsc_visa_insurance_link_seq'),81363,23051,'N','support', current_timestamp, 'support', current_timestamp);</v>
      </c>
    </row>
    <row r="247" spans="1:2">
      <c r="A247" t="str">
        <f>IFERROR(IF(OR('VSC Visa Insurance Impl Live'!G247=0, 'VSC Visa Insurance Impl Live'!G247=""), "", 'VSC Visa Insurance Impl Live'!G247), "")</f>
        <v>INSERT INTO t_vsc_visa_insurance_link (t_insurance_link_id, vsc_id, visa_type_id, is_insurance_required, created_by, created_date, modified_by, modified_date) VALUES(nextval('t_vsc_visa_insurance_link_seq'),81363,24100,'Y','support', current_timestamp, 'support', current_timestamp);</v>
      </c>
      <c r="B247" t="str">
        <v>INSERT INTO t_vsc_visa_insurance_link (t_insurance_link_id, vsc_id, visa_type_id, is_insurance_required, created_by, created_date, modified_by, modified_date) VALUES(nextval('t_vsc_visa_insurance_link_seq'),81363,39152,'N','support', current_timestamp, 'support', current_timestamp);</v>
      </c>
    </row>
    <row r="248" spans="1:2">
      <c r="A248" t="str">
        <f>IFERROR(IF(OR('VSC Visa Insurance Impl Live'!G248=0, 'VSC Visa Insurance Impl Live'!G248=""), "", 'VSC Visa Insurance Impl Live'!G248), "")</f>
        <v>INSERT INTO t_vsc_visa_insurance_link (t_insurance_link_id, vsc_id, visa_type_id, is_insurance_required, created_by, created_date, modified_by, modified_date) VALUES(nextval('t_vsc_visa_insurance_link_seq'),81363,625,'Y','support', current_timestamp, 'support', current_timestamp);</v>
      </c>
      <c r="B248" t="str">
        <v>INSERT INTO t_vsc_visa_insurance_link (t_insurance_link_id, vsc_id, visa_type_id, is_insurance_required, created_by, created_date, modified_by, modified_date) VALUES(nextval('t_vsc_visa_insurance_link_seq'),81363,37151,'N','support', current_timestamp, 'support', current_timestamp);</v>
      </c>
    </row>
    <row r="249" spans="1:2">
      <c r="A249" t="str">
        <f>IFERROR(IF(OR('VSC Visa Insurance Impl Live'!G249=0, 'VSC Visa Insurance Impl Live'!G249=""), "", 'VSC Visa Insurance Impl Live'!G249), "")</f>
        <v>INSERT INTO t_vsc_visa_insurance_link (t_insurance_link_id, vsc_id, visa_type_id, is_insurance_required, created_by, created_date, modified_by, modified_date) VALUES(nextval('t_vsc_visa_insurance_link_seq'),81363,624,'Y','support', current_timestamp, 'support', current_timestamp);</v>
      </c>
      <c r="B249" t="str">
        <v>INSERT INTO t_vsc_visa_insurance_link (t_insurance_link_id, vsc_id, visa_type_id, is_insurance_required, created_by, created_date, modified_by, modified_date) VALUES(nextval('t_vsc_visa_insurance_link_seq'),81363,637,'N','support', current_timestamp, 'support', current_timestamp);</v>
      </c>
    </row>
    <row r="250" spans="1:2">
      <c r="A250" t="str">
        <f>IFERROR(IF(OR('VSC Visa Insurance Impl Live'!G250=0, 'VSC Visa Insurance Impl Live'!G250=""), "", 'VSC Visa Insurance Impl Live'!G250), "")</f>
        <v>INSERT INTO t_vsc_visa_insurance_link (t_insurance_link_id, vsc_id, visa_type_id, is_insurance_required, created_by, created_date, modified_by, modified_date) VALUES(nextval('t_vsc_visa_insurance_link_seq'),81363,626,'Y','support', current_timestamp, 'support', current_timestamp);</v>
      </c>
      <c r="B250" t="str">
        <v>INSERT INTO t_vsc_visa_insurance_link (t_insurance_link_id, vsc_id, visa_type_id, is_insurance_required, created_by, created_date, modified_by, modified_date) VALUES(nextval('t_vsc_visa_insurance_link_seq'),81363,636,'N','support', current_timestamp, 'support', current_timestamp);</v>
      </c>
    </row>
    <row r="251" spans="1:2">
      <c r="A251" t="str">
        <f>IFERROR(IF(OR('VSC Visa Insurance Impl Live'!G251=0, 'VSC Visa Insurance Impl Live'!G251=""), "", 'VSC Visa Insurance Impl Live'!G251), "")</f>
        <v>INSERT INTO t_vsc_visa_insurance_link (t_insurance_link_id, vsc_id, visa_type_id, is_insurance_required, created_by, created_date, modified_by, modified_date) VALUES(nextval('t_vsc_visa_insurance_link_seq'),81363,32402,'N','support', current_timestamp, 'support', current_timestamp);</v>
      </c>
      <c r="B251" t="str">
        <v>INSERT INTO t_vsc_visa_insurance_link (t_insurance_link_id, vsc_id, visa_type_id, is_insurance_required, created_by, created_date, modified_by, modified_date) VALUES(nextval('t_vsc_visa_insurance_link_seq'),81363,638,'N','support', current_timestamp, 'support', current_timestamp);</v>
      </c>
    </row>
    <row r="252" spans="1:2">
      <c r="A252" t="str">
        <f>IFERROR(IF(OR('VSC Visa Insurance Impl Live'!G252=0, 'VSC Visa Insurance Impl Live'!G252=""), "", 'VSC Visa Insurance Impl Live'!G252), "")</f>
        <v>INSERT INTO t_vsc_visa_insurance_link (t_insurance_link_id, vsc_id, visa_type_id, is_insurance_required, created_by, created_date, modified_by, modified_date) VALUES(nextval('t_vsc_visa_insurance_link_seq'),81363,42145,'N','support', current_timestamp, 'support', current_timestamp);</v>
      </c>
      <c r="B252" t="str">
        <v>INSERT INTO t_vsc_visa_insurance_link (t_insurance_link_id, vsc_id, visa_type_id, is_insurance_required, created_by, created_date, modified_by, modified_date) VALUES(nextval('t_vsc_visa_insurance_link_seq'),81363,33150,'N','support', current_timestamp, 'support', current_timestamp);</v>
      </c>
    </row>
    <row r="253" spans="1:2">
      <c r="A253" t="str">
        <f>IFERROR(IF(OR('VSC Visa Insurance Impl Live'!G253=0, 'VSC Visa Insurance Impl Live'!G253=""), "", 'VSC Visa Insurance Impl Live'!G253), "")</f>
        <v/>
      </c>
      <c r="B253" t="str">
        <v>INSERT INTO t_vsc_visa_insurance_link (t_insurance_link_id, vsc_id, visa_type_id, is_insurance_required, created_by, created_date, modified_by, modified_date) VALUES(nextval('t_vsc_visa_insurance_link_seq'),81363,34152,'N','support', current_timestamp, 'support', current_timestamp);</v>
      </c>
    </row>
    <row r="254" spans="1:2">
      <c r="A254" t="str">
        <f>IFERROR(IF(OR('VSC Visa Insurance Impl Live'!G254=0, 'VSC Visa Insurance Impl Live'!G254=""), "", 'VSC Visa Insurance Impl Live'!G254), "")</f>
        <v>INSERT INTO t_vsc_visa_insurance_link (t_insurance_link_id, vsc_id, visa_type_id, is_insurance_required, created_by, created_date, modified_by, modified_date) VALUES(nextval('t_vsc_visa_insurance_link_seq'),81363,33156,'N','support', current_timestamp, 'support', current_timestamp);</v>
      </c>
      <c r="B254" t="str">
        <v>INSERT INTO t_vsc_visa_insurance_link (t_insurance_link_id, vsc_id, visa_type_id, is_insurance_required, created_by, created_date, modified_by, modified_date) VALUES(nextval('t_vsc_visa_insurance_link_seq'),81363,41971,'N','support', current_timestamp, 'support', current_timestamp);</v>
      </c>
    </row>
    <row r="255" spans="1:2">
      <c r="A255" t="str">
        <f>IFERROR(IF(OR('VSC Visa Insurance Impl Live'!G255=0, 'VSC Visa Insurance Impl Live'!G255=""), "", 'VSC Visa Insurance Impl Live'!G255), "")</f>
        <v>INSERT INTO t_vsc_visa_insurance_link (t_insurance_link_id, vsc_id, visa_type_id, is_insurance_required, created_by, created_date, modified_by, modified_date) VALUES(nextval('t_vsc_visa_insurance_link_seq'),81363,32405,'N','support', current_timestamp, 'support', current_timestamp);</v>
      </c>
      <c r="B255" t="str">
        <v>INSERT INTO t_vsc_visa_insurance_link (t_insurance_link_id, vsc_id, visa_type_id, is_insurance_required, created_by, created_date, modified_by, modified_date) VALUES(nextval('t_vsc_visa_insurance_link_seq'),81363,29150,'N','support', current_timestamp, 'support', current_timestamp);</v>
      </c>
    </row>
    <row r="256" spans="1:2">
      <c r="A256" t="str">
        <f>IFERROR(IF(OR('VSC Visa Insurance Impl Live'!G256=0, 'VSC Visa Insurance Impl Live'!G256=""), "", 'VSC Visa Insurance Impl Live'!G256), "")</f>
        <v>INSERT INTO t_vsc_visa_insurance_link (t_insurance_link_id, vsc_id, visa_type_id, is_insurance_required, created_by, created_date, modified_by, modified_date) VALUES(nextval('t_vsc_visa_insurance_link_seq'),81363,32404,'N','support', current_timestamp, 'support', current_timestamp);</v>
      </c>
      <c r="B256" t="str">
        <v>INSERT INTO t_vsc_visa_insurance_link (t_insurance_link_id, vsc_id, visa_type_id, is_insurance_required, created_by, created_date, modified_by, modified_date) VALUES(nextval('t_vsc_visa_insurance_link_seq'),81363,32200,'N','support', current_timestamp, 'support', current_timestamp);</v>
      </c>
    </row>
    <row r="257" spans="1:2">
      <c r="A257" t="str">
        <f>IFERROR(IF(OR('VSC Visa Insurance Impl Live'!G257=0, 'VSC Visa Insurance Impl Live'!G257=""), "", 'VSC Visa Insurance Impl Live'!G257), "")</f>
        <v/>
      </c>
      <c r="B257" t="str">
        <v>INSERT INTO t_vsc_visa_insurance_link (t_insurance_link_id, vsc_id, visa_type_id, is_insurance_required, created_by, created_date, modified_by, modified_date) VALUES(nextval('t_vsc_visa_insurance_link_seq'),81363,22062,'Y','support', current_timestamp, 'support', current_timestamp);</v>
      </c>
    </row>
    <row r="258" spans="1:2">
      <c r="A258" t="str">
        <f>IFERROR(IF(OR('VSC Visa Insurance Impl Live'!G258=0, 'VSC Visa Insurance Impl Live'!G258=""), "", 'VSC Visa Insurance Impl Live'!G258), "")</f>
        <v>INSERT INTO t_vsc_visa_insurance_link (t_insurance_link_id, vsc_id, visa_type_id, is_insurance_required, created_by, created_date, modified_by, modified_date) VALUES(nextval('t_vsc_visa_insurance_link_seq'),81363,34154,'N','support', current_timestamp, 'support', current_timestamp);</v>
      </c>
      <c r="B258" t="str">
        <v>INSERT INTO t_vsc_visa_insurance_link (t_insurance_link_id, vsc_id, visa_type_id, is_insurance_required, created_by, created_date, modified_by, modified_date) VALUES(nextval('t_vsc_visa_insurance_link_seq'),81363,22067,'Y','support', current_timestamp, 'support', current_timestamp);</v>
      </c>
    </row>
    <row r="259" spans="1:2">
      <c r="A259" t="str">
        <f>IFERROR(IF(OR('VSC Visa Insurance Impl Live'!G259=0, 'VSC Visa Insurance Impl Live'!G259=""), "", 'VSC Visa Insurance Impl Live'!G259), "")</f>
        <v>INSERT INTO t_vsc_visa_insurance_link (t_insurance_link_id, vsc_id, visa_type_id, is_insurance_required, created_by, created_date, modified_by, modified_date) VALUES(nextval('t_vsc_visa_insurance_link_seq'),81363,32406,'N','support', current_timestamp, 'support', current_timestamp);</v>
      </c>
      <c r="B259" t="str">
        <v>INSERT INTO t_vsc_visa_insurance_link (t_insurance_link_id, vsc_id, visa_type_id, is_insurance_required, created_by, created_date, modified_by, modified_date) VALUES(nextval('t_vsc_visa_insurance_link_seq'),81363,39153,'N','support', current_timestamp, 'support', current_timestamp);</v>
      </c>
    </row>
    <row r="260" spans="1:2">
      <c r="A260" t="str">
        <f>IFERROR(IF(OR('VSC Visa Insurance Impl Live'!G260=0, 'VSC Visa Insurance Impl Live'!G260=""), "", 'VSC Visa Insurance Impl Live'!G260), "")</f>
        <v>INSERT INTO t_vsc_visa_insurance_link (t_insurance_link_id, vsc_id, visa_type_id, is_insurance_required, created_by, created_date, modified_by, modified_date) VALUES(nextval('t_vsc_visa_insurance_link_seq'),81363,22055,'Y','support', current_timestamp, 'support', current_timestamp);</v>
      </c>
      <c r="B260" t="str">
        <v>INSERT INTO t_vsc_visa_insurance_link (t_insurance_link_id, vsc_id, visa_type_id, is_insurance_required, created_by, created_date, modified_by, modified_date) VALUES(nextval('t_vsc_visa_insurance_link_seq'),81363,37154,'Y','support', current_timestamp, 'support', current_timestamp);</v>
      </c>
    </row>
    <row r="261" spans="1:2">
      <c r="A261" t="str">
        <f>IFERROR(IF(OR('VSC Visa Insurance Impl Live'!G261=0, 'VSC Visa Insurance Impl Live'!G261=""), "", 'VSC Visa Insurance Impl Live'!G261), "")</f>
        <v>INSERT INTO t_vsc_visa_insurance_link (t_insurance_link_id, vsc_id, visa_type_id, is_insurance_required, created_by, created_date, modified_by, modified_date) VALUES(nextval('t_vsc_visa_insurance_link_seq'),81363,22064,'Y','support', current_timestamp, 'support', current_timestamp);</v>
      </c>
      <c r="B261" t="str">
        <v>INSERT INTO t_vsc_visa_insurance_link (t_insurance_link_id, vsc_id, visa_type_id, is_insurance_required, created_by, created_date, modified_by, modified_date) VALUES(nextval('t_vsc_visa_insurance_link_seq'),81363,33154,'Y','support', current_timestamp, 'support', current_timestamp);</v>
      </c>
    </row>
    <row r="262" spans="1:2">
      <c r="A262" t="str">
        <f>IFERROR(IF(OR('VSC Visa Insurance Impl Live'!G262=0, 'VSC Visa Insurance Impl Live'!G262=""), "", 'VSC Visa Insurance Impl Live'!G262), "")</f>
        <v/>
      </c>
      <c r="B262" t="str">
        <v>INSERT INTO t_vsc_visa_insurance_link (t_insurance_link_id, vsc_id, visa_type_id, is_insurance_required, created_by, created_date, modified_by, modified_date) VALUES(nextval('t_vsc_visa_insurance_link_seq'),81363,619,'Y','support', current_timestamp, 'support', current_timestamp);</v>
      </c>
    </row>
    <row r="263" spans="1:2">
      <c r="A263" t="str">
        <f>IFERROR(IF(OR('VSC Visa Insurance Impl Live'!G263=0, 'VSC Visa Insurance Impl Live'!G263=""), "", 'VSC Visa Insurance Impl Live'!G263), "")</f>
        <v>INSERT INTO t_vsc_visa_insurance_link (t_insurance_link_id, vsc_id, visa_type_id, is_insurance_required, created_by, created_date, modified_by, modified_date) VALUES(nextval('t_vsc_visa_insurance_link_seq'),81363,33158,'Y','support', current_timestamp, 'support', current_timestamp);</v>
      </c>
      <c r="B263" t="str">
        <v>INSERT INTO t_vsc_visa_insurance_link (t_insurance_link_id, vsc_id, visa_type_id, is_insurance_required, created_by, created_date, modified_by, modified_date) VALUES(nextval('t_vsc_visa_insurance_link_seq'),81363,618,'Y','support', current_timestamp, 'support', current_timestamp);</v>
      </c>
    </row>
    <row r="264" spans="1:2">
      <c r="A264" t="str">
        <f>IFERROR(IF(OR('VSC Visa Insurance Impl Live'!G264=0, 'VSC Visa Insurance Impl Live'!G264=""), "", 'VSC Visa Insurance Impl Live'!G264), "")</f>
        <v>INSERT INTO t_vsc_visa_insurance_link (t_insurance_link_id, vsc_id, visa_type_id, is_insurance_required, created_by, created_date, modified_by, modified_date) VALUES(nextval('t_vsc_visa_insurance_link_seq'),81363,628,'Y','support', current_timestamp, 'support', current_timestamp);</v>
      </c>
      <c r="B264" t="str">
        <v>INSERT INTO t_vsc_visa_insurance_link (t_insurance_link_id, vsc_id, visa_type_id, is_insurance_required, created_by, created_date, modified_by, modified_date) VALUES(nextval('t_vsc_visa_insurance_link_seq'),81363,34151,'Y','support', current_timestamp, 'support', current_timestamp);</v>
      </c>
    </row>
    <row r="265" spans="1:2">
      <c r="A265" t="str">
        <f>IFERROR(IF(OR('VSC Visa Insurance Impl Live'!G265=0, 'VSC Visa Insurance Impl Live'!G265=""), "", 'VSC Visa Insurance Impl Live'!G265), "")</f>
        <v>INSERT INTO t_vsc_visa_insurance_link (t_insurance_link_id, vsc_id, visa_type_id, is_insurance_required, created_by, created_date, modified_by, modified_date) VALUES(nextval('t_vsc_visa_insurance_link_seq'),81363,627,'Y','support', current_timestamp, 'support', current_timestamp);</v>
      </c>
      <c r="B265" t="str">
        <v>INSERT INTO t_vsc_visa_insurance_link (t_insurance_link_id, vsc_id, visa_type_id, is_insurance_required, created_by, created_date, modified_by, modified_date) VALUES(nextval('t_vsc_visa_insurance_link_seq'),81363,620,'Y','support', current_timestamp, 'support', current_timestamp);</v>
      </c>
    </row>
    <row r="266" spans="1:2">
      <c r="A266" t="str">
        <f>IFERROR(IF(OR('VSC Visa Insurance Impl Live'!G266=0, 'VSC Visa Insurance Impl Live'!G266=""), "", 'VSC Visa Insurance Impl Live'!G266), "")</f>
        <v/>
      </c>
      <c r="B266" t="str">
        <v>INSERT INTO t_vsc_visa_insurance_link (t_insurance_link_id, vsc_id, visa_type_id, is_insurance_required, created_by, created_date, modified_by, modified_date) VALUES(nextval('t_vsc_visa_insurance_link_seq'),81363,41243,'N','support', current_timestamp, 'support', current_timestamp);</v>
      </c>
    </row>
    <row r="267" spans="1:2">
      <c r="A267" t="str">
        <f>IFERROR(IF(OR('VSC Visa Insurance Impl Live'!G267=0, 'VSC Visa Insurance Impl Live'!G267=""), "", 'VSC Visa Insurance Impl Live'!G267), "")</f>
        <v>INSERT INTO t_vsc_visa_insurance_link (t_insurance_link_id, vsc_id, visa_type_id, is_insurance_required, created_by, created_date, modified_by, modified_date) VALUES(nextval('t_vsc_visa_insurance_link_seq'),81363,34153,'Y','support', current_timestamp, 'support', current_timestamp);</v>
      </c>
      <c r="B267" t="str">
        <v>INSERT INTO t_vsc_visa_insurance_link (t_insurance_link_id, vsc_id, visa_type_id, is_insurance_required, created_by, created_date, modified_by, modified_date) VALUES(nextval('t_vsc_visa_insurance_link_seq'),81363,41244,'N','support', current_timestamp, 'support', current_timestamp);</v>
      </c>
    </row>
    <row r="268" spans="1:2">
      <c r="A268" t="str">
        <f>IFERROR(IF(OR('VSC Visa Insurance Impl Live'!G268=0, 'VSC Visa Insurance Impl Live'!G268=""), "", 'VSC Visa Insurance Impl Live'!G268), "")</f>
        <v>INSERT INTO t_vsc_visa_insurance_link (t_insurance_link_id, vsc_id, visa_type_id, is_insurance_required, created_by, created_date, modified_by, modified_date) VALUES(nextval('t_vsc_visa_insurance_link_seq'),81363,629,'Y','support', current_timestamp, 'support', current_timestamp);</v>
      </c>
      <c r="B268" t="str">
        <v>INSERT INTO t_vsc_visa_insurance_link (t_insurance_link_id, vsc_id, visa_type_id, is_insurance_required, created_by, created_date, modified_by, modified_date) VALUES(nextval('t_vsc_visa_insurance_link_seq'),81363,42855,'N','support', current_timestamp, 'support', current_timestamp);</v>
      </c>
    </row>
    <row r="269" spans="1:2">
      <c r="A269" t="str">
        <f>IFERROR(IF(OR('VSC Visa Insurance Impl Live'!G269=0, 'VSC Visa Insurance Impl Live'!G269=""), "", 'VSC Visa Insurance Impl Live'!G269), "")</f>
        <v>INSERT INTO t_vsc_visa_insurance_link (t_insurance_link_id, vsc_id, visa_type_id, is_insurance_required, created_by, created_date, modified_by, modified_date) VALUES(nextval('t_vsc_visa_insurance_link_seq'),81363,32304,'N','support', current_timestamp, 'support', current_timestamp);</v>
      </c>
      <c r="B269" t="str">
        <v>INSERT INTO t_vsc_visa_insurance_link (t_insurance_link_id, vsc_id, visa_type_id, is_insurance_required, created_by, created_date, modified_by, modified_date) VALUES(nextval('t_vsc_visa_insurance_link_seq'),81363,42423,'N','support', current_timestamp, 'support', current_timestamp);</v>
      </c>
    </row>
    <row r="270" spans="1:2">
      <c r="A270" t="str">
        <f>IFERROR(IF(OR('VSC Visa Insurance Impl Live'!G270=0, 'VSC Visa Insurance Impl Live'!G270=""), "", 'VSC Visa Insurance Impl Live'!G270), "")</f>
        <v>INSERT INTO t_vsc_visa_insurance_link (t_insurance_link_id, vsc_id, visa_type_id, is_insurance_required, created_by, created_date, modified_by, modified_date) VALUES(nextval('t_vsc_visa_insurance_link_seq'),81363,23050,'N','support', current_timestamp, 'support', current_timestamp);</v>
      </c>
      <c r="B270" t="str">
        <v>INSERT INTO t_vsc_visa_insurance_link (t_insurance_link_id, vsc_id, visa_type_id, is_insurance_required, created_by, created_date, modified_by, modified_date) VALUES(nextval('t_vsc_visa_insurance_link_seq'),81363,42947,'N','support', current_timestamp, 'support', current_timestamp);</v>
      </c>
    </row>
    <row r="271" spans="1:2">
      <c r="A271" t="str">
        <f>IFERROR(IF(OR('VSC Visa Insurance Impl Live'!G271=0, 'VSC Visa Insurance Impl Live'!G271=""), "", 'VSC Visa Insurance Impl Live'!G271), "")</f>
        <v>INSERT INTO t_vsc_visa_insurance_link (t_insurance_link_id, vsc_id, visa_type_id, is_insurance_required, created_by, created_date, modified_by, modified_date) VALUES(nextval('t_vsc_visa_insurance_link_seq'),81363,23051,'N','support', current_timestamp, 'support', current_timestamp);</v>
      </c>
      <c r="B271" t="str">
        <v>INSERT INTO t_vsc_visa_insurance_link (t_insurance_link_id, vsc_id, visa_type_id, is_insurance_required, created_by, created_date, modified_by, modified_date) VALUES(nextval('t_vsc_visa_insurance_link_seq'),81363,22050,'N','support', current_timestamp, 'support', current_timestamp);</v>
      </c>
    </row>
    <row r="272" spans="1:2">
      <c r="A272" t="str">
        <f>IFERROR(IF(OR('VSC Visa Insurance Impl Live'!G272=0, 'VSC Visa Insurance Impl Live'!G272=""), "", 'VSC Visa Insurance Impl Live'!G272), "")</f>
        <v>INSERT INTO t_vsc_visa_insurance_link (t_insurance_link_id, vsc_id, visa_type_id, is_insurance_required, created_by, created_date, modified_by, modified_date) VALUES(nextval('t_vsc_visa_insurance_link_seq'),81363,39152,'N','support', current_timestamp, 'support', current_timestamp);</v>
      </c>
      <c r="B272" t="str">
        <v>INSERT INTO t_vsc_visa_insurance_link (t_insurance_link_id, vsc_id, visa_type_id, is_insurance_required, created_by, created_date, modified_by, modified_date) VALUES(nextval('t_vsc_visa_insurance_link_seq'),81363,43143,'N','support', current_timestamp, 'support', current_timestamp);</v>
      </c>
    </row>
    <row r="273" spans="1:2">
      <c r="A273" t="str">
        <f>IFERROR(IF(OR('VSC Visa Insurance Impl Live'!G273=0, 'VSC Visa Insurance Impl Live'!G273=""), "", 'VSC Visa Insurance Impl Live'!G273), "")</f>
        <v>INSERT INTO t_vsc_visa_insurance_link (t_insurance_link_id, vsc_id, visa_type_id, is_insurance_required, created_by, created_date, modified_by, modified_date) VALUES(nextval('t_vsc_visa_insurance_link_seq'),81363,37151,'N','support', current_timestamp, 'support', current_timestamp);</v>
      </c>
      <c r="B273" t="str">
        <v>INSERT INTO t_vsc_visa_insurance_link (t_insurance_link_id, vsc_id, visa_type_id, is_insurance_required, created_by, created_date, modified_by, modified_date) VALUES(nextval('t_vsc_visa_insurance_link_seq'),81363,41931,'N','support', current_timestamp, 'support', current_timestamp);</v>
      </c>
    </row>
    <row r="274" spans="1:2">
      <c r="A274" t="str">
        <f>IFERROR(IF(OR('VSC Visa Insurance Impl Live'!G274=0, 'VSC Visa Insurance Impl Live'!G274=""), "", 'VSC Visa Insurance Impl Live'!G274), "")</f>
        <v>INSERT INTO t_vsc_visa_insurance_link (t_insurance_link_id, vsc_id, visa_type_id, is_insurance_required, created_by, created_date, modified_by, modified_date) VALUES(nextval('t_vsc_visa_insurance_link_seq'),81363,637,'N','support', current_timestamp, 'support', current_timestamp);</v>
      </c>
      <c r="B274" t="str">
        <v>INSERT INTO t_vsc_visa_insurance_link (t_insurance_link_id, vsc_id, visa_type_id, is_insurance_required, created_by, created_date, modified_by, modified_date) VALUES(nextval('t_vsc_visa_insurance_link_seq'),81363,32300,'N','support', current_timestamp, 'support', current_timestamp);</v>
      </c>
    </row>
    <row r="275" spans="1:2">
      <c r="A275" t="str">
        <f>IFERROR(IF(OR('VSC Visa Insurance Impl Live'!G275=0, 'VSC Visa Insurance Impl Live'!G275=""), "", 'VSC Visa Insurance Impl Live'!G275), "")</f>
        <v>INSERT INTO t_vsc_visa_insurance_link (t_insurance_link_id, vsc_id, visa_type_id, is_insurance_required, created_by, created_date, modified_by, modified_date) VALUES(nextval('t_vsc_visa_insurance_link_seq'),81363,636,'N','support', current_timestamp, 'support', current_timestamp);</v>
      </c>
      <c r="B275" t="str">
        <v>INSERT INTO t_vsc_visa_insurance_link (t_insurance_link_id, vsc_id, visa_type_id, is_insurance_required, created_by, created_date, modified_by, modified_date) VALUES(nextval('t_vsc_visa_insurance_link_seq'),81363,24053,'Y','support', current_timestamp, 'support', current_timestamp);</v>
      </c>
    </row>
    <row r="276" spans="1:2">
      <c r="A276" t="str">
        <f>IFERROR(IF(OR('VSC Visa Insurance Impl Live'!G276=0, 'VSC Visa Insurance Impl Live'!G276=""), "", 'VSC Visa Insurance Impl Live'!G276), "")</f>
        <v/>
      </c>
      <c r="B276" t="str">
        <v>INSERT INTO t_vsc_visa_insurance_link (t_insurance_link_id, vsc_id, visa_type_id, is_insurance_required, created_by, created_date, modified_by, modified_date) VALUES(nextval('t_vsc_visa_insurance_link_seq'),81363,25150,'Y','support', current_timestamp, 'support', current_timestamp);</v>
      </c>
    </row>
    <row r="277" spans="1:2">
      <c r="A277" t="str">
        <f>IFERROR(IF(OR('VSC Visa Insurance Impl Live'!G277=0, 'VSC Visa Insurance Impl Live'!G277=""), "", 'VSC Visa Insurance Impl Live'!G277), "")</f>
        <v>INSERT INTO t_vsc_visa_insurance_link (t_insurance_link_id, vsc_id, visa_type_id, is_insurance_required, created_by, created_date, modified_by, modified_date) VALUES(nextval('t_vsc_visa_insurance_link_seq'),81363,638,'N','support', current_timestamp, 'support', current_timestamp);</v>
      </c>
      <c r="B277" t="str">
        <v>INSERT INTO t_vsc_visa_insurance_link (t_insurance_link_id, vsc_id, visa_type_id, is_insurance_required, created_by, created_date, modified_by, modified_date) VALUES(nextval('t_vsc_visa_insurance_link_seq'),81363,22052,'N','support', current_timestamp, 'support', current_timestamp);</v>
      </c>
    </row>
    <row r="278" spans="1:2">
      <c r="A278" t="str">
        <f>IFERROR(IF(OR('VSC Visa Insurance Impl Live'!G278=0, 'VSC Visa Insurance Impl Live'!G278=""), "", 'VSC Visa Insurance Impl Live'!G278), "")</f>
        <v>INSERT INTO t_vsc_visa_insurance_link (t_insurance_link_id, vsc_id, visa_type_id, is_insurance_required, created_by, created_date, modified_by, modified_date) VALUES(nextval('t_vsc_visa_insurance_link_seq'),81363,33150,'N','support', current_timestamp, 'support', current_timestamp);</v>
      </c>
      <c r="B278" t="str">
        <v>INSERT INTO t_vsc_visa_insurance_link (t_insurance_link_id, vsc_id, visa_type_id, is_insurance_required, created_by, created_date, modified_by, modified_date) VALUES(nextval('t_vsc_visa_insurance_link_seq'),81363,43091,'N','support', current_timestamp, 'support', current_timestamp);</v>
      </c>
    </row>
    <row r="279" spans="1:2">
      <c r="A279" t="str">
        <f>IFERROR(IF(OR('VSC Visa Insurance Impl Live'!G279=0, 'VSC Visa Insurance Impl Live'!G279=""), "", 'VSC Visa Insurance Impl Live'!G279), "")</f>
        <v>INSERT INTO t_vsc_visa_insurance_link (t_insurance_link_id, vsc_id, visa_type_id, is_insurance_required, created_by, created_date, modified_by, modified_date) VALUES(nextval('t_vsc_visa_insurance_link_seq'),81363,34152,'N','support', current_timestamp, 'support', current_timestamp);</v>
      </c>
      <c r="B279" t="str">
        <v>INSERT INTO t_vsc_visa_insurance_link (t_insurance_link_id, vsc_id, visa_type_id, is_insurance_required, created_by, created_date, modified_by, modified_date) VALUES(nextval('t_vsc_visa_insurance_link_seq'),81363,42183,'N','support', current_timestamp, 'support', current_timestamp);</v>
      </c>
    </row>
    <row r="280" spans="1:2">
      <c r="A280" t="str">
        <f>IFERROR(IF(OR('VSC Visa Insurance Impl Live'!G280=0, 'VSC Visa Insurance Impl Live'!G280=""), "", 'VSC Visa Insurance Impl Live'!G280), "")</f>
        <v>INSERT INTO t_vsc_visa_insurance_link (t_insurance_link_id, vsc_id, visa_type_id, is_insurance_required, created_by, created_date, modified_by, modified_date) VALUES(nextval('t_vsc_visa_insurance_link_seq'),81363,41971,'N','support', current_timestamp, 'support', current_timestamp);</v>
      </c>
      <c r="B280" t="str">
        <v>INSERT INTO t_vsc_visa_insurance_link (t_insurance_link_id, vsc_id, visa_type_id, is_insurance_required, created_by, created_date, modified_by, modified_date) VALUES(nextval('t_vsc_visa_insurance_link_seq'),81363,42967,'N','support', current_timestamp, 'support', current_timestamp);</v>
      </c>
    </row>
    <row r="281" spans="1:2">
      <c r="A281" t="str">
        <f>IFERROR(IF(OR('VSC Visa Insurance Impl Live'!G281=0, 'VSC Visa Insurance Impl Live'!G281=""), "", 'VSC Visa Insurance Impl Live'!G281), "")</f>
        <v>INSERT INTO t_vsc_visa_insurance_link (t_insurance_link_id, vsc_id, visa_type_id, is_insurance_required, created_by, created_date, modified_by, modified_date) VALUES(nextval('t_vsc_visa_insurance_link_seq'),81363,29150,'N','support', current_timestamp, 'support', current_timestamp);</v>
      </c>
      <c r="B281" t="str">
        <v>INSERT INTO t_vsc_visa_insurance_link (t_insurance_link_id, vsc_id, visa_type_id, is_insurance_required, created_by, created_date, modified_by, modified_date) VALUES(nextval('t_vsc_visa_insurance_link_seq'),81363,42619,'N','support', current_timestamp, 'support', current_timestamp);</v>
      </c>
    </row>
    <row r="282" spans="1:2">
      <c r="A282" t="str">
        <f>IFERROR(IF(OR('VSC Visa Insurance Impl Live'!G282=0, 'VSC Visa Insurance Impl Live'!G282=""), "", 'VSC Visa Insurance Impl Live'!G282), "")</f>
        <v>INSERT INTO t_vsc_visa_insurance_link (t_insurance_link_id, vsc_id, visa_type_id, is_insurance_required, created_by, created_date, modified_by, modified_date) VALUES(nextval('t_vsc_visa_insurance_link_seq'),81363,32200,'N','support', current_timestamp, 'support', current_timestamp);</v>
      </c>
      <c r="B282" t="str">
        <v>INSERT INTO t_vsc_visa_insurance_link (t_insurance_link_id, vsc_id, visa_type_id, is_insurance_required, created_by, created_date, modified_by, modified_date) VALUES(nextval('t_vsc_visa_insurance_link_seq'),81363,42639,'N','support', current_timestamp, 'support', current_timestamp);</v>
      </c>
    </row>
    <row r="283" spans="1:2">
      <c r="A283" t="str">
        <f>IFERROR(IF(OR('VSC Visa Insurance Impl Live'!G283=0, 'VSC Visa Insurance Impl Live'!G283=""), "", 'VSC Visa Insurance Impl Live'!G283), "")</f>
        <v>INSERT INTO t_vsc_visa_insurance_link (t_insurance_link_id, vsc_id, visa_type_id, is_insurance_required, created_by, created_date, modified_by, modified_date) VALUES(nextval('t_vsc_visa_insurance_link_seq'),81363,22062,'Y','support', current_timestamp, 'support', current_timestamp);</v>
      </c>
      <c r="B283" t="str">
        <v>INSERT INTO t_vsc_visa_insurance_link (t_insurance_link_id, vsc_id, visa_type_id, is_insurance_required, created_by, created_date, modified_by, modified_date) VALUES(nextval('t_vsc_visa_insurance_link_seq'),81363,24050,'Y','support', current_timestamp, 'support', current_timestamp);</v>
      </c>
    </row>
    <row r="284" spans="1:2">
      <c r="A284" t="str">
        <f>IFERROR(IF(OR('VSC Visa Insurance Impl Live'!G284=0, 'VSC Visa Insurance Impl Live'!G284=""), "", 'VSC Visa Insurance Impl Live'!G284), "")</f>
        <v>INSERT INTO t_vsc_visa_insurance_link (t_insurance_link_id, vsc_id, visa_type_id, is_insurance_required, created_by, created_date, modified_by, modified_date) VALUES(nextval('t_vsc_visa_insurance_link_seq'),81363,22067,'Y','support', current_timestamp, 'support', current_timestamp);</v>
      </c>
      <c r="B284" t="str">
        <v>INSERT INTO t_vsc_visa_insurance_link (t_insurance_link_id, vsc_id, visa_type_id, is_insurance_required, created_by, created_date, modified_by, modified_date) VALUES(nextval('t_vsc_visa_insurance_link_seq'),81363,42547,'N','support', current_timestamp, 'support', current_timestamp);</v>
      </c>
    </row>
    <row r="285" spans="1:2">
      <c r="A285" t="str">
        <f>IFERROR(IF(OR('VSC Visa Insurance Impl Live'!G285=0, 'VSC Visa Insurance Impl Live'!G285=""), "", 'VSC Visa Insurance Impl Live'!G285), "")</f>
        <v>INSERT INTO t_vsc_visa_insurance_link (t_insurance_link_id, vsc_id, visa_type_id, is_insurance_required, created_by, created_date, modified_by, modified_date) VALUES(nextval('t_vsc_visa_insurance_link_seq'),81363,39153,'N','support', current_timestamp, 'support', current_timestamp);</v>
      </c>
      <c r="B285" t="str">
        <v>INSERT INTO t_vsc_visa_insurance_link (t_insurance_link_id, vsc_id, visa_type_id, is_insurance_required, created_by, created_date, modified_by, modified_date) VALUES(nextval('t_vsc_visa_insurance_link_seq'),81363,42548,'N','support', current_timestamp, 'support', current_timestamp);</v>
      </c>
    </row>
    <row r="286" spans="1:2">
      <c r="A286" t="str">
        <f>IFERROR(IF(OR('VSC Visa Insurance Impl Live'!G286=0, 'VSC Visa Insurance Impl Live'!G286=""), "", 'VSC Visa Insurance Impl Live'!G286), "")</f>
        <v>INSERT INTO t_vsc_visa_insurance_link (t_insurance_link_id, vsc_id, visa_type_id, is_insurance_required, created_by, created_date, modified_by, modified_date) VALUES(nextval('t_vsc_visa_insurance_link_seq'),81363,37154,'Y','support', current_timestamp, 'support', current_timestamp);</v>
      </c>
      <c r="B286" t="str">
        <v>INSERT INTO t_vsc_visa_insurance_link (t_insurance_link_id, vsc_id, visa_type_id, is_insurance_required, created_by, created_date, modified_by, modified_date) VALUES(nextval('t_vsc_visa_insurance_link_seq'),81363,631,'Y','support', current_timestamp, 'support', current_timestamp);</v>
      </c>
    </row>
    <row r="287" spans="1:2">
      <c r="A287" t="str">
        <f>IFERROR(IF(OR('VSC Visa Insurance Impl Live'!G287=0, 'VSC Visa Insurance Impl Live'!G287=""), "", 'VSC Visa Insurance Impl Live'!G287), "")</f>
        <v>INSERT INTO t_vsc_visa_insurance_link (t_insurance_link_id, vsc_id, visa_type_id, is_insurance_required, created_by, created_date, modified_by, modified_date) VALUES(nextval('t_vsc_visa_insurance_link_seq'),81363,33154,'Y','support', current_timestamp, 'support', current_timestamp);</v>
      </c>
      <c r="B287" t="str">
        <v>INSERT INTO t_vsc_visa_insurance_link (t_insurance_link_id, vsc_id, visa_type_id, is_insurance_required, created_by, created_date, modified_by, modified_date) VALUES(nextval('t_vsc_visa_insurance_link_seq'),81363,630,'Y','support', current_timestamp, 'support', current_timestamp);</v>
      </c>
    </row>
    <row r="288" spans="1:2">
      <c r="A288" t="str">
        <f>IFERROR(IF(OR('VSC Visa Insurance Impl Live'!G288=0, 'VSC Visa Insurance Impl Live'!G288=""), "", 'VSC Visa Insurance Impl Live'!G288), "")</f>
        <v>INSERT INTO t_vsc_visa_insurance_link (t_insurance_link_id, vsc_id, visa_type_id, is_insurance_required, created_by, created_date, modified_by, modified_date) VALUES(nextval('t_vsc_visa_insurance_link_seq'),81363,619,'Y','support', current_timestamp, 'support', current_timestamp);</v>
      </c>
      <c r="B288" t="str">
        <v>INSERT INTO t_vsc_visa_insurance_link (t_insurance_link_id, vsc_id, visa_type_id, is_insurance_required, created_by, created_date, modified_by, modified_date) VALUES(nextval('t_vsc_visa_insurance_link_seq'),81363,632,'Y','support', current_timestamp, 'support', current_timestamp);</v>
      </c>
    </row>
    <row r="289" spans="1:2">
      <c r="A289" t="str">
        <f>IFERROR(IF(OR('VSC Visa Insurance Impl Live'!G289=0, 'VSC Visa Insurance Impl Live'!G289=""), "", 'VSC Visa Insurance Impl Live'!G289), "")</f>
        <v>INSERT INTO t_vsc_visa_insurance_link (t_insurance_link_id, vsc_id, visa_type_id, is_insurance_required, created_by, created_date, modified_by, modified_date) VALUES(nextval('t_vsc_visa_insurance_link_seq'),81363,618,'Y','support', current_timestamp, 'support', current_timestamp);</v>
      </c>
      <c r="B289" t="str">
        <v>INSERT INTO t_vsc_visa_insurance_link (t_insurance_link_id, vsc_id, visa_type_id, is_insurance_required, created_by, created_date, modified_by, modified_date) VALUES(nextval('t_vsc_visa_insurance_link_seq'),81363,643,'Y','support', current_timestamp, 'support', current_timestamp);</v>
      </c>
    </row>
    <row r="290" spans="1:2">
      <c r="A290" t="str">
        <f>IFERROR(IF(OR('VSC Visa Insurance Impl Live'!G290=0, 'VSC Visa Insurance Impl Live'!G290=""), "", 'VSC Visa Insurance Impl Live'!G290), "")</f>
        <v/>
      </c>
      <c r="B290" t="str">
        <v>INSERT INTO t_vsc_visa_insurance_link (t_insurance_link_id, vsc_id, visa_type_id, is_insurance_required, created_by, created_date, modified_by, modified_date) VALUES(nextval('t_vsc_visa_insurance_link_seq'),81363,41163,'N','support', current_timestamp, 'support', current_timestamp);</v>
      </c>
    </row>
    <row r="291" spans="1:2">
      <c r="A291" t="str">
        <f>IFERROR(IF(OR('VSC Visa Insurance Impl Live'!G291=0, 'VSC Visa Insurance Impl Live'!G291=""), "", 'VSC Visa Insurance Impl Live'!G291), "")</f>
        <v>INSERT INTO t_vsc_visa_insurance_link (t_insurance_link_id, vsc_id, visa_type_id, is_insurance_required, created_by, created_date, modified_by, modified_date) VALUES(nextval('t_vsc_visa_insurance_link_seq'),81363,34151,'Y','support', current_timestamp, 'support', current_timestamp);</v>
      </c>
      <c r="B291" t="str">
        <v>INSERT INTO t_vsc_visa_insurance_link (t_insurance_link_id, vsc_id, visa_type_id, is_insurance_required, created_by, created_date, modified_by, modified_date) VALUES(nextval('t_vsc_visa_insurance_link_seq'),81363,41203,'N','support', current_timestamp, 'support', current_timestamp);</v>
      </c>
    </row>
    <row r="292" spans="1:2">
      <c r="A292" t="str">
        <f>IFERROR(IF(OR('VSC Visa Insurance Impl Live'!G292=0, 'VSC Visa Insurance Impl Live'!G292=""), "", 'VSC Visa Insurance Impl Live'!G292), "")</f>
        <v>INSERT INTO t_vsc_visa_insurance_link (t_insurance_link_id, vsc_id, visa_type_id, is_insurance_required, created_by, created_date, modified_by, modified_date) VALUES(nextval('t_vsc_visa_insurance_link_seq'),81363,620,'Y','support', current_timestamp, 'support', current_timestamp);</v>
      </c>
      <c r="B292" t="str">
        <v>INSERT INTO t_vsc_visa_insurance_link (t_insurance_link_id, vsc_id, visa_type_id, is_insurance_required, created_by, created_date, modified_by, modified_date) VALUES(nextval('t_vsc_visa_insurance_link_seq'),81363,32101,'Y','support', current_timestamp, 'support', current_timestamp);</v>
      </c>
    </row>
    <row r="293" spans="1:2">
      <c r="A293" t="str">
        <f>IFERROR(IF(OR('VSC Visa Insurance Impl Live'!G293=0, 'VSC Visa Insurance Impl Live'!G293=""), "", 'VSC Visa Insurance Impl Live'!G293), "")</f>
        <v>INSERT INTO t_vsc_visa_insurance_link (t_insurance_link_id, vsc_id, visa_type_id, is_insurance_required, created_by, created_date, modified_by, modified_date) VALUES(nextval('t_vsc_visa_insurance_link_seq'),81363,41243,'N','support', current_timestamp, 'support', current_timestamp);</v>
      </c>
      <c r="B293" t="str">
        <v>INSERT INTO t_vsc_visa_insurance_link (t_insurance_link_id, vsc_id, visa_type_id, is_insurance_required, created_by, created_date, modified_by, modified_date) VALUES(nextval('t_vsc_visa_insurance_link_seq'),81363,32100,'Y','support', current_timestamp, 'support', current_timestamp);</v>
      </c>
    </row>
    <row r="294" spans="1:2">
      <c r="A294" t="str">
        <f>IFERROR(IF(OR('VSC Visa Insurance Impl Live'!G294=0, 'VSC Visa Insurance Impl Live'!G294=""), "", 'VSC Visa Insurance Impl Live'!G294), "")</f>
        <v/>
      </c>
      <c r="B294" t="str">
        <v>INSERT INTO t_vsc_visa_insurance_link (t_insurance_link_id, vsc_id, visa_type_id, is_insurance_required, created_by, created_date, modified_by, modified_date) VALUES(nextval('t_vsc_visa_insurance_link_seq'),81363,41183,'N','support', current_timestamp, 'support', current_timestamp);</v>
      </c>
    </row>
    <row r="295" spans="1:2">
      <c r="A295" t="str">
        <f>IFERROR(IF(OR('VSC Visa Insurance Impl Live'!G295=0, 'VSC Visa Insurance Impl Live'!G295=""), "", 'VSC Visa Insurance Impl Live'!G295), "")</f>
        <v/>
      </c>
      <c r="B295" t="str">
        <v>INSERT INTO t_vsc_visa_insurance_link (t_insurance_link_id, vsc_id, visa_type_id, is_insurance_required, created_by, created_date, modified_by, modified_date) VALUES(nextval('t_vsc_visa_insurance_link_seq'),81363,32102,'Y','support', current_timestamp, 'support', current_timestamp);</v>
      </c>
    </row>
    <row r="296" spans="1:2">
      <c r="A296" t="str">
        <f>IFERROR(IF(OR('VSC Visa Insurance Impl Live'!G296=0, 'VSC Visa Insurance Impl Live'!G296=""), "", 'VSC Visa Insurance Impl Live'!G296), "")</f>
        <v>INSERT INTO t_vsc_visa_insurance_link (t_insurance_link_id, vsc_id, visa_type_id, is_insurance_required, created_by, created_date, modified_by, modified_date) VALUES(nextval('t_vsc_visa_insurance_link_seq'),81363,41244,'N','support', current_timestamp, 'support', current_timestamp);</v>
      </c>
      <c r="B296" t="str">
        <v>INSERT INTO t_vsc_visa_insurance_link (t_insurance_link_id, vsc_id, visa_type_id, is_insurance_required, created_by, created_date, modified_by, modified_date) VALUES(nextval('t_vsc_visa_insurance_link_seq'),81363,42203,'N','support', current_timestamp, 'support', current_timestamp);</v>
      </c>
    </row>
    <row r="297" spans="1:2">
      <c r="A297" t="str">
        <f>IFERROR(IF(OR('VSC Visa Insurance Impl Live'!G297=0, 'VSC Visa Insurance Impl Live'!G297=""), "", 'VSC Visa Insurance Impl Live'!G297), "")</f>
        <v/>
      </c>
      <c r="B297" t="str">
        <v>INSERT INTO t_vsc_visa_insurance_link (t_insurance_link_id, vsc_id, visa_type_id, is_insurance_required, created_by, created_date, modified_by, modified_date) VALUES(nextval('t_vsc_visa_insurance_link_seq'),81363,22051,'Y','support', current_timestamp, 'support', current_timestamp);</v>
      </c>
    </row>
    <row r="298" spans="1:2">
      <c r="A298" t="str">
        <f>IFERROR(IF(OR('VSC Visa Insurance Impl Live'!G298=0, 'VSC Visa Insurance Impl Live'!G298=""), "", 'VSC Visa Insurance Impl Live'!G298), "")</f>
        <v/>
      </c>
      <c r="B298" t="str">
        <v>INSERT INTO t_vsc_visa_insurance_link (t_insurance_link_id, vsc_id, visa_type_id, is_insurance_required, created_by, created_date, modified_by, modified_date) VALUES(nextval('t_vsc_visa_insurance_link_seq'),81363,41991,'N','support', current_timestamp, 'support', current_timestamp);</v>
      </c>
    </row>
    <row r="299" spans="1:2">
      <c r="A299" t="str">
        <f>IFERROR(IF(OR('VSC Visa Insurance Impl Live'!G299=0, 'VSC Visa Insurance Impl Live'!G299=""), "", 'VSC Visa Insurance Impl Live'!G299), "")</f>
        <v/>
      </c>
      <c r="B299" t="str">
        <v>INSERT INTO t_vsc_visa_insurance_link (t_insurance_link_id, vsc_id, visa_type_id, is_insurance_required, created_by, created_date, modified_by, modified_date) VALUES(nextval('t_vsc_visa_insurance_link_seq'),81363,42011,'N','support', current_timestamp, 'support', current_timestamp);</v>
      </c>
    </row>
    <row r="300" spans="1:2">
      <c r="A300" t="str">
        <f>IFERROR(IF(OR('VSC Visa Insurance Impl Live'!G300=0, 'VSC Visa Insurance Impl Live'!G300=""), "", 'VSC Visa Insurance Impl Live'!G300), "")</f>
        <v/>
      </c>
      <c r="B300" t="str">
        <v>INSERT INTO t_vsc_visa_insurance_link (t_insurance_link_id, vsc_id, visa_type_id, is_insurance_required, created_by, created_date, modified_by, modified_date) VALUES(nextval('t_vsc_visa_insurance_link_seq'),81363,27150,'Y','support', current_timestamp, 'support', current_timestamp);</v>
      </c>
    </row>
    <row r="301" spans="1:2">
      <c r="A301" t="str">
        <f>IFERROR(IF(OR('VSC Visa Insurance Impl Live'!G301=0, 'VSC Visa Insurance Impl Live'!G301=""), "", 'VSC Visa Insurance Impl Live'!G301), "")</f>
        <v>INSERT INTO t_vsc_visa_insurance_link (t_insurance_link_id, vsc_id, visa_type_id, is_insurance_required, created_by, created_date, modified_by, modified_date) VALUES(nextval('t_vsc_visa_insurance_link_seq'),81363,42855,'N','support', current_timestamp, 'support', current_timestamp);</v>
      </c>
      <c r="B301" t="str">
        <v>INSERT INTO t_vsc_visa_insurance_link (t_insurance_link_id, vsc_id, visa_type_id, is_insurance_required, created_by, created_date, modified_by, modified_date) VALUES(nextval('t_vsc_visa_insurance_link_seq'),81363,42223,'N','support', current_timestamp, 'support', current_timestamp);</v>
      </c>
    </row>
    <row r="302" spans="1:2">
      <c r="A302" t="str">
        <f>IFERROR(IF(OR('VSC Visa Insurance Impl Live'!G302=0, 'VSC Visa Insurance Impl Live'!G302=""), "", 'VSC Visa Insurance Impl Live'!G302), "")</f>
        <v>INSERT INTO t_vsc_visa_insurance_link (t_insurance_link_id, vsc_id, visa_type_id, is_insurance_required, created_by, created_date, modified_by, modified_date) VALUES(nextval('t_vsc_visa_insurance_link_seq'),81363,42423,'N','support', current_timestamp, 'support', current_timestamp);</v>
      </c>
      <c r="B302" t="str">
        <v>INSERT INTO t_vsc_visa_insurance_link (t_insurance_link_id, vsc_id, visa_type_id, is_insurance_required, created_by, created_date, modified_by, modified_date) VALUES(nextval('t_vsc_visa_insurance_link_seq'),81363,634,'Y','support', current_timestamp, 'support', current_timestamp);</v>
      </c>
    </row>
    <row r="303" spans="1:2">
      <c r="A303" t="str">
        <f>IFERROR(IF(OR('VSC Visa Insurance Impl Live'!G303=0, 'VSC Visa Insurance Impl Live'!G303=""), "", 'VSC Visa Insurance Impl Live'!G303), "")</f>
        <v>INSERT INTO t_vsc_visa_insurance_link (t_insurance_link_id, vsc_id, visa_type_id, is_insurance_required, created_by, created_date, modified_by, modified_date) VALUES(nextval('t_vsc_visa_insurance_link_seq'),81363,42947,'N','support', current_timestamp, 'support', current_timestamp);</v>
      </c>
      <c r="B303" t="str">
        <v>INSERT INTO t_vsc_visa_insurance_link (t_insurance_link_id, vsc_id, visa_type_id, is_insurance_required, created_by, created_date, modified_by, modified_date) VALUES(nextval('t_vsc_visa_insurance_link_seq'),81363,633,'Y','support', current_timestamp, 'support', current_timestamp);</v>
      </c>
    </row>
    <row r="304" spans="1:2">
      <c r="A304" t="str">
        <f>IFERROR(IF(OR('VSC Visa Insurance Impl Live'!G304=0, 'VSC Visa Insurance Impl Live'!G304=""), "", 'VSC Visa Insurance Impl Live'!G304), "")</f>
        <v>INSERT INTO t_vsc_visa_insurance_link (t_insurance_link_id, vsc_id, visa_type_id, is_insurance_required, created_by, created_date, modified_by, modified_date) VALUES(nextval('t_vsc_visa_insurance_link_seq'),81363,22050,'N','support', current_timestamp, 'support', current_timestamp);</v>
      </c>
      <c r="B304" t="str">
        <v>INSERT INTO t_vsc_visa_insurance_link (t_insurance_link_id, vsc_id, visa_type_id, is_insurance_required, created_by, created_date, modified_by, modified_date) VALUES(nextval('t_vsc_visa_insurance_link_seq'),81363,635,'Y','support', current_timestamp, 'support', current_timestamp);</v>
      </c>
    </row>
    <row r="305" spans="1:2">
      <c r="A305" t="str">
        <f>IFERROR(IF(OR('VSC Visa Insurance Impl Live'!G305=0, 'VSC Visa Insurance Impl Live'!G305=""), "", 'VSC Visa Insurance Impl Live'!G305), "")</f>
        <v>INSERT INTO t_vsc_visa_insurance_link (t_insurance_link_id, vsc_id, visa_type_id, is_insurance_required, created_by, created_date, modified_by, modified_date) VALUES(nextval('t_vsc_visa_insurance_link_seq'),81363,43143,'N','support', current_timestamp, 'support', current_timestamp);</v>
      </c>
      <c r="B305" t="str">
        <v>INSERT INTO t_vsc_visa_insurance_link (t_insurance_link_id, vsc_id, visa_type_id, is_insurance_required, created_by, created_date, modified_by, modified_date) VALUES(nextval('t_vsc_visa_insurance_link_seq'),81363,42284,'N','support', current_timestamp, 'support', current_timestamp);</v>
      </c>
    </row>
    <row r="306" spans="1:2">
      <c r="A306" t="str">
        <f>IFERROR(IF(OR('VSC Visa Insurance Impl Live'!G306=0, 'VSC Visa Insurance Impl Live'!G306=""), "", 'VSC Visa Insurance Impl Live'!G306), "")</f>
        <v>INSERT INTO t_vsc_visa_insurance_link (t_insurance_link_id, vsc_id, visa_type_id, is_insurance_required, created_by, created_date, modified_by, modified_date) VALUES(nextval('t_vsc_visa_insurance_link_seq'),81363,41931,'N','support', current_timestamp, 'support', current_timestamp);</v>
      </c>
      <c r="B306" t="str">
        <v>INSERT INTO t_vsc_visa_insurance_link (t_insurance_link_id, vsc_id, visa_type_id, is_insurance_required, created_by, created_date, modified_by, modified_date) VALUES(nextval('t_vsc_visa_insurance_link_seq'),81363,42303,'N','support', current_timestamp, 'support', current_timestamp);</v>
      </c>
    </row>
    <row r="307" spans="1:2">
      <c r="A307" t="str">
        <f>IFERROR(IF(OR('VSC Visa Insurance Impl Live'!G307=0, 'VSC Visa Insurance Impl Live'!G307=""), "", 'VSC Visa Insurance Impl Live'!G307), "")</f>
        <v>INSERT INTO t_vsc_visa_insurance_link (t_insurance_link_id, vsc_id, visa_type_id, is_insurance_required, created_by, created_date, modified_by, modified_date) VALUES(nextval('t_vsc_visa_insurance_link_seq'),81363,32300,'N','support', current_timestamp, 'support', current_timestamp);</v>
      </c>
      <c r="B307" t="str">
        <v>INSERT INTO t_vsc_visa_insurance_link (t_insurance_link_id, vsc_id, visa_type_id, is_insurance_required, created_by, created_date, modified_by, modified_date) VALUES(nextval('t_vsc_visa_insurance_link_seq'),81363,42283,'N','support', current_timestamp, 'support', current_timestamp);</v>
      </c>
    </row>
    <row r="308" spans="1:2">
      <c r="A308" t="str">
        <f>IFERROR(IF(OR('VSC Visa Insurance Impl Live'!G308=0, 'VSC Visa Insurance Impl Live'!G308=""), "", 'VSC Visa Insurance Impl Live'!G308), "")</f>
        <v>INSERT INTO t_vsc_visa_insurance_link (t_insurance_link_id, vsc_id, visa_type_id, is_insurance_required, created_by, created_date, modified_by, modified_date) VALUES(nextval('t_vsc_visa_insurance_link_seq'),81363,24053,'Y','support', current_timestamp, 'support', current_timestamp);</v>
      </c>
      <c r="B308" t="str">
        <v>INSERT INTO t_vsc_visa_insurance_link (t_insurance_link_id, vsc_id, visa_type_id, is_insurance_required, created_by, created_date, modified_by, modified_date) VALUES(nextval('t_vsc_visa_insurance_link_seq'),81363,42323,'N','support', current_timestamp, 'support', current_timestamp);</v>
      </c>
    </row>
    <row r="309" spans="1:2">
      <c r="A309" t="str">
        <f>IFERROR(IF(OR('VSC Visa Insurance Impl Live'!G309=0, 'VSC Visa Insurance Impl Live'!G309=""), "", 'VSC Visa Insurance Impl Live'!G309), "")</f>
        <v>INSERT INTO t_vsc_visa_insurance_link (t_insurance_link_id, vsc_id, visa_type_id, is_insurance_required, created_by, created_date, modified_by, modified_date) VALUES(nextval('t_vsc_visa_insurance_link_seq'),81363,25150,'Y','support', current_timestamp, 'support', current_timestamp);</v>
      </c>
      <c r="B309" t="str">
        <v>INSERT INTO t_vsc_visa_insurance_link (t_insurance_link_id, vsc_id, visa_type_id, is_insurance_required, created_by, created_date, modified_by, modified_date) VALUES(nextval('t_vsc_visa_insurance_link_seq'),81363,42263,'N','support', current_timestamp, 'support', current_timestamp);</v>
      </c>
    </row>
    <row r="310" spans="1:2">
      <c r="A310" t="str">
        <f>IFERROR(IF(OR('VSC Visa Insurance Impl Live'!G310=0, 'VSC Visa Insurance Impl Live'!G310=""), "", 'VSC Visa Insurance Impl Live'!G310), "")</f>
        <v>INSERT INTO t_vsc_visa_insurance_link (t_insurance_link_id, vsc_id, visa_type_id, is_insurance_required, created_by, created_date, modified_by, modified_date) VALUES(nextval('t_vsc_visa_insurance_link_seq'),81363,22052,'N','support', current_timestamp, 'support', current_timestamp);</v>
      </c>
      <c r="B310" t="str">
        <v>INSERT INTO t_vsc_visa_insurance_link (t_insurance_link_id, vsc_id, visa_type_id, is_insurance_required, created_by, created_date, modified_by, modified_date) VALUES(nextval('t_vsc_visa_insurance_link_seq'),81363,42475,'N','support', current_timestamp, 'support', current_timestamp);</v>
      </c>
    </row>
    <row r="311" spans="1:2">
      <c r="A311" t="str">
        <f>IFERROR(IF(OR('VSC Visa Insurance Impl Live'!G311=0, 'VSC Visa Insurance Impl Live'!G311=""), "", 'VSC Visa Insurance Impl Live'!G311), "")</f>
        <v>INSERT INTO t_vsc_visa_insurance_link (t_insurance_link_id, vsc_id, visa_type_id, is_insurance_required, created_by, created_date, modified_by, modified_date) VALUES(nextval('t_vsc_visa_insurance_link_seq'),81363,43091,'N','support', current_timestamp, 'support', current_timestamp);</v>
      </c>
      <c r="B311" t="str">
        <v>INSERT INTO t_vsc_visa_insurance_link (t_insurance_link_id, vsc_id, visa_type_id, is_insurance_required, created_by, created_date, modified_by, modified_date) VALUES(nextval('t_vsc_visa_insurance_link_seq'),81363,42343,'N','support', current_timestamp, 'support', current_timestamp);</v>
      </c>
    </row>
    <row r="312" spans="1:2">
      <c r="A312" t="str">
        <f>IFERROR(IF(OR('VSC Visa Insurance Impl Live'!G312=0, 'VSC Visa Insurance Impl Live'!G312=""), "", 'VSC Visa Insurance Impl Live'!G312), "")</f>
        <v>INSERT INTO t_vsc_visa_insurance_link (t_insurance_link_id, vsc_id, visa_type_id, is_insurance_required, created_by, created_date, modified_by, modified_date) VALUES(nextval('t_vsc_visa_insurance_link_seq'),81363,42183,'N','support', current_timestamp, 'support', current_timestamp);</v>
      </c>
      <c r="B312" t="str">
        <v>INSERT INTO t_vsc_visa_insurance_link (t_insurance_link_id, vsc_id, visa_type_id, is_insurance_required, created_by, created_date, modified_by, modified_date) VALUES(nextval('t_vsc_visa_insurance_link_seq'),81363,42243,'N','support', current_timestamp, 'support', current_timestamp);</v>
      </c>
    </row>
    <row r="313" spans="1:2">
      <c r="A313" t="str">
        <f>IFERROR(IF(OR('VSC Visa Insurance Impl Live'!G313=0, 'VSC Visa Insurance Impl Live'!G313=""), "", 'VSC Visa Insurance Impl Live'!G313), "")</f>
        <v>INSERT INTO t_vsc_visa_insurance_link (t_insurance_link_id, vsc_id, visa_type_id, is_insurance_required, created_by, created_date, modified_by, modified_date) VALUES(nextval('t_vsc_visa_insurance_link_seq'),81363,42967,'N','support', current_timestamp, 'support', current_timestamp);</v>
      </c>
      <c r="B313" t="str">
        <v>INSERT INTO t_vsc_visa_insurance_link (t_insurance_link_id, vsc_id, visa_type_id, is_insurance_required, created_by, created_date, modified_by, modified_date) VALUES(nextval('t_vsc_visa_insurance_link_seq'),81363,42363,'N','support', current_timestamp, 'support', current_timestamp);</v>
      </c>
    </row>
    <row r="314" spans="1:2">
      <c r="A314" t="str">
        <f>IFERROR(IF(OR('VSC Visa Insurance Impl Live'!G314=0, 'VSC Visa Insurance Impl Live'!G314=""), "", 'VSC Visa Insurance Impl Live'!G314), "")</f>
        <v>INSERT INTO t_vsc_visa_insurance_link (t_insurance_link_id, vsc_id, visa_type_id, is_insurance_required, created_by, created_date, modified_by, modified_date) VALUES(nextval('t_vsc_visa_insurance_link_seq'),81363,42619,'N','support', current_timestamp, 'support', current_timestamp);</v>
      </c>
      <c r="B314" t="str">
        <v>INSERT INTO t_vsc_visa_insurance_link (t_insurance_link_id, vsc_id, visa_type_id, is_insurance_required, created_by, created_date, modified_by, modified_date) VALUES(nextval('t_vsc_visa_insurance_link_seq'),81363,24051,'N','support', current_timestamp, 'support', current_timestamp);</v>
      </c>
    </row>
    <row r="315" spans="1:2">
      <c r="A315" t="str">
        <f>IFERROR(IF(OR('VSC Visa Insurance Impl Live'!G315=0, 'VSC Visa Insurance Impl Live'!G315=""), "", 'VSC Visa Insurance Impl Live'!G315), "")</f>
        <v>INSERT INTO t_vsc_visa_insurance_link (t_insurance_link_id, vsc_id, visa_type_id, is_insurance_required, created_by, created_date, modified_by, modified_date) VALUES(nextval('t_vsc_visa_insurance_link_seq'),81363,42639,'N','support', current_timestamp, 'support', current_timestamp);</v>
      </c>
      <c r="B315" t="str">
        <v>INSERT INTO t_vsc_visa_insurance_link (t_insurance_link_id, vsc_id, visa_type_id, is_insurance_required, created_by, created_date, modified_by, modified_date) VALUES(nextval('t_vsc_visa_insurance_link_seq'),81363,610,'N','support', current_timestamp, 'support', current_timestamp);</v>
      </c>
    </row>
    <row r="316" spans="1:2">
      <c r="A316" t="str">
        <f>IFERROR(IF(OR('VSC Visa Insurance Impl Live'!G316=0, 'VSC Visa Insurance Impl Live'!G316=""), "", 'VSC Visa Insurance Impl Live'!G316), "")</f>
        <v>INSERT INTO t_vsc_visa_insurance_link (t_insurance_link_id, vsc_id, visa_type_id, is_insurance_required, created_by, created_date, modified_by, modified_date) VALUES(nextval('t_vsc_visa_insurance_link_seq'),81363,24050,'Y','support', current_timestamp, 'support', current_timestamp);</v>
      </c>
      <c r="B316" t="str">
        <v>INSERT INTO t_vsc_visa_insurance_link (t_insurance_link_id, vsc_id, visa_type_id, is_insurance_required, created_by, created_date, modified_by, modified_date) VALUES(nextval('t_vsc_visa_insurance_link_seq'),81363,609,'N','support', current_timestamp, 'support', current_timestamp);</v>
      </c>
    </row>
    <row r="317" spans="1:2">
      <c r="A317" t="str">
        <f>IFERROR(IF(OR('VSC Visa Insurance Impl Live'!G317=0, 'VSC Visa Insurance Impl Live'!G317=""), "", 'VSC Visa Insurance Impl Live'!G317), "")</f>
        <v>INSERT INTO t_vsc_visa_insurance_link (t_insurance_link_id, vsc_id, visa_type_id, is_insurance_required, created_by, created_date, modified_by, modified_date) VALUES(nextval('t_vsc_visa_insurance_link_seq'),81363,42547,'N','support', current_timestamp, 'support', current_timestamp);</v>
      </c>
      <c r="B317" t="str">
        <v>INSERT INTO t_vsc_visa_insurance_link (t_insurance_link_id, vsc_id, visa_type_id, is_insurance_required, created_by, created_date, modified_by, modified_date) VALUES(nextval('t_vsc_visa_insurance_link_seq'),81363,611,'N','support', current_timestamp, 'support', current_timestamp);</v>
      </c>
    </row>
    <row r="318" spans="1:2">
      <c r="A318" t="str">
        <f>IFERROR(IF(OR('VSC Visa Insurance Impl Live'!G318=0, 'VSC Visa Insurance Impl Live'!G318=""), "", 'VSC Visa Insurance Impl Live'!G318), "")</f>
        <v>INSERT INTO t_vsc_visa_insurance_link (t_insurance_link_id, vsc_id, visa_type_id, is_insurance_required, created_by, created_date, modified_by, modified_date) VALUES(nextval('t_vsc_visa_insurance_link_seq'),81363,42548,'N','support', current_timestamp, 'support', current_timestamp);</v>
      </c>
      <c r="B318" t="str">
        <v>INSERT INTO t_vsc_visa_insurance_link (t_insurance_link_id, vsc_id, visa_type_id, is_insurance_required, created_by, created_date, modified_by, modified_date) VALUES(nextval('t_vsc_visa_insurance_link_seq'),81363,24052,'N','support', current_timestamp, 'support', current_timestamp);</v>
      </c>
    </row>
    <row r="319" spans="1:2">
      <c r="A319" t="str">
        <f>IFERROR(IF(OR('VSC Visa Insurance Impl Live'!G319=0, 'VSC Visa Insurance Impl Live'!G319=""), "", 'VSC Visa Insurance Impl Live'!G319), "")</f>
        <v/>
      </c>
      <c r="B319" t="str">
        <v>INSERT INTO t_vsc_visa_insurance_link (t_insurance_link_id, vsc_id, visa_type_id, is_insurance_required, created_by, created_date, modified_by, modified_date) VALUES(nextval('t_vsc_visa_insurance_link_seq'),81363,43439,'N','support', current_timestamp, 'support', current_timestamp);</v>
      </c>
    </row>
    <row r="320" spans="1:2">
      <c r="A320" t="str">
        <f>IFERROR(IF(OR('VSC Visa Insurance Impl Live'!G320=0, 'VSC Visa Insurance Impl Live'!G320=""), "", 'VSC Visa Insurance Impl Live'!G320), "")</f>
        <v/>
      </c>
      <c r="B320" t="str">
        <v>INSERT INTO t_vsc_visa_insurance_link (t_insurance_link_id, vsc_id, visa_type_id, is_insurance_required, created_by, created_date, modified_by, modified_date) VALUES(nextval('t_vsc_visa_insurance_link_seq'),81363,22061,'Y','support', current_timestamp, 'support', current_timestamp);</v>
      </c>
    </row>
    <row r="321" spans="1:2">
      <c r="A321" t="str">
        <f>IFERROR(IF(OR('VSC Visa Insurance Impl Live'!G321=0, 'VSC Visa Insurance Impl Live'!G321=""), "", 'VSC Visa Insurance Impl Live'!G321), "")</f>
        <v>INSERT INTO t_vsc_visa_insurance_link (t_insurance_link_id, vsc_id, visa_type_id, is_insurance_required, created_by, created_date, modified_by, modified_date) VALUES(nextval('t_vsc_visa_insurance_link_seq'),81363,631,'Y','support', current_timestamp, 'support', current_timestamp);</v>
      </c>
      <c r="B321" t="str">
        <v>INSERT INTO t_vsc_visa_insurance_link (t_insurance_link_id, vsc_id, visa_type_id, is_insurance_required, created_by, created_date, modified_by, modified_date) VALUES(nextval('t_vsc_visa_insurance_link_seq'),81363,22066,'Y','support', current_timestamp, 'support', current_timestamp);</v>
      </c>
    </row>
    <row r="322" spans="1:2">
      <c r="A322" t="str">
        <f>IFERROR(IF(OR('VSC Visa Insurance Impl Live'!G322=0, 'VSC Visa Insurance Impl Live'!G322=""), "", 'VSC Visa Insurance Impl Live'!G322), "")</f>
        <v>INSERT INTO t_vsc_visa_insurance_link (t_insurance_link_id, vsc_id, visa_type_id, is_insurance_required, created_by, created_date, modified_by, modified_date) VALUES(nextval('t_vsc_visa_insurance_link_seq'),81363,630,'Y','support', current_timestamp, 'support', current_timestamp);</v>
      </c>
      <c r="B322" t="str">
        <v>INSERT INTO t_vsc_visa_insurance_link (t_insurance_link_id, vsc_id, visa_type_id, is_insurance_required, created_by, created_date, modified_by, modified_date) VALUES(nextval('t_vsc_visa_insurance_link_seq'),81363,39154,'N','support', current_timestamp, 'support', current_timestamp);</v>
      </c>
    </row>
    <row r="323" spans="1:2">
      <c r="A323" t="str">
        <f>IFERROR(IF(OR('VSC Visa Insurance Impl Live'!G323=0, 'VSC Visa Insurance Impl Live'!G323=""), "", 'VSC Visa Insurance Impl Live'!G323), "")</f>
        <v/>
      </c>
      <c r="B323" t="str">
        <v>INSERT INTO t_vsc_visa_insurance_link (t_insurance_link_id, vsc_id, visa_type_id, is_insurance_required, created_by, created_date, modified_by, modified_date) VALUES(nextval('t_vsc_visa_insurance_link_seq'),81363,37150,'Y','support', current_timestamp, 'support', current_timestamp);</v>
      </c>
    </row>
    <row r="324" spans="1:2">
      <c r="A324" t="str">
        <f>IFERROR(IF(OR('VSC Visa Insurance Impl Live'!G324=0, 'VSC Visa Insurance Impl Live'!G324=""), "", 'VSC Visa Insurance Impl Live'!G324), "")</f>
        <v/>
      </c>
      <c r="B324" t="str">
        <v>INSERT INTO t_vsc_visa_insurance_link (t_insurance_link_id, vsc_id, visa_type_id, is_insurance_required, created_by, created_date, modified_by, modified_date) VALUES(nextval('t_vsc_visa_insurance_link_seq'),81363,37156,'Y','support', current_timestamp, 'support', current_timestamp);</v>
      </c>
    </row>
    <row r="325" spans="1:2">
      <c r="A325" t="str">
        <f>IFERROR(IF(OR('VSC Visa Insurance Impl Live'!G325=0, 'VSC Visa Insurance Impl Live'!G325=""), "", 'VSC Visa Insurance Impl Live'!G325), "")</f>
        <v>INSERT INTO t_vsc_visa_insurance_link (t_insurance_link_id, vsc_id, visa_type_id, is_insurance_required, created_by, created_date, modified_by, modified_date) VALUES(nextval('t_vsc_visa_insurance_link_seq'),81363,632,'Y','support', current_timestamp, 'support', current_timestamp);</v>
      </c>
      <c r="B325" t="str">
        <v>INSERT INTO t_vsc_visa_insurance_link (t_insurance_link_id, vsc_id, visa_type_id, is_insurance_required, created_by, created_date, modified_by, modified_date) VALUES(nextval('t_vsc_visa_insurance_link_seq'),81363,33159,'Y','support', current_timestamp, 'support', current_timestamp);</v>
      </c>
    </row>
    <row r="326" spans="1:2">
      <c r="A326" t="str">
        <f>IFERROR(IF(OR('VSC Visa Insurance Impl Live'!G326=0, 'VSC Visa Insurance Impl Live'!G326=""), "", 'VSC Visa Insurance Impl Live'!G326), "")</f>
        <v>INSERT INTO t_vsc_visa_insurance_link (t_insurance_link_id, vsc_id, visa_type_id, is_insurance_required, created_by, created_date, modified_by, modified_date) VALUES(nextval('t_vsc_visa_insurance_link_seq'),81363,643,'Y','support', current_timestamp, 'support', current_timestamp);</v>
      </c>
      <c r="B326" t="str">
        <v>INSERT INTO t_vsc_visa_insurance_link (t_insurance_link_id, vsc_id, visa_type_id, is_insurance_required, created_by, created_date, modified_by, modified_date) VALUES(nextval('t_vsc_visa_insurance_link_seq'),81363,32251,'Y','support', current_timestamp, 'support', current_timestamp);</v>
      </c>
    </row>
    <row r="327" spans="1:2">
      <c r="A327" t="str">
        <f>IFERROR(IF(OR('VSC Visa Insurance Impl Live'!G327=0, 'VSC Visa Insurance Impl Live'!G327=""), "", 'VSC Visa Insurance Impl Live'!G327), "")</f>
        <v>INSERT INTO t_vsc_visa_insurance_link (t_insurance_link_id, vsc_id, visa_type_id, is_insurance_required, created_by, created_date, modified_by, modified_date) VALUES(nextval('t_vsc_visa_insurance_link_seq'),81363,41163,'N','support', current_timestamp, 'support', current_timestamp);</v>
      </c>
      <c r="B327" t="str">
        <v>INSERT INTO t_vsc_visa_insurance_link (t_insurance_link_id, vsc_id, visa_type_id, is_insurance_required, created_by, created_date, modified_by, modified_date) VALUES(nextval('t_vsc_visa_insurance_link_seq'),81363,32252,'Y','support', current_timestamp, 'support', current_timestamp);</v>
      </c>
    </row>
    <row r="328" spans="1:2">
      <c r="A328" t="str">
        <f>IFERROR(IF(OR('VSC Visa Insurance Impl Live'!G328=0, 'VSC Visa Insurance Impl Live'!G328=""), "", 'VSC Visa Insurance Impl Live'!G328), "")</f>
        <v>INSERT INTO t_vsc_visa_insurance_link (t_insurance_link_id, vsc_id, visa_type_id, is_insurance_required, created_by, created_date, modified_by, modified_date) VALUES(nextval('t_vsc_visa_insurance_link_seq'),81363,41203,'N','support', current_timestamp, 'support', current_timestamp);</v>
      </c>
      <c r="B328" t="str">
        <v>INSERT INTO t_vsc_visa_insurance_link (t_insurance_link_id, vsc_id, visa_type_id, is_insurance_required, created_by, created_date, modified_by, modified_date) VALUES(nextval('t_vsc_visa_insurance_link_seq'),81363,34150,'Y','support', current_timestamp, 'support', current_timestamp);</v>
      </c>
    </row>
    <row r="329" spans="1:2">
      <c r="A329" t="str">
        <f>IFERROR(IF(OR('VSC Visa Insurance Impl Live'!G329=0, 'VSC Visa Insurance Impl Live'!G329=""), "", 'VSC Visa Insurance Impl Live'!G329), "")</f>
        <v/>
      </c>
      <c r="B329" t="str">
        <v>INSERT INTO t_vsc_visa_insurance_link (t_insurance_link_id, vsc_id, visa_type_id, is_insurance_required, created_by, created_date, modified_by, modified_date) VALUES(nextval('t_vsc_visa_insurance_link_seq'),81363,32250,'Y','support', current_timestamp, 'support', current_timestamp);</v>
      </c>
    </row>
    <row r="330" spans="1:2">
      <c r="A330" t="str">
        <f>IFERROR(IF(OR('VSC Visa Insurance Impl Live'!G330=0, 'VSC Visa Insurance Impl Live'!G330=""), "", 'VSC Visa Insurance Impl Live'!G330), "")</f>
        <v>INSERT INTO t_vsc_visa_insurance_link (t_insurance_link_id, vsc_id, visa_type_id, is_insurance_required, created_by, created_date, modified_by, modified_date) VALUES(nextval('t_vsc_visa_insurance_link_seq'),81363,32101,'Y','support', current_timestamp, 'support', current_timestamp);</v>
      </c>
      <c r="B330" t="str">
        <v>INSERT INTO t_vsc_visa_insurance_link (t_insurance_link_id, vsc_id, visa_type_id, is_insurance_required, created_by, created_date, modified_by, modified_date) VALUES(nextval('t_vsc_visa_insurance_link_seq'),81363,41951,'N','support', current_timestamp, 'support', current_timestamp);</v>
      </c>
    </row>
    <row r="331" spans="1:2">
      <c r="A331" t="str">
        <f>IFERROR(IF(OR('VSC Visa Insurance Impl Live'!G331=0, 'VSC Visa Insurance Impl Live'!G331=""), "", 'VSC Visa Insurance Impl Live'!G331), "")</f>
        <v>INSERT INTO t_vsc_visa_insurance_link (t_insurance_link_id, vsc_id, visa_type_id, is_insurance_required, created_by, created_date, modified_by, modified_date) VALUES(nextval('t_vsc_visa_insurance_link_seq'),81363,32100,'Y','support', current_timestamp, 'support', current_timestamp);</v>
      </c>
    </row>
    <row r="332" spans="1:2">
      <c r="A332" t="str">
        <f>IFERROR(IF(OR('VSC Visa Insurance Impl Live'!G332=0, 'VSC Visa Insurance Impl Live'!G332=""), "", 'VSC Visa Insurance Impl Live'!G332), "")</f>
        <v/>
      </c>
    </row>
    <row r="333" spans="1:2">
      <c r="A333" t="str">
        <f>IFERROR(IF(OR('VSC Visa Insurance Impl Live'!G333=0, 'VSC Visa Insurance Impl Live'!G333=""), "", 'VSC Visa Insurance Impl Live'!G333), "")</f>
        <v>INSERT INTO t_vsc_visa_insurance_link (t_insurance_link_id, vsc_id, visa_type_id, is_insurance_required, created_by, created_date, modified_by, modified_date) VALUES(nextval('t_vsc_visa_insurance_link_seq'),81363,41183,'N','support', current_timestamp, 'support', current_timestamp);</v>
      </c>
    </row>
    <row r="334" spans="1:2">
      <c r="A334" t="str">
        <f>IFERROR(IF(OR('VSC Visa Insurance Impl Live'!G334=0, 'VSC Visa Insurance Impl Live'!G334=""), "", 'VSC Visa Insurance Impl Live'!G334), "")</f>
        <v>INSERT INTO t_vsc_visa_insurance_link (t_insurance_link_id, vsc_id, visa_type_id, is_insurance_required, created_by, created_date, modified_by, modified_date) VALUES(nextval('t_vsc_visa_insurance_link_seq'),81363,32102,'Y','support', current_timestamp, 'support', current_timestamp);</v>
      </c>
    </row>
    <row r="335" spans="1:2">
      <c r="A335" t="str">
        <f>IFERROR(IF(OR('VSC Visa Insurance Impl Live'!G335=0, 'VSC Visa Insurance Impl Live'!G335=""), "", 'VSC Visa Insurance Impl Live'!G335), "")</f>
        <v>INSERT INTO t_vsc_visa_insurance_link (t_insurance_link_id, vsc_id, visa_type_id, is_insurance_required, created_by, created_date, modified_by, modified_date) VALUES(nextval('t_vsc_visa_insurance_link_seq'),81363,42203,'N','support', current_timestamp, 'support', current_timestamp);</v>
      </c>
    </row>
    <row r="336" spans="1:2">
      <c r="A336" t="str">
        <f>IFERROR(IF(OR('VSC Visa Insurance Impl Live'!G336=0, 'VSC Visa Insurance Impl Live'!G336=""), "", 'VSC Visa Insurance Impl Live'!G336), "")</f>
        <v>INSERT INTO t_vsc_visa_insurance_link (t_insurance_link_id, vsc_id, visa_type_id, is_insurance_required, created_by, created_date, modified_by, modified_date) VALUES(nextval('t_vsc_visa_insurance_link_seq'),81363,22051,'Y','support', current_timestamp, 'support', current_timestamp);</v>
      </c>
    </row>
    <row r="337" spans="1:1">
      <c r="A337" t="str">
        <f>IFERROR(IF(OR('VSC Visa Insurance Impl Live'!G337=0, 'VSC Visa Insurance Impl Live'!G337=""), "", 'VSC Visa Insurance Impl Live'!G337), "")</f>
        <v>INSERT INTO t_vsc_visa_insurance_link (t_insurance_link_id, vsc_id, visa_type_id, is_insurance_required, created_by, created_date, modified_by, modified_date) VALUES(nextval('t_vsc_visa_insurance_link_seq'),81363,41991,'N','support', current_timestamp, 'support', current_timestamp);</v>
      </c>
    </row>
    <row r="338" spans="1:1">
      <c r="A338" t="str">
        <f>IFERROR(IF(OR('VSC Visa Insurance Impl Live'!G338=0, 'VSC Visa Insurance Impl Live'!G338=""), "", 'VSC Visa Insurance Impl Live'!G338), "")</f>
        <v>INSERT INTO t_vsc_visa_insurance_link (t_insurance_link_id, vsc_id, visa_type_id, is_insurance_required, created_by, created_date, modified_by, modified_date) VALUES(nextval('t_vsc_visa_insurance_link_seq'),81363,42011,'N','support', current_timestamp, 'support', current_timestamp);</v>
      </c>
    </row>
    <row r="339" spans="1:1">
      <c r="A339" t="str">
        <f>IFERROR(IF(OR('VSC Visa Insurance Impl Live'!G339=0, 'VSC Visa Insurance Impl Live'!G339=""), "", 'VSC Visa Insurance Impl Live'!G339), "")</f>
        <v>INSERT INTO t_vsc_visa_insurance_link (t_insurance_link_id, vsc_id, visa_type_id, is_insurance_required, created_by, created_date, modified_by, modified_date) VALUES(nextval('t_vsc_visa_insurance_link_seq'),81363,27150,'Y','support', current_timestamp, 'support', current_timestamp);</v>
      </c>
    </row>
    <row r="340" spans="1:1">
      <c r="A340" t="str">
        <f>IFERROR(IF(OR('VSC Visa Insurance Impl Live'!G340=0, 'VSC Visa Insurance Impl Live'!G340=""), "", 'VSC Visa Insurance Impl Live'!G340), "")</f>
        <v>INSERT INTO t_vsc_visa_insurance_link (t_insurance_link_id, vsc_id, visa_type_id, is_insurance_required, created_by, created_date, modified_by, modified_date) VALUES(nextval('t_vsc_visa_insurance_link_seq'),81363,42223,'N','support', current_timestamp, 'support', current_timestamp);</v>
      </c>
    </row>
    <row r="341" spans="1:1">
      <c r="A341" t="str">
        <f>IFERROR(IF(OR('VSC Visa Insurance Impl Live'!G341=0, 'VSC Visa Insurance Impl Live'!G341=""), "", 'VSC Visa Insurance Impl Live'!G341), "")</f>
        <v/>
      </c>
    </row>
    <row r="342" spans="1:1">
      <c r="A342" t="str">
        <f>IFERROR(IF(OR('VSC Visa Insurance Impl Live'!G342=0, 'VSC Visa Insurance Impl Live'!G342=""), "", 'VSC Visa Insurance Impl Live'!G342), "")</f>
        <v/>
      </c>
    </row>
    <row r="343" spans="1:1">
      <c r="A343" t="str">
        <f>IFERROR(IF(OR('VSC Visa Insurance Impl Live'!G343=0, 'VSC Visa Insurance Impl Live'!G343=""), "", 'VSC Visa Insurance Impl Live'!G343), "")</f>
        <v>INSERT INTO t_vsc_visa_insurance_link (t_insurance_link_id, vsc_id, visa_type_id, is_insurance_required, created_by, created_date, modified_by, modified_date) VALUES(nextval('t_vsc_visa_insurance_link_seq'),81363,634,'Y','support', current_timestamp, 'support', current_timestamp);</v>
      </c>
    </row>
    <row r="344" spans="1:1">
      <c r="A344" t="str">
        <f>IFERROR(IF(OR('VSC Visa Insurance Impl Live'!G344=0, 'VSC Visa Insurance Impl Live'!G344=""), "", 'VSC Visa Insurance Impl Live'!G344), "")</f>
        <v>INSERT INTO t_vsc_visa_insurance_link (t_insurance_link_id, vsc_id, visa_type_id, is_insurance_required, created_by, created_date, modified_by, modified_date) VALUES(nextval('t_vsc_visa_insurance_link_seq'),81363,633,'Y','support', current_timestamp, 'support', current_timestamp);</v>
      </c>
    </row>
    <row r="345" spans="1:1">
      <c r="A345" t="str">
        <f>IFERROR(IF(OR('VSC Visa Insurance Impl Live'!G345=0, 'VSC Visa Insurance Impl Live'!G345=""), "", 'VSC Visa Insurance Impl Live'!G345), "")</f>
        <v/>
      </c>
    </row>
    <row r="346" spans="1:1">
      <c r="A346" t="str">
        <f>IFERROR(IF(OR('VSC Visa Insurance Impl Live'!G346=0, 'VSC Visa Insurance Impl Live'!G346=""), "", 'VSC Visa Insurance Impl Live'!G346), "")</f>
        <v/>
      </c>
    </row>
    <row r="347" spans="1:1">
      <c r="A347" t="str">
        <f>IFERROR(IF(OR('VSC Visa Insurance Impl Live'!G347=0, 'VSC Visa Insurance Impl Live'!G347=""), "", 'VSC Visa Insurance Impl Live'!G347), "")</f>
        <v>INSERT INTO t_vsc_visa_insurance_link (t_insurance_link_id, vsc_id, visa_type_id, is_insurance_required, created_by, created_date, modified_by, modified_date) VALUES(nextval('t_vsc_visa_insurance_link_seq'),81363,635,'Y','support', current_timestamp, 'support', current_timestamp);</v>
      </c>
    </row>
    <row r="348" spans="1:1">
      <c r="A348" t="str">
        <f>IFERROR(IF(OR('VSC Visa Insurance Impl Live'!G348=0, 'VSC Visa Insurance Impl Live'!G348=""), "", 'VSC Visa Insurance Impl Live'!G348), "")</f>
        <v>INSERT INTO t_vsc_visa_insurance_link (t_insurance_link_id, vsc_id, visa_type_id, is_insurance_required, created_by, created_date, modified_by, modified_date) VALUES(nextval('t_vsc_visa_insurance_link_seq'),81363,42284,'N','support', current_timestamp, 'support', current_timestamp);</v>
      </c>
    </row>
    <row r="349" spans="1:1">
      <c r="A349" t="str">
        <f>IFERROR(IF(OR('VSC Visa Insurance Impl Live'!G349=0, 'VSC Visa Insurance Impl Live'!G349=""), "", 'VSC Visa Insurance Impl Live'!G349), "")</f>
        <v>INSERT INTO t_vsc_visa_insurance_link (t_insurance_link_id, vsc_id, visa_type_id, is_insurance_required, created_by, created_date, modified_by, modified_date) VALUES(nextval('t_vsc_visa_insurance_link_seq'),81363,42303,'N','support', current_timestamp, 'support', current_timestamp);</v>
      </c>
    </row>
    <row r="350" spans="1:1">
      <c r="A350" t="str">
        <f>IFERROR(IF(OR('VSC Visa Insurance Impl Live'!G350=0, 'VSC Visa Insurance Impl Live'!G350=""), "", 'VSC Visa Insurance Impl Live'!G350), "")</f>
        <v>INSERT INTO t_vsc_visa_insurance_link (t_insurance_link_id, vsc_id, visa_type_id, is_insurance_required, created_by, created_date, modified_by, modified_date) VALUES(nextval('t_vsc_visa_insurance_link_seq'),81363,42283,'N','support', current_timestamp, 'support', current_timestamp);</v>
      </c>
    </row>
    <row r="351" spans="1:1">
      <c r="A351" t="str">
        <f>IFERROR(IF(OR('VSC Visa Insurance Impl Live'!G351=0, 'VSC Visa Insurance Impl Live'!G351=""), "", 'VSC Visa Insurance Impl Live'!G351), "")</f>
        <v>INSERT INTO t_vsc_visa_insurance_link (t_insurance_link_id, vsc_id, visa_type_id, is_insurance_required, created_by, created_date, modified_by, modified_date) VALUES(nextval('t_vsc_visa_insurance_link_seq'),81363,42323,'N','support', current_timestamp, 'support', current_timestamp);</v>
      </c>
    </row>
    <row r="352" spans="1:1">
      <c r="A352" t="str">
        <f>IFERROR(IF(OR('VSC Visa Insurance Impl Live'!G352=0, 'VSC Visa Insurance Impl Live'!G352=""), "", 'VSC Visa Insurance Impl Live'!G352), "")</f>
        <v>INSERT INTO t_vsc_visa_insurance_link (t_insurance_link_id, vsc_id, visa_type_id, is_insurance_required, created_by, created_date, modified_by, modified_date) VALUES(nextval('t_vsc_visa_insurance_link_seq'),81363,42263,'N','support', current_timestamp, 'support', current_timestamp);</v>
      </c>
    </row>
    <row r="353" spans="1:1">
      <c r="A353" t="str">
        <f>IFERROR(IF(OR('VSC Visa Insurance Impl Live'!G353=0, 'VSC Visa Insurance Impl Live'!G353=""), "", 'VSC Visa Insurance Impl Live'!G353), "")</f>
        <v>INSERT INTO t_vsc_visa_insurance_link (t_insurance_link_id, vsc_id, visa_type_id, is_insurance_required, created_by, created_date, modified_by, modified_date) VALUES(nextval('t_vsc_visa_insurance_link_seq'),81363,42475,'N','support', current_timestamp, 'support', current_timestamp);</v>
      </c>
    </row>
    <row r="354" spans="1:1">
      <c r="A354" t="str">
        <f>IFERROR(IF(OR('VSC Visa Insurance Impl Live'!G354=0, 'VSC Visa Insurance Impl Live'!G354=""), "", 'VSC Visa Insurance Impl Live'!G354), "")</f>
        <v>INSERT INTO t_vsc_visa_insurance_link (t_insurance_link_id, vsc_id, visa_type_id, is_insurance_required, created_by, created_date, modified_by, modified_date) VALUES(nextval('t_vsc_visa_insurance_link_seq'),81363,42343,'N','support', current_timestamp, 'support', current_timestamp);</v>
      </c>
    </row>
    <row r="355" spans="1:1">
      <c r="A355" t="str">
        <f>IFERROR(IF(OR('VSC Visa Insurance Impl Live'!G355=0, 'VSC Visa Insurance Impl Live'!G355=""), "", 'VSC Visa Insurance Impl Live'!G355), "")</f>
        <v>INSERT INTO t_vsc_visa_insurance_link (t_insurance_link_id, vsc_id, visa_type_id, is_insurance_required, created_by, created_date, modified_by, modified_date) VALUES(nextval('t_vsc_visa_insurance_link_seq'),81363,42243,'N','support', current_timestamp, 'support', current_timestamp);</v>
      </c>
    </row>
    <row r="356" spans="1:1">
      <c r="A356" t="str">
        <f>IFERROR(IF(OR('VSC Visa Insurance Impl Live'!G356=0, 'VSC Visa Insurance Impl Live'!G356=""), "", 'VSC Visa Insurance Impl Live'!G356), "")</f>
        <v>INSERT INTO t_vsc_visa_insurance_link (t_insurance_link_id, vsc_id, visa_type_id, is_insurance_required, created_by, created_date, modified_by, modified_date) VALUES(nextval('t_vsc_visa_insurance_link_seq'),81363,42363,'N','support', current_timestamp, 'support', current_timestamp);</v>
      </c>
    </row>
    <row r="357" spans="1:1">
      <c r="A357" t="str">
        <f>IFERROR(IF(OR('VSC Visa Insurance Impl Live'!G357=0, 'VSC Visa Insurance Impl Live'!G357=""), "", 'VSC Visa Insurance Impl Live'!G357), "")</f>
        <v>INSERT INTO t_vsc_visa_insurance_link (t_insurance_link_id, vsc_id, visa_type_id, is_insurance_required, created_by, created_date, modified_by, modified_date) VALUES(nextval('t_vsc_visa_insurance_link_seq'),81363,24051,'N','support', current_timestamp, 'support', current_timestamp);</v>
      </c>
    </row>
    <row r="358" spans="1:1">
      <c r="A358" t="str">
        <f>IFERROR(IF(OR('VSC Visa Insurance Impl Live'!G358=0, 'VSC Visa Insurance Impl Live'!G358=""), "", 'VSC Visa Insurance Impl Live'!G358), "")</f>
        <v>INSERT INTO t_vsc_visa_insurance_link (t_insurance_link_id, vsc_id, visa_type_id, is_insurance_required, created_by, created_date, modified_by, modified_date) VALUES(nextval('t_vsc_visa_insurance_link_seq'),81363,610,'N','support', current_timestamp, 'support', current_timestamp);</v>
      </c>
    </row>
    <row r="359" spans="1:1">
      <c r="A359" t="str">
        <f>IFERROR(IF(OR('VSC Visa Insurance Impl Live'!G359=0, 'VSC Visa Insurance Impl Live'!G359=""), "", 'VSC Visa Insurance Impl Live'!G359), "")</f>
        <v>INSERT INTO t_vsc_visa_insurance_link (t_insurance_link_id, vsc_id, visa_type_id, is_insurance_required, created_by, created_date, modified_by, modified_date) VALUES(nextval('t_vsc_visa_insurance_link_seq'),81363,609,'N','support', current_timestamp, 'support', current_timestamp);</v>
      </c>
    </row>
    <row r="360" spans="1:1">
      <c r="A360" t="str">
        <f>IFERROR(IF(OR('VSC Visa Insurance Impl Live'!G360=0, 'VSC Visa Insurance Impl Live'!G360=""), "", 'VSC Visa Insurance Impl Live'!G360), "")</f>
        <v>INSERT INTO t_vsc_visa_insurance_link (t_insurance_link_id, vsc_id, visa_type_id, is_insurance_required, created_by, created_date, modified_by, modified_date) VALUES(nextval('t_vsc_visa_insurance_link_seq'),81363,611,'N','support', current_timestamp, 'support', current_timestamp);</v>
      </c>
    </row>
    <row r="361" spans="1:1">
      <c r="A361" t="str">
        <f>IFERROR(IF(OR('VSC Visa Insurance Impl Live'!G361=0, 'VSC Visa Insurance Impl Live'!G361=""), "", 'VSC Visa Insurance Impl Live'!G361), "")</f>
        <v>INSERT INTO t_vsc_visa_insurance_link (t_insurance_link_id, vsc_id, visa_type_id, is_insurance_required, created_by, created_date, modified_by, modified_date) VALUES(nextval('t_vsc_visa_insurance_link_seq'),81363,24052,'N','support', current_timestamp, 'support', current_timestamp);</v>
      </c>
    </row>
    <row r="362" spans="1:1">
      <c r="A362" t="str">
        <f>IFERROR(IF(OR('VSC Visa Insurance Impl Live'!G362=0, 'VSC Visa Insurance Impl Live'!G362=""), "", 'VSC Visa Insurance Impl Live'!G362), "")</f>
        <v>INSERT INTO t_vsc_visa_insurance_link (t_insurance_link_id, vsc_id, visa_type_id, is_insurance_required, created_by, created_date, modified_by, modified_date) VALUES(nextval('t_vsc_visa_insurance_link_seq'),81363,43439,'N','support', current_timestamp, 'support', current_timestamp);</v>
      </c>
    </row>
    <row r="363" spans="1:1">
      <c r="A363" t="str">
        <f>IFERROR(IF(OR('VSC Visa Insurance Impl Live'!G363=0, 'VSC Visa Insurance Impl Live'!G363=""), "", 'VSC Visa Insurance Impl Live'!G363), "")</f>
        <v>INSERT INTO t_vsc_visa_insurance_link (t_insurance_link_id, vsc_id, visa_type_id, is_insurance_required, created_by, created_date, modified_by, modified_date) VALUES(nextval('t_vsc_visa_insurance_link_seq'),81363,22061,'Y','support', current_timestamp, 'support', current_timestamp);</v>
      </c>
    </row>
    <row r="364" spans="1:1">
      <c r="A364" t="str">
        <f>IFERROR(IF(OR('VSC Visa Insurance Impl Live'!G364=0, 'VSC Visa Insurance Impl Live'!G364=""), "", 'VSC Visa Insurance Impl Live'!G364), "")</f>
        <v>INSERT INTO t_vsc_visa_insurance_link (t_insurance_link_id, vsc_id, visa_type_id, is_insurance_required, created_by, created_date, modified_by, modified_date) VALUES(nextval('t_vsc_visa_insurance_link_seq'),81363,22066,'Y','support', current_timestamp, 'support', current_timestamp);</v>
      </c>
    </row>
    <row r="365" spans="1:1">
      <c r="A365" t="str">
        <f>IFERROR(IF(OR('VSC Visa Insurance Impl Live'!G365=0, 'VSC Visa Insurance Impl Live'!G365=""), "", 'VSC Visa Insurance Impl Live'!G365), "")</f>
        <v>INSERT INTO t_vsc_visa_insurance_link (t_insurance_link_id, vsc_id, visa_type_id, is_insurance_required, created_by, created_date, modified_by, modified_date) VALUES(nextval('t_vsc_visa_insurance_link_seq'),81363,39154,'N','support', current_timestamp, 'support', current_timestamp);</v>
      </c>
    </row>
    <row r="366" spans="1:1">
      <c r="A366" t="str">
        <f>IFERROR(IF(OR('VSC Visa Insurance Impl Live'!G366=0, 'VSC Visa Insurance Impl Live'!G366=""), "", 'VSC Visa Insurance Impl Live'!G366), "")</f>
        <v>INSERT INTO t_vsc_visa_insurance_link (t_insurance_link_id, vsc_id, visa_type_id, is_insurance_required, created_by, created_date, modified_by, modified_date) VALUES(nextval('t_vsc_visa_insurance_link_seq'),81363,37150,'Y','support', current_timestamp, 'support', current_timestamp);</v>
      </c>
    </row>
    <row r="367" spans="1:1">
      <c r="A367" t="str">
        <f>IFERROR(IF(OR('VSC Visa Insurance Impl Live'!G367=0, 'VSC Visa Insurance Impl Live'!G367=""), "", 'VSC Visa Insurance Impl Live'!G367), "")</f>
        <v>INSERT INTO t_vsc_visa_insurance_link (t_insurance_link_id, vsc_id, visa_type_id, is_insurance_required, created_by, created_date, modified_by, modified_date) VALUES(nextval('t_vsc_visa_insurance_link_seq'),81363,37156,'Y','support', current_timestamp, 'support', current_timestamp);</v>
      </c>
    </row>
    <row r="368" spans="1:1">
      <c r="A368" t="str">
        <f>IFERROR(IF(OR('VSC Visa Insurance Impl Live'!G368=0, 'VSC Visa Insurance Impl Live'!G368=""), "", 'VSC Visa Insurance Impl Live'!G368), "")</f>
        <v>INSERT INTO t_vsc_visa_insurance_link (t_insurance_link_id, vsc_id, visa_type_id, is_insurance_required, created_by, created_date, modified_by, modified_date) VALUES(nextval('t_vsc_visa_insurance_link_seq'),81363,33159,'Y','support', current_timestamp, 'support', current_timestamp);</v>
      </c>
    </row>
    <row r="369" spans="1:1">
      <c r="A369" t="str">
        <f>IFERROR(IF(OR('VSC Visa Insurance Impl Live'!G369=0, 'VSC Visa Insurance Impl Live'!G369=""), "", 'VSC Visa Insurance Impl Live'!G369), "")</f>
        <v>INSERT INTO t_vsc_visa_insurance_link (t_insurance_link_id, vsc_id, visa_type_id, is_insurance_required, created_by, created_date, modified_by, modified_date) VALUES(nextval('t_vsc_visa_insurance_link_seq'),81363,32251,'Y','support', current_timestamp, 'support', current_timestamp);</v>
      </c>
    </row>
    <row r="370" spans="1:1">
      <c r="A370" t="str">
        <f>IFERROR(IF(OR('VSC Visa Insurance Impl Live'!G370=0, 'VSC Visa Insurance Impl Live'!G370=""), "", 'VSC Visa Insurance Impl Live'!G370), "")</f>
        <v>INSERT INTO t_vsc_visa_insurance_link (t_insurance_link_id, vsc_id, visa_type_id, is_insurance_required, created_by, created_date, modified_by, modified_date) VALUES(nextval('t_vsc_visa_insurance_link_seq'),81363,32252,'Y','support', current_timestamp, 'support', current_timestamp);</v>
      </c>
    </row>
    <row r="371" spans="1:1">
      <c r="A371" t="str">
        <f>IFERROR(IF(OR('VSC Visa Insurance Impl Live'!G371=0, 'VSC Visa Insurance Impl Live'!G371=""), "", 'VSC Visa Insurance Impl Live'!G371), "")</f>
        <v>INSERT INTO t_vsc_visa_insurance_link (t_insurance_link_id, vsc_id, visa_type_id, is_insurance_required, created_by, created_date, modified_by, modified_date) VALUES(nextval('t_vsc_visa_insurance_link_seq'),81363,34150,'Y','support', current_timestamp, 'support', current_timestamp);</v>
      </c>
    </row>
    <row r="372" spans="1:1">
      <c r="A372" t="str">
        <f>IFERROR(IF(OR('VSC Visa Insurance Impl Live'!G372=0, 'VSC Visa Insurance Impl Live'!G372=""), "", 'VSC Visa Insurance Impl Live'!G372), "")</f>
        <v>INSERT INTO t_vsc_visa_insurance_link (t_insurance_link_id, vsc_id, visa_type_id, is_insurance_required, created_by, created_date, modified_by, modified_date) VALUES(nextval('t_vsc_visa_insurance_link_seq'),81363,32250,'Y','support', current_timestamp, 'support', current_timestamp);</v>
      </c>
    </row>
    <row r="373" spans="1:1">
      <c r="A373" t="str">
        <f>IFERROR(IF(OR('VSC Visa Insurance Impl Live'!G373=0, 'VSC Visa Insurance Impl Live'!G373=""), "", 'VSC Visa Insurance Impl Live'!G373), "")</f>
        <v>INSERT INTO t_vsc_visa_insurance_link (t_insurance_link_id, vsc_id, visa_type_id, is_insurance_required, created_by, created_date, modified_by, modified_date) VALUES(nextval('t_vsc_visa_insurance_link_seq'),81363,41951,'N','support', current_timestamp, 'support', current_timestamp);</v>
      </c>
    </row>
  </sheetData>
  <mergeCells count="2">
    <mergeCell ref="A1:A3"/>
    <mergeCell ref="B1:B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1EDC-D94F-4C5B-94EB-722B3A21244B}">
  <dimension ref="A1:B9"/>
  <sheetViews>
    <sheetView showGridLines="0" workbookViewId="0">
      <selection sqref="A1:B3"/>
    </sheetView>
  </sheetViews>
  <sheetFormatPr defaultRowHeight="15"/>
  <cols>
    <col min="1" max="1" width="16.28515625" customWidth="1"/>
    <col min="2" max="2" width="145" customWidth="1"/>
  </cols>
  <sheetData>
    <row r="1" spans="1:2" ht="15" customHeight="1">
      <c r="A1" s="141" t="s">
        <v>1919</v>
      </c>
      <c r="B1" s="141"/>
    </row>
    <row r="2" spans="1:2" ht="15" customHeight="1">
      <c r="A2" s="141"/>
      <c r="B2" s="141"/>
    </row>
    <row r="3" spans="1:2" ht="15" customHeight="1">
      <c r="A3" s="141"/>
      <c r="B3" s="141"/>
    </row>
    <row r="4" spans="1:2">
      <c r="A4" s="85" t="s">
        <v>1920</v>
      </c>
      <c r="B4" s="85" t="s">
        <v>1921</v>
      </c>
    </row>
    <row r="5" spans="1:2">
      <c r="A5" s="86" t="s">
        <v>1922</v>
      </c>
      <c r="B5" s="86" t="s">
        <v>1236</v>
      </c>
    </row>
    <row r="6" spans="1:2">
      <c r="A6" s="86" t="s">
        <v>1923</v>
      </c>
      <c r="B6" s="86" t="s">
        <v>1236</v>
      </c>
    </row>
    <row r="7" spans="1:2">
      <c r="A7" s="86" t="s">
        <v>1924</v>
      </c>
      <c r="B7" s="86" t="s">
        <v>1236</v>
      </c>
    </row>
    <row r="8" spans="1:2">
      <c r="A8" s="86" t="s">
        <v>1925</v>
      </c>
      <c r="B8" s="86" t="s">
        <v>1236</v>
      </c>
    </row>
    <row r="9" spans="1:2">
      <c r="A9" s="86" t="s">
        <v>1926</v>
      </c>
      <c r="B9" s="86" t="s">
        <v>1238</v>
      </c>
    </row>
  </sheetData>
  <mergeCells count="1">
    <mergeCell ref="A1:B3"/>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543C9-3963-4D48-BAF1-C391C90A592D}">
  <dimension ref="A1:T43"/>
  <sheetViews>
    <sheetView workbookViewId="0"/>
  </sheetViews>
  <sheetFormatPr defaultRowHeight="15"/>
  <cols>
    <col min="1" max="1" width="62.28515625" customWidth="1"/>
    <col min="4" max="4" width="73" bestFit="1" customWidth="1"/>
  </cols>
  <sheetData>
    <row r="1" spans="1:20">
      <c r="A1" s="120" t="s">
        <v>1927</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ht="31.5">
      <c r="A4" s="74"/>
      <c r="B4" s="75" t="s">
        <v>1928</v>
      </c>
      <c r="C4" s="75" t="s">
        <v>1929</v>
      </c>
      <c r="D4" s="75"/>
      <c r="E4" s="75"/>
      <c r="F4" s="75" t="s">
        <v>1930</v>
      </c>
      <c r="G4" s="75"/>
      <c r="H4" s="75" t="s">
        <v>444</v>
      </c>
      <c r="I4" s="75"/>
      <c r="J4" s="75"/>
      <c r="K4" s="75"/>
      <c r="L4" s="75"/>
      <c r="M4" s="75"/>
      <c r="N4" s="75"/>
      <c r="O4" s="75"/>
      <c r="P4" s="75"/>
      <c r="Q4" s="75"/>
      <c r="R4" s="75"/>
      <c r="S4" s="76"/>
      <c r="T4" s="76"/>
    </row>
    <row r="5" spans="1:20" ht="74.25" customHeight="1">
      <c r="A5" s="82" t="s">
        <v>1931</v>
      </c>
      <c r="B5" s="80">
        <f>Master!L7</f>
        <v>63502</v>
      </c>
      <c r="C5" s="80" t="str">
        <f>'Courier City Master'!A5</f>
        <v>Chennai</v>
      </c>
      <c r="D5" s="81" t="s">
        <v>1932</v>
      </c>
      <c r="E5" s="19" t="str">
        <f>'Courier City Master'!B5</f>
        <v>Y</v>
      </c>
      <c r="F5" s="19" t="str">
        <f>","&amp;Master!L13&amp;");"</f>
        <v>,81363);</v>
      </c>
      <c r="H5" t="str">
        <f>IF(OR(C5="", C5=0), "", _xlfn.TEXTJOIN("", TRUE, A5, B5, C5, D5, E5,F5))</f>
        <v>INSERT INTO t_courier_country_city_code (courier_country_city_id, country_id, city_name, created_by, created_date, modified_by, modified_date, iswithin_citylimit, tnt_vsc_code) VALUES(nextval('t_courier_city_code_seq'),63502Chennai, 'support', CURRENT_TIMESTAMP, 'support', CURRENT_TIMESTAMP, Y,81363);</v>
      </c>
    </row>
    <row r="6" spans="1:20" ht="60.75">
      <c r="A6" s="82" t="s">
        <v>1931</v>
      </c>
      <c r="B6">
        <f>B5</f>
        <v>63502</v>
      </c>
      <c r="C6" s="80" t="str">
        <f>'Courier City Master'!A6</f>
        <v>Mumbai</v>
      </c>
      <c r="D6" s="81" t="s">
        <v>1932</v>
      </c>
      <c r="E6" s="19" t="str">
        <f>'Courier City Master'!B6</f>
        <v>Y</v>
      </c>
      <c r="F6" t="str">
        <f>F5</f>
        <v>,81363);</v>
      </c>
      <c r="H6" t="str">
        <f t="shared" ref="H6:H43" si="0">IF(OR(C6="", C6=0), "", _xlfn.TEXTJOIN("", TRUE, A6, B6, C6, D6, E6,F6))</f>
        <v>INSERT INTO t_courier_country_city_code (courier_country_city_id, country_id, city_name, created_by, created_date, modified_by, modified_date, iswithin_citylimit, tnt_vsc_code) VALUES(nextval('t_courier_city_code_seq'),63502Mumbai, 'support', CURRENT_TIMESTAMP, 'support', CURRENT_TIMESTAMP, Y,81363);</v>
      </c>
    </row>
    <row r="7" spans="1:20" ht="60.75">
      <c r="A7" s="82" t="s">
        <v>1931</v>
      </c>
      <c r="B7">
        <f t="shared" ref="B7:B43" si="1">B6</f>
        <v>63502</v>
      </c>
      <c r="C7" s="80" t="str">
        <f>'Courier City Master'!A7</f>
        <v>Delhi</v>
      </c>
      <c r="D7" s="81" t="s">
        <v>1932</v>
      </c>
      <c r="E7" s="19" t="str">
        <f>'Courier City Master'!B7</f>
        <v>Y</v>
      </c>
      <c r="F7" t="str">
        <f t="shared" ref="F7:F43" si="2">F6</f>
        <v>,81363);</v>
      </c>
      <c r="H7" t="str">
        <f t="shared" si="0"/>
        <v>INSERT INTO t_courier_country_city_code (courier_country_city_id, country_id, city_name, created_by, created_date, modified_by, modified_date, iswithin_citylimit, tnt_vsc_code) VALUES(nextval('t_courier_city_code_seq'),63502Delhi, 'support', CURRENT_TIMESTAMP, 'support', CURRENT_TIMESTAMP, Y,81363);</v>
      </c>
    </row>
    <row r="8" spans="1:20" ht="60.75">
      <c r="A8" s="82" t="s">
        <v>1931</v>
      </c>
      <c r="B8">
        <f t="shared" si="1"/>
        <v>63502</v>
      </c>
      <c r="C8" s="80" t="str">
        <f>'Courier City Master'!A8</f>
        <v>Hydrabed</v>
      </c>
      <c r="D8" s="81" t="s">
        <v>1932</v>
      </c>
      <c r="E8" s="19" t="str">
        <f>'Courier City Master'!B8</f>
        <v>Y</v>
      </c>
      <c r="F8" t="str">
        <f t="shared" si="2"/>
        <v>,81363);</v>
      </c>
      <c r="H8" t="str">
        <f t="shared" si="0"/>
        <v>INSERT INTO t_courier_country_city_code (courier_country_city_id, country_id, city_name, created_by, created_date, modified_by, modified_date, iswithin_citylimit, tnt_vsc_code) VALUES(nextval('t_courier_city_code_seq'),63502Hydrabed, 'support', CURRENT_TIMESTAMP, 'support', CURRENT_TIMESTAMP, Y,81363);</v>
      </c>
    </row>
    <row r="9" spans="1:20" ht="60.75">
      <c r="A9" s="82" t="s">
        <v>1931</v>
      </c>
      <c r="B9">
        <f t="shared" si="1"/>
        <v>63502</v>
      </c>
      <c r="C9" s="80" t="str">
        <f>'Courier City Master'!A9</f>
        <v>Madurai</v>
      </c>
      <c r="D9" s="81" t="s">
        <v>1932</v>
      </c>
      <c r="E9" s="19" t="str">
        <f>'Courier City Master'!B9</f>
        <v>N</v>
      </c>
      <c r="F9" t="str">
        <f t="shared" si="2"/>
        <v>,81363);</v>
      </c>
      <c r="H9" t="str">
        <f t="shared" si="0"/>
        <v>INSERT INTO t_courier_country_city_code (courier_country_city_id, country_id, city_name, created_by, created_date, modified_by, modified_date, iswithin_citylimit, tnt_vsc_code) VALUES(nextval('t_courier_city_code_seq'),63502Madurai, 'support', CURRENT_TIMESTAMP, 'support', CURRENT_TIMESTAMP, N,81363);</v>
      </c>
    </row>
    <row r="10" spans="1:20" ht="60.75">
      <c r="A10" s="82" t="s">
        <v>1931</v>
      </c>
      <c r="B10">
        <f t="shared" si="1"/>
        <v>63502</v>
      </c>
      <c r="C10" s="80">
        <f>'Courier City Master'!A10</f>
        <v>0</v>
      </c>
      <c r="D10" s="81" t="s">
        <v>1932</v>
      </c>
      <c r="E10" s="19">
        <f>'Courier City Master'!B10</f>
        <v>0</v>
      </c>
      <c r="F10" t="str">
        <f t="shared" si="2"/>
        <v>,81363);</v>
      </c>
      <c r="H10" t="str">
        <f t="shared" si="0"/>
        <v/>
      </c>
    </row>
    <row r="11" spans="1:20" ht="60.75">
      <c r="A11" s="82" t="s">
        <v>1931</v>
      </c>
      <c r="B11">
        <f t="shared" si="1"/>
        <v>63502</v>
      </c>
      <c r="C11" s="80">
        <f>'Courier City Master'!A11</f>
        <v>0</v>
      </c>
      <c r="D11" s="81" t="s">
        <v>1932</v>
      </c>
      <c r="E11" s="19">
        <f>'Courier City Master'!B11</f>
        <v>0</v>
      </c>
      <c r="F11" t="str">
        <f t="shared" si="2"/>
        <v>,81363);</v>
      </c>
      <c r="H11" t="str">
        <f t="shared" si="0"/>
        <v/>
      </c>
    </row>
    <row r="12" spans="1:20" ht="60.75">
      <c r="A12" s="82" t="s">
        <v>1931</v>
      </c>
      <c r="B12">
        <f t="shared" si="1"/>
        <v>63502</v>
      </c>
      <c r="C12" s="80">
        <f>'Courier City Master'!A12</f>
        <v>0</v>
      </c>
      <c r="D12" s="81" t="s">
        <v>1932</v>
      </c>
      <c r="E12" s="19">
        <f>'Courier City Master'!B12</f>
        <v>0</v>
      </c>
      <c r="F12" t="str">
        <f t="shared" si="2"/>
        <v>,81363);</v>
      </c>
      <c r="H12" t="str">
        <f t="shared" si="0"/>
        <v/>
      </c>
    </row>
    <row r="13" spans="1:20" ht="60.75">
      <c r="A13" s="82" t="s">
        <v>1931</v>
      </c>
      <c r="B13">
        <f t="shared" si="1"/>
        <v>63502</v>
      </c>
      <c r="C13" s="80">
        <f>'Courier City Master'!A13</f>
        <v>0</v>
      </c>
      <c r="D13" s="81" t="s">
        <v>1932</v>
      </c>
      <c r="E13" s="19">
        <f>'Courier City Master'!B13</f>
        <v>0</v>
      </c>
      <c r="F13" t="str">
        <f t="shared" si="2"/>
        <v>,81363);</v>
      </c>
      <c r="H13" t="str">
        <f t="shared" si="0"/>
        <v/>
      </c>
    </row>
    <row r="14" spans="1:20" ht="60.75">
      <c r="A14" s="82" t="s">
        <v>1931</v>
      </c>
      <c r="B14">
        <f t="shared" si="1"/>
        <v>63502</v>
      </c>
      <c r="C14" s="80">
        <f>'Courier City Master'!A14</f>
        <v>0</v>
      </c>
      <c r="D14" s="81" t="s">
        <v>1932</v>
      </c>
      <c r="E14" s="19">
        <f>'Courier City Master'!B14</f>
        <v>0</v>
      </c>
      <c r="F14" t="str">
        <f t="shared" si="2"/>
        <v>,81363);</v>
      </c>
      <c r="H14" t="str">
        <f t="shared" si="0"/>
        <v/>
      </c>
    </row>
    <row r="15" spans="1:20" ht="60.75">
      <c r="A15" s="82" t="s">
        <v>1931</v>
      </c>
      <c r="B15">
        <f t="shared" si="1"/>
        <v>63502</v>
      </c>
      <c r="C15" s="80">
        <f>'Courier City Master'!A15</f>
        <v>0</v>
      </c>
      <c r="D15" s="81" t="s">
        <v>1932</v>
      </c>
      <c r="E15" s="19">
        <f>'Courier City Master'!B15</f>
        <v>0</v>
      </c>
      <c r="F15" t="str">
        <f t="shared" si="2"/>
        <v>,81363);</v>
      </c>
      <c r="H15" t="str">
        <f t="shared" si="0"/>
        <v/>
      </c>
    </row>
    <row r="16" spans="1:20" ht="60.75">
      <c r="A16" s="82" t="s">
        <v>1931</v>
      </c>
      <c r="B16">
        <f t="shared" si="1"/>
        <v>63502</v>
      </c>
      <c r="C16" s="80">
        <f>'Courier City Master'!A16</f>
        <v>0</v>
      </c>
      <c r="D16" s="81" t="s">
        <v>1932</v>
      </c>
      <c r="E16" s="19">
        <f>'Courier City Master'!B16</f>
        <v>0</v>
      </c>
      <c r="F16" t="str">
        <f t="shared" si="2"/>
        <v>,81363);</v>
      </c>
      <c r="H16" t="str">
        <f t="shared" si="0"/>
        <v/>
      </c>
    </row>
    <row r="17" spans="1:8" ht="60.75">
      <c r="A17" s="82" t="s">
        <v>1931</v>
      </c>
      <c r="B17">
        <f t="shared" si="1"/>
        <v>63502</v>
      </c>
      <c r="C17" s="80">
        <f>'Courier City Master'!A17</f>
        <v>0</v>
      </c>
      <c r="D17" s="81" t="s">
        <v>1932</v>
      </c>
      <c r="E17" s="19">
        <f>'Courier City Master'!B17</f>
        <v>0</v>
      </c>
      <c r="F17" t="str">
        <f t="shared" si="2"/>
        <v>,81363);</v>
      </c>
      <c r="H17" t="str">
        <f t="shared" si="0"/>
        <v/>
      </c>
    </row>
    <row r="18" spans="1:8" ht="60.75">
      <c r="A18" s="82" t="s">
        <v>1931</v>
      </c>
      <c r="B18">
        <f t="shared" si="1"/>
        <v>63502</v>
      </c>
      <c r="C18" s="80">
        <f>'Courier City Master'!A18</f>
        <v>0</v>
      </c>
      <c r="D18" s="81" t="s">
        <v>1932</v>
      </c>
      <c r="E18" s="19">
        <f>'Courier City Master'!B18</f>
        <v>0</v>
      </c>
      <c r="F18" t="str">
        <f t="shared" si="2"/>
        <v>,81363);</v>
      </c>
      <c r="H18" t="str">
        <f t="shared" si="0"/>
        <v/>
      </c>
    </row>
    <row r="19" spans="1:8" ht="60.75">
      <c r="A19" s="82" t="s">
        <v>1931</v>
      </c>
      <c r="B19">
        <f t="shared" si="1"/>
        <v>63502</v>
      </c>
      <c r="C19" s="80">
        <f>'Courier City Master'!A19</f>
        <v>0</v>
      </c>
      <c r="D19" s="81" t="s">
        <v>1932</v>
      </c>
      <c r="E19" s="19">
        <f>'Courier City Master'!B19</f>
        <v>0</v>
      </c>
      <c r="F19" t="str">
        <f t="shared" si="2"/>
        <v>,81363);</v>
      </c>
      <c r="H19" t="str">
        <f t="shared" si="0"/>
        <v/>
      </c>
    </row>
    <row r="20" spans="1:8" ht="60.75">
      <c r="A20" s="82" t="s">
        <v>1931</v>
      </c>
      <c r="B20">
        <f t="shared" si="1"/>
        <v>63502</v>
      </c>
      <c r="C20" s="80">
        <f>'Courier City Master'!A20</f>
        <v>0</v>
      </c>
      <c r="D20" s="81" t="s">
        <v>1932</v>
      </c>
      <c r="E20" s="19">
        <f>'Courier City Master'!B20</f>
        <v>0</v>
      </c>
      <c r="F20" t="str">
        <f t="shared" si="2"/>
        <v>,81363);</v>
      </c>
      <c r="H20" t="str">
        <f t="shared" si="0"/>
        <v/>
      </c>
    </row>
    <row r="21" spans="1:8" ht="60.75">
      <c r="A21" s="82" t="s">
        <v>1931</v>
      </c>
      <c r="B21">
        <f t="shared" si="1"/>
        <v>63502</v>
      </c>
      <c r="C21" s="80">
        <f>'Courier City Master'!A21</f>
        <v>0</v>
      </c>
      <c r="D21" s="81" t="s">
        <v>1932</v>
      </c>
      <c r="E21" s="19">
        <f>'Courier City Master'!B21</f>
        <v>0</v>
      </c>
      <c r="F21" t="str">
        <f t="shared" si="2"/>
        <v>,81363);</v>
      </c>
      <c r="H21" t="str">
        <f t="shared" si="0"/>
        <v/>
      </c>
    </row>
    <row r="22" spans="1:8" ht="60.75">
      <c r="A22" s="82" t="s">
        <v>1931</v>
      </c>
      <c r="B22">
        <f t="shared" si="1"/>
        <v>63502</v>
      </c>
      <c r="C22" s="80">
        <f>'Courier City Master'!A22</f>
        <v>0</v>
      </c>
      <c r="D22" s="81" t="s">
        <v>1932</v>
      </c>
      <c r="E22" s="19">
        <f>'Courier City Master'!B22</f>
        <v>0</v>
      </c>
      <c r="F22" t="str">
        <f t="shared" si="2"/>
        <v>,81363);</v>
      </c>
      <c r="H22" t="str">
        <f t="shared" si="0"/>
        <v/>
      </c>
    </row>
    <row r="23" spans="1:8" ht="60.75">
      <c r="A23" s="82" t="s">
        <v>1931</v>
      </c>
      <c r="B23">
        <f t="shared" si="1"/>
        <v>63502</v>
      </c>
      <c r="C23" s="80">
        <f>'Courier City Master'!A23</f>
        <v>0</v>
      </c>
      <c r="D23" s="81" t="s">
        <v>1932</v>
      </c>
      <c r="E23" s="19">
        <f>'Courier City Master'!B23</f>
        <v>0</v>
      </c>
      <c r="F23" t="str">
        <f t="shared" si="2"/>
        <v>,81363);</v>
      </c>
      <c r="H23" t="str">
        <f t="shared" si="0"/>
        <v/>
      </c>
    </row>
    <row r="24" spans="1:8" ht="60.75">
      <c r="A24" s="82" t="s">
        <v>1931</v>
      </c>
      <c r="B24">
        <f t="shared" si="1"/>
        <v>63502</v>
      </c>
      <c r="C24" s="80">
        <f>'Courier City Master'!A24</f>
        <v>0</v>
      </c>
      <c r="D24" s="81" t="s">
        <v>1932</v>
      </c>
      <c r="E24" s="19">
        <f>'Courier City Master'!B24</f>
        <v>0</v>
      </c>
      <c r="F24" t="str">
        <f t="shared" si="2"/>
        <v>,81363);</v>
      </c>
      <c r="H24" t="str">
        <f t="shared" si="0"/>
        <v/>
      </c>
    </row>
    <row r="25" spans="1:8" ht="60.75">
      <c r="A25" s="82" t="s">
        <v>1931</v>
      </c>
      <c r="B25">
        <f t="shared" si="1"/>
        <v>63502</v>
      </c>
      <c r="C25" s="80">
        <f>'Courier City Master'!A25</f>
        <v>0</v>
      </c>
      <c r="D25" s="81" t="s">
        <v>1932</v>
      </c>
      <c r="E25" s="19">
        <f>'Courier City Master'!B25</f>
        <v>0</v>
      </c>
      <c r="F25" t="str">
        <f t="shared" si="2"/>
        <v>,81363);</v>
      </c>
      <c r="H25" t="str">
        <f t="shared" si="0"/>
        <v/>
      </c>
    </row>
    <row r="26" spans="1:8" ht="60.75">
      <c r="A26" s="82" t="s">
        <v>1931</v>
      </c>
      <c r="B26">
        <f t="shared" si="1"/>
        <v>63502</v>
      </c>
      <c r="C26" s="80">
        <f>'Courier City Master'!A26</f>
        <v>0</v>
      </c>
      <c r="D26" s="81" t="s">
        <v>1932</v>
      </c>
      <c r="E26" s="19">
        <f>'Courier City Master'!B26</f>
        <v>0</v>
      </c>
      <c r="F26" t="str">
        <f t="shared" si="2"/>
        <v>,81363);</v>
      </c>
      <c r="H26" t="str">
        <f t="shared" si="0"/>
        <v/>
      </c>
    </row>
    <row r="27" spans="1:8" ht="60.75">
      <c r="A27" s="82" t="s">
        <v>1931</v>
      </c>
      <c r="B27">
        <f t="shared" si="1"/>
        <v>63502</v>
      </c>
      <c r="C27" s="80">
        <f>'Courier City Master'!A27</f>
        <v>0</v>
      </c>
      <c r="D27" s="81" t="s">
        <v>1932</v>
      </c>
      <c r="E27" s="19">
        <f>'Courier City Master'!B27</f>
        <v>0</v>
      </c>
      <c r="F27" t="str">
        <f t="shared" si="2"/>
        <v>,81363);</v>
      </c>
      <c r="H27" t="str">
        <f t="shared" si="0"/>
        <v/>
      </c>
    </row>
    <row r="28" spans="1:8" ht="60.75">
      <c r="A28" s="82" t="s">
        <v>1931</v>
      </c>
      <c r="B28">
        <f t="shared" si="1"/>
        <v>63502</v>
      </c>
      <c r="C28" s="80">
        <f>'Courier City Master'!A28</f>
        <v>0</v>
      </c>
      <c r="D28" s="81" t="s">
        <v>1932</v>
      </c>
      <c r="E28" s="19">
        <f>'Courier City Master'!B28</f>
        <v>0</v>
      </c>
      <c r="F28" t="str">
        <f t="shared" si="2"/>
        <v>,81363);</v>
      </c>
      <c r="H28" t="str">
        <f t="shared" si="0"/>
        <v/>
      </c>
    </row>
    <row r="29" spans="1:8" ht="60.75">
      <c r="A29" s="82" t="s">
        <v>1931</v>
      </c>
      <c r="B29">
        <f t="shared" si="1"/>
        <v>63502</v>
      </c>
      <c r="C29" s="80">
        <f>'Courier City Master'!A29</f>
        <v>0</v>
      </c>
      <c r="D29" s="81" t="s">
        <v>1932</v>
      </c>
      <c r="E29" s="19">
        <f>'Courier City Master'!B29</f>
        <v>0</v>
      </c>
      <c r="F29" t="str">
        <f t="shared" si="2"/>
        <v>,81363);</v>
      </c>
      <c r="H29" t="str">
        <f t="shared" si="0"/>
        <v/>
      </c>
    </row>
    <row r="30" spans="1:8" ht="60.75">
      <c r="A30" s="82" t="s">
        <v>1931</v>
      </c>
      <c r="B30">
        <f t="shared" si="1"/>
        <v>63502</v>
      </c>
      <c r="C30" s="80">
        <f>'Courier City Master'!A30</f>
        <v>0</v>
      </c>
      <c r="D30" s="81" t="s">
        <v>1932</v>
      </c>
      <c r="E30" s="19">
        <f>'Courier City Master'!B30</f>
        <v>0</v>
      </c>
      <c r="F30" t="str">
        <f t="shared" si="2"/>
        <v>,81363);</v>
      </c>
      <c r="H30" t="str">
        <f t="shared" si="0"/>
        <v/>
      </c>
    </row>
    <row r="31" spans="1:8" ht="60.75">
      <c r="A31" s="82" t="s">
        <v>1931</v>
      </c>
      <c r="B31">
        <f t="shared" si="1"/>
        <v>63502</v>
      </c>
      <c r="C31" s="80">
        <f>'Courier City Master'!A31</f>
        <v>0</v>
      </c>
      <c r="D31" s="81" t="s">
        <v>1932</v>
      </c>
      <c r="E31" s="19">
        <f>'Courier City Master'!B31</f>
        <v>0</v>
      </c>
      <c r="F31" t="str">
        <f t="shared" si="2"/>
        <v>,81363);</v>
      </c>
      <c r="H31" t="str">
        <f t="shared" si="0"/>
        <v/>
      </c>
    </row>
    <row r="32" spans="1:8" ht="60.75">
      <c r="A32" s="82" t="s">
        <v>1931</v>
      </c>
      <c r="B32">
        <f t="shared" si="1"/>
        <v>63502</v>
      </c>
      <c r="C32" s="80">
        <f>'Courier City Master'!A32</f>
        <v>0</v>
      </c>
      <c r="D32" s="81" t="s">
        <v>1932</v>
      </c>
      <c r="E32" s="19">
        <f>'Courier City Master'!B32</f>
        <v>0</v>
      </c>
      <c r="F32" t="str">
        <f t="shared" si="2"/>
        <v>,81363);</v>
      </c>
      <c r="H32" t="str">
        <f t="shared" si="0"/>
        <v/>
      </c>
    </row>
    <row r="33" spans="1:8" ht="60.75">
      <c r="A33" s="82" t="s">
        <v>1931</v>
      </c>
      <c r="B33">
        <f t="shared" si="1"/>
        <v>63502</v>
      </c>
      <c r="C33" s="80">
        <f>'Courier City Master'!A33</f>
        <v>0</v>
      </c>
      <c r="D33" s="81" t="s">
        <v>1932</v>
      </c>
      <c r="E33" s="19">
        <f>'Courier City Master'!B33</f>
        <v>0</v>
      </c>
      <c r="F33" t="str">
        <f t="shared" si="2"/>
        <v>,81363);</v>
      </c>
      <c r="H33" t="str">
        <f t="shared" si="0"/>
        <v/>
      </c>
    </row>
    <row r="34" spans="1:8" ht="60.75">
      <c r="A34" s="82" t="s">
        <v>1931</v>
      </c>
      <c r="B34">
        <f t="shared" si="1"/>
        <v>63502</v>
      </c>
      <c r="C34" s="80">
        <f>'Courier City Master'!A34</f>
        <v>0</v>
      </c>
      <c r="D34" s="81" t="s">
        <v>1932</v>
      </c>
      <c r="E34" s="19">
        <f>'Courier City Master'!B34</f>
        <v>0</v>
      </c>
      <c r="F34" t="str">
        <f t="shared" si="2"/>
        <v>,81363);</v>
      </c>
      <c r="H34" t="str">
        <f t="shared" si="0"/>
        <v/>
      </c>
    </row>
    <row r="35" spans="1:8" ht="60.75">
      <c r="A35" s="82" t="s">
        <v>1931</v>
      </c>
      <c r="B35">
        <f t="shared" si="1"/>
        <v>63502</v>
      </c>
      <c r="C35" s="80">
        <f>'Courier City Master'!A35</f>
        <v>0</v>
      </c>
      <c r="D35" s="81" t="s">
        <v>1932</v>
      </c>
      <c r="E35" s="19">
        <f>'Courier City Master'!B35</f>
        <v>0</v>
      </c>
      <c r="F35" t="str">
        <f t="shared" si="2"/>
        <v>,81363);</v>
      </c>
      <c r="H35" t="str">
        <f t="shared" si="0"/>
        <v/>
      </c>
    </row>
    <row r="36" spans="1:8" ht="60.75">
      <c r="A36" s="82" t="s">
        <v>1931</v>
      </c>
      <c r="B36">
        <f t="shared" si="1"/>
        <v>63502</v>
      </c>
      <c r="C36" s="80">
        <f>'Courier City Master'!A36</f>
        <v>0</v>
      </c>
      <c r="D36" s="81" t="s">
        <v>1932</v>
      </c>
      <c r="E36" s="19">
        <f>'Courier City Master'!B36</f>
        <v>0</v>
      </c>
      <c r="F36" t="str">
        <f t="shared" si="2"/>
        <v>,81363);</v>
      </c>
      <c r="H36" t="str">
        <f t="shared" si="0"/>
        <v/>
      </c>
    </row>
    <row r="37" spans="1:8" ht="60.75">
      <c r="A37" s="82" t="s">
        <v>1931</v>
      </c>
      <c r="B37">
        <f t="shared" si="1"/>
        <v>63502</v>
      </c>
      <c r="C37" s="80">
        <f>'Courier City Master'!A37</f>
        <v>0</v>
      </c>
      <c r="D37" s="81" t="s">
        <v>1932</v>
      </c>
      <c r="E37" s="19">
        <f>'Courier City Master'!B37</f>
        <v>0</v>
      </c>
      <c r="F37" t="str">
        <f t="shared" si="2"/>
        <v>,81363);</v>
      </c>
      <c r="H37" t="str">
        <f t="shared" si="0"/>
        <v/>
      </c>
    </row>
    <row r="38" spans="1:8" ht="60.75">
      <c r="A38" s="82" t="s">
        <v>1931</v>
      </c>
      <c r="B38">
        <f t="shared" si="1"/>
        <v>63502</v>
      </c>
      <c r="C38" s="80">
        <f>'Courier City Master'!A38</f>
        <v>0</v>
      </c>
      <c r="D38" s="81" t="s">
        <v>1932</v>
      </c>
      <c r="E38" s="19">
        <f>'Courier City Master'!B38</f>
        <v>0</v>
      </c>
      <c r="F38" t="str">
        <f t="shared" si="2"/>
        <v>,81363);</v>
      </c>
      <c r="H38" t="str">
        <f t="shared" si="0"/>
        <v/>
      </c>
    </row>
    <row r="39" spans="1:8" ht="60.75">
      <c r="A39" s="82" t="s">
        <v>1931</v>
      </c>
      <c r="B39">
        <f t="shared" si="1"/>
        <v>63502</v>
      </c>
      <c r="C39" s="80">
        <f>'Courier City Master'!A39</f>
        <v>0</v>
      </c>
      <c r="D39" s="81" t="s">
        <v>1932</v>
      </c>
      <c r="E39" s="19">
        <f>'Courier City Master'!B39</f>
        <v>0</v>
      </c>
      <c r="F39" t="str">
        <f t="shared" si="2"/>
        <v>,81363);</v>
      </c>
      <c r="H39" t="str">
        <f t="shared" si="0"/>
        <v/>
      </c>
    </row>
    <row r="40" spans="1:8" ht="60.75">
      <c r="A40" s="82" t="s">
        <v>1931</v>
      </c>
      <c r="B40">
        <f t="shared" si="1"/>
        <v>63502</v>
      </c>
      <c r="C40" s="80">
        <f>'Courier City Master'!A40</f>
        <v>0</v>
      </c>
      <c r="D40" s="81" t="s">
        <v>1932</v>
      </c>
      <c r="E40" s="19">
        <f>'Courier City Master'!B40</f>
        <v>0</v>
      </c>
      <c r="F40" t="str">
        <f t="shared" si="2"/>
        <v>,81363);</v>
      </c>
      <c r="H40" t="str">
        <f t="shared" si="0"/>
        <v/>
      </c>
    </row>
    <row r="41" spans="1:8" ht="60.75">
      <c r="A41" s="82" t="s">
        <v>1931</v>
      </c>
      <c r="B41">
        <f t="shared" si="1"/>
        <v>63502</v>
      </c>
      <c r="C41" s="80">
        <f>'Courier City Master'!A41</f>
        <v>0</v>
      </c>
      <c r="D41" s="81" t="s">
        <v>1932</v>
      </c>
      <c r="E41" s="19">
        <f>'Courier City Master'!B41</f>
        <v>0</v>
      </c>
      <c r="F41" t="str">
        <f t="shared" si="2"/>
        <v>,81363);</v>
      </c>
      <c r="H41" t="str">
        <f t="shared" si="0"/>
        <v/>
      </c>
    </row>
    <row r="42" spans="1:8" ht="60.75">
      <c r="A42" s="82" t="s">
        <v>1931</v>
      </c>
      <c r="B42">
        <f t="shared" si="1"/>
        <v>63502</v>
      </c>
      <c r="C42" s="80">
        <f>'Courier City Master'!A42</f>
        <v>0</v>
      </c>
      <c r="D42" s="81" t="s">
        <v>1932</v>
      </c>
      <c r="E42" s="19">
        <f>'Courier City Master'!B42</f>
        <v>0</v>
      </c>
      <c r="F42" t="str">
        <f t="shared" si="2"/>
        <v>,81363);</v>
      </c>
      <c r="H42" t="str">
        <f t="shared" si="0"/>
        <v/>
      </c>
    </row>
    <row r="43" spans="1:8" ht="60.75">
      <c r="A43" s="82" t="s">
        <v>1931</v>
      </c>
      <c r="B43">
        <f t="shared" si="1"/>
        <v>63502</v>
      </c>
      <c r="C43" s="80">
        <f>'Courier City Master'!A43</f>
        <v>0</v>
      </c>
      <c r="D43" s="81" t="s">
        <v>1932</v>
      </c>
      <c r="E43" s="19">
        <f>'Courier City Master'!B43</f>
        <v>0</v>
      </c>
      <c r="F43" t="str">
        <f t="shared" si="2"/>
        <v>,81363);</v>
      </c>
      <c r="H43" t="str">
        <f t="shared" si="0"/>
        <v/>
      </c>
    </row>
  </sheetData>
  <mergeCells count="1">
    <mergeCell ref="A1:T3"/>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A386F-0B07-4AEC-A963-37E9A98E57E2}">
  <dimension ref="A1:B9"/>
  <sheetViews>
    <sheetView workbookViewId="0">
      <selection sqref="A1:B4"/>
    </sheetView>
  </sheetViews>
  <sheetFormatPr defaultRowHeight="15"/>
  <cols>
    <col min="1" max="1" width="255.7109375" bestFit="1" customWidth="1"/>
  </cols>
  <sheetData>
    <row r="1" spans="1:2">
      <c r="A1" s="141" t="s">
        <v>1933</v>
      </c>
      <c r="B1" s="141"/>
    </row>
    <row r="2" spans="1:2">
      <c r="A2" s="141"/>
      <c r="B2" s="141"/>
    </row>
    <row r="3" spans="1:2">
      <c r="A3" s="141"/>
      <c r="B3" s="141"/>
    </row>
    <row r="4" spans="1:2">
      <c r="A4" s="77" t="s">
        <v>444</v>
      </c>
    </row>
    <row r="5" spans="1:2">
      <c r="A5" t="str" cm="1">
        <f t="array" ref="A5:A9">_xlfn._xlws.FILTER('Courier City Implimentation'!H5:H504, ('Courier City Implimentation'!H5:H504&lt;&gt;"") * ('Courier City Implimentation'!H5:H504&lt;&gt;0))</f>
        <v>INSERT INTO t_courier_country_city_code (courier_country_city_id, country_id, city_name, created_by, created_date, modified_by, modified_date, iswithin_citylimit, tnt_vsc_code) VALUES(nextval('t_courier_city_code_seq'),63502Chennai, 'support', CURRENT_TIMESTAMP, 'support', CURRENT_TIMESTAMP, Y,81363);</v>
      </c>
    </row>
    <row r="6" spans="1:2">
      <c r="A6" t="str">
        <v>INSERT INTO t_courier_country_city_code (courier_country_city_id, country_id, city_name, created_by, created_date, modified_by, modified_date, iswithin_citylimit, tnt_vsc_code) VALUES(nextval('t_courier_city_code_seq'),63502Mumbai, 'support', CURRENT_TIMESTAMP, 'support', CURRENT_TIMESTAMP, Y,81363);</v>
      </c>
    </row>
    <row r="7" spans="1:2">
      <c r="A7" t="str">
        <v>INSERT INTO t_courier_country_city_code (courier_country_city_id, country_id, city_name, created_by, created_date, modified_by, modified_date, iswithin_citylimit, tnt_vsc_code) VALUES(nextval('t_courier_city_code_seq'),63502Delhi, 'support', CURRENT_TIMESTAMP, 'support', CURRENT_TIMESTAMP, Y,81363);</v>
      </c>
    </row>
    <row r="8" spans="1:2">
      <c r="A8" t="str">
        <v>INSERT INTO t_courier_country_city_code (courier_country_city_id, country_id, city_name, created_by, created_date, modified_by, modified_date, iswithin_citylimit, tnt_vsc_code) VALUES(nextval('t_courier_city_code_seq'),63502Hydrabed, 'support', CURRENT_TIMESTAMP, 'support', CURRENT_TIMESTAMP, Y,81363);</v>
      </c>
    </row>
    <row r="9" spans="1:2">
      <c r="A9" t="str">
        <v>INSERT INTO t_courier_country_city_code (courier_country_city_id, country_id, city_name, created_by, created_date, modified_by, modified_date, iswithin_citylimit, tnt_vsc_code) VALUES(nextval('t_courier_city_code_seq'),63502Madurai, 'support', CURRENT_TIMESTAMP, 'support', CURRENT_TIMESTAMP, N,81363);</v>
      </c>
    </row>
  </sheetData>
  <mergeCells count="1">
    <mergeCell ref="A1:B3"/>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261E2-751B-4923-821D-B0720B531843}">
  <dimension ref="A1:T47"/>
  <sheetViews>
    <sheetView workbookViewId="0">
      <selection activeCell="H5" sqref="H5"/>
    </sheetView>
  </sheetViews>
  <sheetFormatPr defaultColWidth="18.7109375" defaultRowHeight="15"/>
  <cols>
    <col min="1" max="1" width="40.85546875" customWidth="1"/>
    <col min="3" max="3" width="8.140625" customWidth="1"/>
    <col min="4" max="4" width="18.7109375" style="15"/>
    <col min="5" max="5" width="7" customWidth="1"/>
    <col min="6" max="6" width="6.140625" customWidth="1"/>
    <col min="7" max="7" width="5.42578125" customWidth="1"/>
  </cols>
  <sheetData>
    <row r="1" spans="1:20">
      <c r="A1" s="120" t="s">
        <v>1934</v>
      </c>
      <c r="B1" s="121"/>
      <c r="C1" s="121"/>
      <c r="D1" s="121"/>
      <c r="E1" s="121"/>
      <c r="F1" s="121"/>
      <c r="G1" s="121"/>
      <c r="H1" s="121"/>
      <c r="I1" s="121"/>
      <c r="J1" s="121"/>
      <c r="K1" s="121"/>
      <c r="L1" s="121"/>
      <c r="M1" s="121"/>
      <c r="N1" s="121"/>
      <c r="O1" s="121"/>
      <c r="P1" s="121"/>
      <c r="Q1" s="121"/>
      <c r="R1" s="121"/>
      <c r="S1" s="121"/>
      <c r="T1" s="121"/>
    </row>
    <row r="2" spans="1:20">
      <c r="A2" s="120"/>
      <c r="B2" s="121"/>
      <c r="C2" s="121"/>
      <c r="D2" s="121"/>
      <c r="E2" s="121"/>
      <c r="F2" s="121"/>
      <c r="G2" s="121"/>
      <c r="H2" s="121"/>
      <c r="I2" s="121"/>
      <c r="J2" s="121"/>
      <c r="K2" s="121"/>
      <c r="L2" s="121"/>
      <c r="M2" s="121"/>
      <c r="N2" s="121"/>
      <c r="O2" s="121"/>
      <c r="P2" s="121"/>
      <c r="Q2" s="121"/>
      <c r="R2" s="121"/>
      <c r="S2" s="121"/>
      <c r="T2" s="121"/>
    </row>
    <row r="3" spans="1:20">
      <c r="A3" s="120"/>
      <c r="B3" s="121"/>
      <c r="C3" s="121"/>
      <c r="D3" s="121"/>
      <c r="E3" s="121"/>
      <c r="F3" s="121"/>
      <c r="G3" s="121"/>
      <c r="H3" s="121"/>
      <c r="I3" s="121"/>
      <c r="J3" s="121"/>
      <c r="K3" s="121"/>
      <c r="L3" s="121"/>
      <c r="M3" s="121"/>
      <c r="N3" s="121"/>
      <c r="O3" s="121"/>
      <c r="P3" s="121"/>
      <c r="Q3" s="121"/>
      <c r="R3" s="121"/>
      <c r="S3" s="121"/>
      <c r="T3" s="121"/>
    </row>
    <row r="4" spans="1:20" ht="31.5">
      <c r="A4" s="74"/>
      <c r="B4" s="75" t="s">
        <v>1928</v>
      </c>
      <c r="C4" s="75" t="s">
        <v>1935</v>
      </c>
      <c r="D4" s="75"/>
      <c r="E4" s="75" t="s">
        <v>1936</v>
      </c>
      <c r="F4" s="75"/>
      <c r="G4" s="75"/>
      <c r="H4" s="75" t="s">
        <v>444</v>
      </c>
      <c r="I4" s="75"/>
      <c r="J4" s="75"/>
      <c r="K4" s="75"/>
      <c r="L4" s="75"/>
      <c r="M4" s="75"/>
      <c r="N4" s="75"/>
      <c r="O4" s="75"/>
      <c r="P4" s="75"/>
      <c r="Q4" s="75"/>
      <c r="R4" s="75"/>
      <c r="S4" s="76"/>
      <c r="T4" s="76"/>
    </row>
    <row r="5" spans="1:20" ht="91.5">
      <c r="A5" s="15" t="s">
        <v>274</v>
      </c>
      <c r="B5" t="str">
        <f>Master!L7&amp;","</f>
        <v>63502,</v>
      </c>
      <c r="C5">
        <v>46</v>
      </c>
      <c r="D5" s="83" t="s">
        <v>1937</v>
      </c>
      <c r="E5" t="s">
        <v>1238</v>
      </c>
      <c r="F5" t="s">
        <v>226</v>
      </c>
      <c r="H5" t="str">
        <f>CONCATENATE(A5,B5,C5,D5,E5,F5)</f>
        <v>INSERT INTO t_country_sms_scanstage_link (country_sms_scanstage_link_id, country_id, scan_stage_id, created_by, created_date, modified_by, modified_date, is_sms_enabled) VALUES(nextval('t_count_sms_scanstag_lnk_seq'),63502,46,support', current_timestamp, 'support', current_timestamp,N);</v>
      </c>
    </row>
    <row r="6" spans="1:20" ht="91.5">
      <c r="A6" s="15" t="s">
        <v>274</v>
      </c>
      <c r="B6" t="str">
        <f>B5</f>
        <v>63502,</v>
      </c>
      <c r="C6">
        <v>49</v>
      </c>
      <c r="D6" s="83" t="s">
        <v>1937</v>
      </c>
      <c r="E6" t="s">
        <v>1238</v>
      </c>
      <c r="F6" t="s">
        <v>226</v>
      </c>
      <c r="H6" t="str">
        <f t="shared" ref="H6:H47" si="0">CONCATENATE(A6,B6,C6,D6,E6,F6)</f>
        <v>INSERT INTO t_country_sms_scanstage_link (country_sms_scanstage_link_id, country_id, scan_stage_id, created_by, created_date, modified_by, modified_date, is_sms_enabled) VALUES(nextval('t_count_sms_scanstag_lnk_seq'),63502,49,support', current_timestamp, 'support', current_timestamp,N);</v>
      </c>
    </row>
    <row r="7" spans="1:20" ht="91.5">
      <c r="A7" s="15" t="s">
        <v>274</v>
      </c>
      <c r="B7" t="str">
        <f t="shared" ref="B7:B47" si="1">B6</f>
        <v>63502,</v>
      </c>
      <c r="C7">
        <v>50</v>
      </c>
      <c r="D7" s="83" t="s">
        <v>1937</v>
      </c>
      <c r="E7" t="s">
        <v>1238</v>
      </c>
      <c r="F7" t="s">
        <v>226</v>
      </c>
      <c r="H7" t="str">
        <f t="shared" si="0"/>
        <v>INSERT INTO t_country_sms_scanstage_link (country_sms_scanstage_link_id, country_id, scan_stage_id, created_by, created_date, modified_by, modified_date, is_sms_enabled) VALUES(nextval('t_count_sms_scanstag_lnk_seq'),63502,50,support', current_timestamp, 'support', current_timestamp,N);</v>
      </c>
    </row>
    <row r="8" spans="1:20" ht="91.5">
      <c r="A8" s="15" t="s">
        <v>274</v>
      </c>
      <c r="B8" t="str">
        <f t="shared" si="1"/>
        <v>63502,</v>
      </c>
      <c r="C8">
        <v>51</v>
      </c>
      <c r="D8" s="83" t="s">
        <v>1937</v>
      </c>
      <c r="E8" t="s">
        <v>1238</v>
      </c>
      <c r="F8" t="s">
        <v>226</v>
      </c>
      <c r="H8" t="str">
        <f t="shared" si="0"/>
        <v>INSERT INTO t_country_sms_scanstage_link (country_sms_scanstage_link_id, country_id, scan_stage_id, created_by, created_date, modified_by, modified_date, is_sms_enabled) VALUES(nextval('t_count_sms_scanstag_lnk_seq'),63502,51,support', current_timestamp, 'support', current_timestamp,N);</v>
      </c>
    </row>
    <row r="9" spans="1:20" ht="91.5">
      <c r="A9" s="15" t="s">
        <v>274</v>
      </c>
      <c r="B9" t="str">
        <f t="shared" si="1"/>
        <v>63502,</v>
      </c>
      <c r="C9">
        <v>61</v>
      </c>
      <c r="D9" s="83" t="s">
        <v>1937</v>
      </c>
      <c r="E9" t="s">
        <v>1236</v>
      </c>
      <c r="F9" t="s">
        <v>226</v>
      </c>
      <c r="H9" t="str">
        <f t="shared" si="0"/>
        <v>INSERT INTO t_country_sms_scanstage_link (country_sms_scanstage_link_id, country_id, scan_stage_id, created_by, created_date, modified_by, modified_date, is_sms_enabled) VALUES(nextval('t_count_sms_scanstag_lnk_seq'),63502,61,support', current_timestamp, 'support', current_timestamp,Y);</v>
      </c>
    </row>
    <row r="10" spans="1:20" ht="91.5">
      <c r="A10" s="15" t="s">
        <v>274</v>
      </c>
      <c r="B10" t="str">
        <f t="shared" si="1"/>
        <v>63502,</v>
      </c>
      <c r="C10">
        <v>62</v>
      </c>
      <c r="D10" s="83" t="s">
        <v>1937</v>
      </c>
      <c r="E10" t="s">
        <v>1236</v>
      </c>
      <c r="F10" t="s">
        <v>226</v>
      </c>
      <c r="H10" t="str">
        <f t="shared" si="0"/>
        <v>INSERT INTO t_country_sms_scanstage_link (country_sms_scanstage_link_id, country_id, scan_stage_id, created_by, created_date, modified_by, modified_date, is_sms_enabled) VALUES(nextval('t_count_sms_scanstag_lnk_seq'),63502,62,support', current_timestamp, 'support', current_timestamp,Y);</v>
      </c>
    </row>
    <row r="11" spans="1:20" ht="91.5">
      <c r="A11" s="15" t="s">
        <v>274</v>
      </c>
      <c r="B11" t="str">
        <f t="shared" si="1"/>
        <v>63502,</v>
      </c>
      <c r="C11">
        <v>63</v>
      </c>
      <c r="D11" s="83" t="s">
        <v>1937</v>
      </c>
      <c r="E11" t="s">
        <v>1238</v>
      </c>
      <c r="F11" t="s">
        <v>226</v>
      </c>
      <c r="H11" t="str">
        <f t="shared" si="0"/>
        <v>INSERT INTO t_country_sms_scanstage_link (country_sms_scanstage_link_id, country_id, scan_stage_id, created_by, created_date, modified_by, modified_date, is_sms_enabled) VALUES(nextval('t_count_sms_scanstag_lnk_seq'),63502,63,support', current_timestamp, 'support', current_timestamp,N);</v>
      </c>
    </row>
    <row r="12" spans="1:20" ht="91.5">
      <c r="A12" s="15" t="s">
        <v>274</v>
      </c>
      <c r="B12" t="str">
        <f t="shared" si="1"/>
        <v>63502,</v>
      </c>
      <c r="C12">
        <v>64</v>
      </c>
      <c r="D12" s="83" t="s">
        <v>1937</v>
      </c>
      <c r="E12" t="s">
        <v>1236</v>
      </c>
      <c r="F12" t="s">
        <v>226</v>
      </c>
      <c r="H12" t="str">
        <f t="shared" si="0"/>
        <v>INSERT INTO t_country_sms_scanstage_link (country_sms_scanstage_link_id, country_id, scan_stage_id, created_by, created_date, modified_by, modified_date, is_sms_enabled) VALUES(nextval('t_count_sms_scanstag_lnk_seq'),63502,64,support', current_timestamp, 'support', current_timestamp,Y);</v>
      </c>
    </row>
    <row r="13" spans="1:20" ht="91.5">
      <c r="A13" s="15" t="s">
        <v>274</v>
      </c>
      <c r="B13" t="str">
        <f t="shared" si="1"/>
        <v>63502,</v>
      </c>
      <c r="C13">
        <v>81</v>
      </c>
      <c r="D13" s="83" t="s">
        <v>1937</v>
      </c>
      <c r="E13" t="s">
        <v>1238</v>
      </c>
      <c r="F13" t="s">
        <v>226</v>
      </c>
      <c r="H13" t="str">
        <f t="shared" si="0"/>
        <v>INSERT INTO t_country_sms_scanstage_link (country_sms_scanstage_link_id, country_id, scan_stage_id, created_by, created_date, modified_by, modified_date, is_sms_enabled) VALUES(nextval('t_count_sms_scanstag_lnk_seq'),63502,81,support', current_timestamp, 'support', current_timestamp,N);</v>
      </c>
    </row>
    <row r="14" spans="1:20" ht="91.5">
      <c r="A14" s="15" t="s">
        <v>274</v>
      </c>
      <c r="B14" t="str">
        <f t="shared" si="1"/>
        <v>63502,</v>
      </c>
      <c r="C14">
        <v>82</v>
      </c>
      <c r="D14" s="83" t="s">
        <v>1937</v>
      </c>
      <c r="E14" t="s">
        <v>1238</v>
      </c>
      <c r="F14" t="s">
        <v>226</v>
      </c>
      <c r="H14" t="str">
        <f t="shared" si="0"/>
        <v>INSERT INTO t_country_sms_scanstage_link (country_sms_scanstage_link_id, country_id, scan_stage_id, created_by, created_date, modified_by, modified_date, is_sms_enabled) VALUES(nextval('t_count_sms_scanstag_lnk_seq'),63502,82,support', current_timestamp, 'support', current_timestamp,N);</v>
      </c>
    </row>
    <row r="15" spans="1:20" ht="91.5">
      <c r="A15" s="15" t="s">
        <v>274</v>
      </c>
      <c r="B15" t="str">
        <f t="shared" si="1"/>
        <v>63502,</v>
      </c>
      <c r="C15">
        <v>83</v>
      </c>
      <c r="D15" s="83" t="s">
        <v>1937</v>
      </c>
      <c r="E15" t="s">
        <v>1238</v>
      </c>
      <c r="F15" t="s">
        <v>226</v>
      </c>
      <c r="H15" t="str">
        <f t="shared" si="0"/>
        <v>INSERT INTO t_country_sms_scanstage_link (country_sms_scanstage_link_id, country_id, scan_stage_id, created_by, created_date, modified_by, modified_date, is_sms_enabled) VALUES(nextval('t_count_sms_scanstag_lnk_seq'),63502,83,support', current_timestamp, 'support', current_timestamp,N);</v>
      </c>
    </row>
    <row r="16" spans="1:20" ht="91.5">
      <c r="A16" s="15" t="s">
        <v>274</v>
      </c>
      <c r="B16" t="str">
        <f t="shared" si="1"/>
        <v>63502,</v>
      </c>
      <c r="C16">
        <v>21</v>
      </c>
      <c r="D16" s="83" t="s">
        <v>1937</v>
      </c>
      <c r="E16" t="s">
        <v>1238</v>
      </c>
      <c r="F16" t="s">
        <v>226</v>
      </c>
      <c r="H16" t="str">
        <f t="shared" si="0"/>
        <v>INSERT INTO t_country_sms_scanstage_link (country_sms_scanstage_link_id, country_id, scan_stage_id, created_by, created_date, modified_by, modified_date, is_sms_enabled) VALUES(nextval('t_count_sms_scanstag_lnk_seq'),63502,21,support', current_timestamp, 'support', current_timestamp,N);</v>
      </c>
    </row>
    <row r="17" spans="1:8" ht="91.5">
      <c r="A17" s="15" t="s">
        <v>274</v>
      </c>
      <c r="B17" t="str">
        <f t="shared" si="1"/>
        <v>63502,</v>
      </c>
      <c r="C17">
        <v>22</v>
      </c>
      <c r="D17" s="83" t="s">
        <v>1937</v>
      </c>
      <c r="E17" t="s">
        <v>1238</v>
      </c>
      <c r="F17" t="s">
        <v>226</v>
      </c>
      <c r="H17" t="str">
        <f t="shared" si="0"/>
        <v>INSERT INTO t_country_sms_scanstage_link (country_sms_scanstage_link_id, country_id, scan_stage_id, created_by, created_date, modified_by, modified_date, is_sms_enabled) VALUES(nextval('t_count_sms_scanstag_lnk_seq'),63502,22,support', current_timestamp, 'support', current_timestamp,N);</v>
      </c>
    </row>
    <row r="18" spans="1:8" ht="91.5">
      <c r="A18" s="15" t="s">
        <v>274</v>
      </c>
      <c r="B18" t="str">
        <f t="shared" si="1"/>
        <v>63502,</v>
      </c>
      <c r="C18">
        <v>23</v>
      </c>
      <c r="D18" s="83" t="s">
        <v>1937</v>
      </c>
      <c r="E18" t="s">
        <v>1238</v>
      </c>
      <c r="F18" t="s">
        <v>226</v>
      </c>
      <c r="H18" t="str">
        <f t="shared" si="0"/>
        <v>INSERT INTO t_country_sms_scanstage_link (country_sms_scanstage_link_id, country_id, scan_stage_id, created_by, created_date, modified_by, modified_date, is_sms_enabled) VALUES(nextval('t_count_sms_scanstag_lnk_seq'),63502,23,support', current_timestamp, 'support', current_timestamp,N);</v>
      </c>
    </row>
    <row r="19" spans="1:8" ht="91.5">
      <c r="A19" s="15" t="s">
        <v>274</v>
      </c>
      <c r="B19" t="str">
        <f t="shared" si="1"/>
        <v>63502,</v>
      </c>
      <c r="C19">
        <v>24</v>
      </c>
      <c r="D19" s="83" t="s">
        <v>1937</v>
      </c>
      <c r="E19" t="s">
        <v>1236</v>
      </c>
      <c r="F19" t="s">
        <v>226</v>
      </c>
      <c r="H19" t="str">
        <f t="shared" si="0"/>
        <v>INSERT INTO t_country_sms_scanstage_link (country_sms_scanstage_link_id, country_id, scan_stage_id, created_by, created_date, modified_by, modified_date, is_sms_enabled) VALUES(nextval('t_count_sms_scanstag_lnk_seq'),63502,24,support', current_timestamp, 'support', current_timestamp,Y);</v>
      </c>
    </row>
    <row r="20" spans="1:8" ht="91.5">
      <c r="A20" s="15" t="s">
        <v>274</v>
      </c>
      <c r="B20" t="str">
        <f t="shared" si="1"/>
        <v>63502,</v>
      </c>
      <c r="C20">
        <v>27</v>
      </c>
      <c r="D20" s="83" t="s">
        <v>1937</v>
      </c>
      <c r="E20" t="s">
        <v>1238</v>
      </c>
      <c r="F20" t="s">
        <v>226</v>
      </c>
      <c r="H20" t="str">
        <f t="shared" si="0"/>
        <v>INSERT INTO t_country_sms_scanstage_link (country_sms_scanstage_link_id, country_id, scan_stage_id, created_by, created_date, modified_by, modified_date, is_sms_enabled) VALUES(nextval('t_count_sms_scanstag_lnk_seq'),63502,27,support', current_timestamp, 'support', current_timestamp,N);</v>
      </c>
    </row>
    <row r="21" spans="1:8" ht="91.5">
      <c r="A21" s="15" t="s">
        <v>274</v>
      </c>
      <c r="B21" t="str">
        <f t="shared" si="1"/>
        <v>63502,</v>
      </c>
      <c r="C21">
        <v>28</v>
      </c>
      <c r="D21" s="83" t="s">
        <v>1937</v>
      </c>
      <c r="E21" t="s">
        <v>1236</v>
      </c>
      <c r="F21" t="s">
        <v>226</v>
      </c>
      <c r="H21" t="str">
        <f t="shared" si="0"/>
        <v>INSERT INTO t_country_sms_scanstage_link (country_sms_scanstage_link_id, country_id, scan_stage_id, created_by, created_date, modified_by, modified_date, is_sms_enabled) VALUES(nextval('t_count_sms_scanstag_lnk_seq'),63502,28,support', current_timestamp, 'support', current_timestamp,Y);</v>
      </c>
    </row>
    <row r="22" spans="1:8" ht="91.5">
      <c r="A22" s="15" t="s">
        <v>274</v>
      </c>
      <c r="B22" t="str">
        <f t="shared" si="1"/>
        <v>63502,</v>
      </c>
      <c r="C22">
        <v>32</v>
      </c>
      <c r="D22" s="83" t="s">
        <v>1937</v>
      </c>
      <c r="E22" t="s">
        <v>1238</v>
      </c>
      <c r="F22" t="s">
        <v>226</v>
      </c>
      <c r="H22" t="str">
        <f t="shared" si="0"/>
        <v>INSERT INTO t_country_sms_scanstage_link (country_sms_scanstage_link_id, country_id, scan_stage_id, created_by, created_date, modified_by, modified_date, is_sms_enabled) VALUES(nextval('t_count_sms_scanstag_lnk_seq'),63502,32,support', current_timestamp, 'support', current_timestamp,N);</v>
      </c>
    </row>
    <row r="23" spans="1:8" ht="91.5">
      <c r="A23" s="15" t="s">
        <v>274</v>
      </c>
      <c r="B23" t="str">
        <f t="shared" si="1"/>
        <v>63502,</v>
      </c>
      <c r="C23">
        <v>33</v>
      </c>
      <c r="D23" s="83" t="s">
        <v>1937</v>
      </c>
      <c r="E23" t="s">
        <v>1238</v>
      </c>
      <c r="F23" t="s">
        <v>226</v>
      </c>
      <c r="H23" t="str">
        <f t="shared" si="0"/>
        <v>INSERT INTO t_country_sms_scanstage_link (country_sms_scanstage_link_id, country_id, scan_stage_id, created_by, created_date, modified_by, modified_date, is_sms_enabled) VALUES(nextval('t_count_sms_scanstag_lnk_seq'),63502,33,support', current_timestamp, 'support', current_timestamp,N);</v>
      </c>
    </row>
    <row r="24" spans="1:8" ht="91.5">
      <c r="A24" s="15" t="s">
        <v>274</v>
      </c>
      <c r="B24" t="str">
        <f t="shared" si="1"/>
        <v>63502,</v>
      </c>
      <c r="C24">
        <v>34</v>
      </c>
      <c r="D24" s="83" t="s">
        <v>1937</v>
      </c>
      <c r="E24" t="s">
        <v>1238</v>
      </c>
      <c r="F24" t="s">
        <v>226</v>
      </c>
      <c r="H24" t="str">
        <f t="shared" si="0"/>
        <v>INSERT INTO t_country_sms_scanstage_link (country_sms_scanstage_link_id, country_id, scan_stage_id, created_by, created_date, modified_by, modified_date, is_sms_enabled) VALUES(nextval('t_count_sms_scanstag_lnk_seq'),63502,34,support', current_timestamp, 'support', current_timestamp,N);</v>
      </c>
    </row>
    <row r="25" spans="1:8" ht="91.5">
      <c r="A25" s="15" t="s">
        <v>274</v>
      </c>
      <c r="B25" t="str">
        <f t="shared" si="1"/>
        <v>63502,</v>
      </c>
      <c r="C25">
        <v>35</v>
      </c>
      <c r="D25" s="83" t="s">
        <v>1937</v>
      </c>
      <c r="E25" t="s">
        <v>1238</v>
      </c>
      <c r="F25" t="s">
        <v>226</v>
      </c>
      <c r="H25" t="str">
        <f t="shared" si="0"/>
        <v>INSERT INTO t_country_sms_scanstage_link (country_sms_scanstage_link_id, country_id, scan_stage_id, created_by, created_date, modified_by, modified_date, is_sms_enabled) VALUES(nextval('t_count_sms_scanstag_lnk_seq'),63502,35,support', current_timestamp, 'support', current_timestamp,N);</v>
      </c>
    </row>
    <row r="26" spans="1:8" ht="91.5">
      <c r="A26" s="15" t="s">
        <v>274</v>
      </c>
      <c r="B26" t="str">
        <f t="shared" si="1"/>
        <v>63502,</v>
      </c>
      <c r="C26">
        <v>36</v>
      </c>
      <c r="D26" s="83" t="s">
        <v>1937</v>
      </c>
      <c r="E26" t="s">
        <v>1238</v>
      </c>
      <c r="F26" t="s">
        <v>226</v>
      </c>
      <c r="H26" t="str">
        <f t="shared" si="0"/>
        <v>INSERT INTO t_country_sms_scanstage_link (country_sms_scanstage_link_id, country_id, scan_stage_id, created_by, created_date, modified_by, modified_date, is_sms_enabled) VALUES(nextval('t_count_sms_scanstag_lnk_seq'),63502,36,support', current_timestamp, 'support', current_timestamp,N);</v>
      </c>
    </row>
    <row r="27" spans="1:8" ht="91.5">
      <c r="A27" s="15" t="s">
        <v>274</v>
      </c>
      <c r="B27" t="str">
        <f t="shared" si="1"/>
        <v>63502,</v>
      </c>
      <c r="C27">
        <v>37</v>
      </c>
      <c r="D27" s="83" t="s">
        <v>1937</v>
      </c>
      <c r="E27" t="s">
        <v>1238</v>
      </c>
      <c r="F27" t="s">
        <v>226</v>
      </c>
      <c r="H27" t="str">
        <f t="shared" si="0"/>
        <v>INSERT INTO t_country_sms_scanstage_link (country_sms_scanstage_link_id, country_id, scan_stage_id, created_by, created_date, modified_by, modified_date, is_sms_enabled) VALUES(nextval('t_count_sms_scanstag_lnk_seq'),63502,37,support', current_timestamp, 'support', current_timestamp,N);</v>
      </c>
    </row>
    <row r="28" spans="1:8" ht="91.5">
      <c r="A28" s="15" t="s">
        <v>274</v>
      </c>
      <c r="B28" t="str">
        <f t="shared" si="1"/>
        <v>63502,</v>
      </c>
      <c r="C28">
        <v>38</v>
      </c>
      <c r="D28" s="83" t="s">
        <v>1937</v>
      </c>
      <c r="E28" t="s">
        <v>1236</v>
      </c>
      <c r="F28" t="s">
        <v>226</v>
      </c>
      <c r="H28" t="str">
        <f t="shared" si="0"/>
        <v>INSERT INTO t_country_sms_scanstage_link (country_sms_scanstage_link_id, country_id, scan_stage_id, created_by, created_date, modified_by, modified_date, is_sms_enabled) VALUES(nextval('t_count_sms_scanstag_lnk_seq'),63502,38,support', current_timestamp, 'support', current_timestamp,Y);</v>
      </c>
    </row>
    <row r="29" spans="1:8" ht="91.5">
      <c r="A29" s="15" t="s">
        <v>274</v>
      </c>
      <c r="B29" t="str">
        <f t="shared" si="1"/>
        <v>63502,</v>
      </c>
      <c r="C29">
        <v>40</v>
      </c>
      <c r="D29" s="83" t="s">
        <v>1937</v>
      </c>
      <c r="E29" t="s">
        <v>1238</v>
      </c>
      <c r="F29" t="s">
        <v>226</v>
      </c>
      <c r="H29" t="str">
        <f t="shared" si="0"/>
        <v>INSERT INTO t_country_sms_scanstage_link (country_sms_scanstage_link_id, country_id, scan_stage_id, created_by, created_date, modified_by, modified_date, is_sms_enabled) VALUES(nextval('t_count_sms_scanstag_lnk_seq'),63502,40,support', current_timestamp, 'support', current_timestamp,N);</v>
      </c>
    </row>
    <row r="30" spans="1:8" ht="91.5">
      <c r="A30" s="15" t="s">
        <v>274</v>
      </c>
      <c r="B30" t="str">
        <f t="shared" si="1"/>
        <v>63502,</v>
      </c>
      <c r="C30">
        <v>41</v>
      </c>
      <c r="D30" s="83" t="s">
        <v>1937</v>
      </c>
      <c r="E30" t="s">
        <v>1238</v>
      </c>
      <c r="F30" t="s">
        <v>226</v>
      </c>
      <c r="H30" t="str">
        <f t="shared" si="0"/>
        <v>INSERT INTO t_country_sms_scanstage_link (country_sms_scanstage_link_id, country_id, scan_stage_id, created_by, created_date, modified_by, modified_date, is_sms_enabled) VALUES(nextval('t_count_sms_scanstag_lnk_seq'),63502,41,support', current_timestamp, 'support', current_timestamp,N);</v>
      </c>
    </row>
    <row r="31" spans="1:8" ht="91.5">
      <c r="A31" s="15" t="s">
        <v>274</v>
      </c>
      <c r="B31" t="str">
        <f t="shared" si="1"/>
        <v>63502,</v>
      </c>
      <c r="C31">
        <v>42</v>
      </c>
      <c r="D31" s="83" t="s">
        <v>1937</v>
      </c>
      <c r="E31" t="s">
        <v>1238</v>
      </c>
      <c r="F31" t="s">
        <v>226</v>
      </c>
      <c r="H31" t="str">
        <f t="shared" si="0"/>
        <v>INSERT INTO t_country_sms_scanstage_link (country_sms_scanstage_link_id, country_id, scan_stage_id, created_by, created_date, modified_by, modified_date, is_sms_enabled) VALUES(nextval('t_count_sms_scanstag_lnk_seq'),63502,42,support', current_timestamp, 'support', current_timestamp,N);</v>
      </c>
    </row>
    <row r="32" spans="1:8" ht="91.5">
      <c r="A32" s="15" t="s">
        <v>274</v>
      </c>
      <c r="B32" t="str">
        <f t="shared" si="1"/>
        <v>63502,</v>
      </c>
      <c r="C32">
        <v>43</v>
      </c>
      <c r="D32" s="83" t="s">
        <v>1937</v>
      </c>
      <c r="E32" t="s">
        <v>1238</v>
      </c>
      <c r="F32" t="s">
        <v>226</v>
      </c>
      <c r="H32" t="str">
        <f t="shared" si="0"/>
        <v>INSERT INTO t_country_sms_scanstage_link (country_sms_scanstage_link_id, country_id, scan_stage_id, created_by, created_date, modified_by, modified_date, is_sms_enabled) VALUES(nextval('t_count_sms_scanstag_lnk_seq'),63502,43,support', current_timestamp, 'support', current_timestamp,N);</v>
      </c>
    </row>
    <row r="33" spans="1:8" ht="91.5">
      <c r="A33" s="15" t="s">
        <v>274</v>
      </c>
      <c r="B33" t="str">
        <f t="shared" si="1"/>
        <v>63502,</v>
      </c>
      <c r="C33">
        <v>44</v>
      </c>
      <c r="D33" s="83" t="s">
        <v>1937</v>
      </c>
      <c r="E33" t="s">
        <v>1238</v>
      </c>
      <c r="F33" t="s">
        <v>226</v>
      </c>
      <c r="H33" t="str">
        <f t="shared" si="0"/>
        <v>INSERT INTO t_country_sms_scanstage_link (country_sms_scanstage_link_id, country_id, scan_stage_id, created_by, created_date, modified_by, modified_date, is_sms_enabled) VALUES(nextval('t_count_sms_scanstag_lnk_seq'),63502,44,support', current_timestamp, 'support', current_timestamp,N);</v>
      </c>
    </row>
    <row r="34" spans="1:8" ht="91.5">
      <c r="A34" s="15" t="s">
        <v>274</v>
      </c>
      <c r="B34" t="str">
        <f t="shared" si="1"/>
        <v>63502,</v>
      </c>
      <c r="C34">
        <v>84</v>
      </c>
      <c r="D34" s="83" t="s">
        <v>1937</v>
      </c>
      <c r="E34" t="s">
        <v>1238</v>
      </c>
      <c r="F34" t="s">
        <v>226</v>
      </c>
      <c r="H34" t="str">
        <f t="shared" si="0"/>
        <v>INSERT INTO t_country_sms_scanstage_link (country_sms_scanstage_link_id, country_id, scan_stage_id, created_by, created_date, modified_by, modified_date, is_sms_enabled) VALUES(nextval('t_count_sms_scanstag_lnk_seq'),63502,84,support', current_timestamp, 'support', current_timestamp,N);</v>
      </c>
    </row>
    <row r="35" spans="1:8" ht="91.5">
      <c r="A35" s="15" t="s">
        <v>274</v>
      </c>
      <c r="B35" t="str">
        <f t="shared" si="1"/>
        <v>63502,</v>
      </c>
      <c r="C35">
        <v>142</v>
      </c>
      <c r="D35" s="83" t="s">
        <v>1937</v>
      </c>
      <c r="E35" t="s">
        <v>1236</v>
      </c>
      <c r="F35" t="s">
        <v>226</v>
      </c>
      <c r="H35" t="str">
        <f t="shared" si="0"/>
        <v>INSERT INTO t_country_sms_scanstage_link (country_sms_scanstage_link_id, country_id, scan_stage_id, created_by, created_date, modified_by, modified_date, is_sms_enabled) VALUES(nextval('t_count_sms_scanstag_lnk_seq'),63502,142,support', current_timestamp, 'support', current_timestamp,Y);</v>
      </c>
    </row>
    <row r="36" spans="1:8" ht="91.5">
      <c r="A36" s="15" t="s">
        <v>274</v>
      </c>
      <c r="B36" t="str">
        <f t="shared" si="1"/>
        <v>63502,</v>
      </c>
      <c r="C36">
        <v>145</v>
      </c>
      <c r="D36" s="83" t="s">
        <v>1937</v>
      </c>
      <c r="E36" t="s">
        <v>1238</v>
      </c>
      <c r="F36" t="s">
        <v>226</v>
      </c>
      <c r="H36" t="str">
        <f t="shared" si="0"/>
        <v>INSERT INTO t_country_sms_scanstage_link (country_sms_scanstage_link_id, country_id, scan_stage_id, created_by, created_date, modified_by, modified_date, is_sms_enabled) VALUES(nextval('t_count_sms_scanstag_lnk_seq'),63502,145,support', current_timestamp, 'support', current_timestamp,N);</v>
      </c>
    </row>
    <row r="37" spans="1:8" ht="91.5">
      <c r="A37" s="15" t="s">
        <v>274</v>
      </c>
      <c r="B37" t="str">
        <f t="shared" si="1"/>
        <v>63502,</v>
      </c>
      <c r="C37">
        <v>146</v>
      </c>
      <c r="D37" s="83" t="s">
        <v>1937</v>
      </c>
      <c r="E37" t="s">
        <v>1238</v>
      </c>
      <c r="F37" t="s">
        <v>226</v>
      </c>
      <c r="H37" t="str">
        <f t="shared" si="0"/>
        <v>INSERT INTO t_country_sms_scanstage_link (country_sms_scanstage_link_id, country_id, scan_stage_id, created_by, created_date, modified_by, modified_date, is_sms_enabled) VALUES(nextval('t_count_sms_scanstag_lnk_seq'),63502,146,support', current_timestamp, 'support', current_timestamp,N);</v>
      </c>
    </row>
    <row r="38" spans="1:8" ht="91.5">
      <c r="A38" s="15" t="s">
        <v>274</v>
      </c>
      <c r="B38" t="str">
        <f t="shared" si="1"/>
        <v>63502,</v>
      </c>
      <c r="C38">
        <v>150</v>
      </c>
      <c r="D38" s="83" t="s">
        <v>1937</v>
      </c>
      <c r="E38" t="s">
        <v>1238</v>
      </c>
      <c r="F38" t="s">
        <v>226</v>
      </c>
      <c r="H38" t="str">
        <f t="shared" si="0"/>
        <v>INSERT INTO t_country_sms_scanstage_link (country_sms_scanstage_link_id, country_id, scan_stage_id, created_by, created_date, modified_by, modified_date, is_sms_enabled) VALUES(nextval('t_count_sms_scanstag_lnk_seq'),63502,150,support', current_timestamp, 'support', current_timestamp,N);</v>
      </c>
    </row>
    <row r="39" spans="1:8" ht="91.5">
      <c r="A39" s="15" t="s">
        <v>274</v>
      </c>
      <c r="B39" t="str">
        <f t="shared" si="1"/>
        <v>63502,</v>
      </c>
      <c r="C39">
        <v>151</v>
      </c>
      <c r="D39" s="83" t="s">
        <v>1937</v>
      </c>
      <c r="E39" t="s">
        <v>1238</v>
      </c>
      <c r="F39" t="s">
        <v>226</v>
      </c>
      <c r="H39" t="str">
        <f t="shared" si="0"/>
        <v>INSERT INTO t_country_sms_scanstage_link (country_sms_scanstage_link_id, country_id, scan_stage_id, created_by, created_date, modified_by, modified_date, is_sms_enabled) VALUES(nextval('t_count_sms_scanstag_lnk_seq'),63502,151,support', current_timestamp, 'support', current_timestamp,N);</v>
      </c>
    </row>
    <row r="40" spans="1:8" ht="91.5">
      <c r="A40" s="15" t="s">
        <v>274</v>
      </c>
      <c r="B40" t="str">
        <f t="shared" si="1"/>
        <v>63502,</v>
      </c>
      <c r="C40">
        <v>152</v>
      </c>
      <c r="D40" s="83" t="s">
        <v>1937</v>
      </c>
      <c r="E40" t="s">
        <v>1238</v>
      </c>
      <c r="F40" t="s">
        <v>226</v>
      </c>
      <c r="H40" t="str">
        <f t="shared" si="0"/>
        <v>INSERT INTO t_country_sms_scanstage_link (country_sms_scanstage_link_id, country_id, scan_stage_id, created_by, created_date, modified_by, modified_date, is_sms_enabled) VALUES(nextval('t_count_sms_scanstag_lnk_seq'),63502,152,support', current_timestamp, 'support', current_timestamp,N);</v>
      </c>
    </row>
    <row r="41" spans="1:8" ht="91.5">
      <c r="A41" s="15" t="s">
        <v>274</v>
      </c>
      <c r="B41" t="str">
        <f t="shared" si="1"/>
        <v>63502,</v>
      </c>
      <c r="C41">
        <v>153</v>
      </c>
      <c r="D41" s="83" t="s">
        <v>1937</v>
      </c>
      <c r="E41" t="s">
        <v>1238</v>
      </c>
      <c r="F41" t="s">
        <v>226</v>
      </c>
      <c r="H41" t="str">
        <f t="shared" si="0"/>
        <v>INSERT INTO t_country_sms_scanstage_link (country_sms_scanstage_link_id, country_id, scan_stage_id, created_by, created_date, modified_by, modified_date, is_sms_enabled) VALUES(nextval('t_count_sms_scanstag_lnk_seq'),63502,153,support', current_timestamp, 'support', current_timestamp,N);</v>
      </c>
    </row>
    <row r="42" spans="1:8" ht="91.5">
      <c r="A42" s="15" t="s">
        <v>274</v>
      </c>
      <c r="B42" t="str">
        <f t="shared" si="1"/>
        <v>63502,</v>
      </c>
      <c r="C42">
        <v>25</v>
      </c>
      <c r="D42" s="83" t="s">
        <v>1937</v>
      </c>
      <c r="E42" t="s">
        <v>1238</v>
      </c>
      <c r="F42" t="s">
        <v>226</v>
      </c>
      <c r="H42" t="str">
        <f t="shared" si="0"/>
        <v>INSERT INTO t_country_sms_scanstage_link (country_sms_scanstage_link_id, country_id, scan_stage_id, created_by, created_date, modified_by, modified_date, is_sms_enabled) VALUES(nextval('t_count_sms_scanstag_lnk_seq'),63502,25,support', current_timestamp, 'support', current_timestamp,N);</v>
      </c>
    </row>
    <row r="43" spans="1:8" ht="91.5">
      <c r="A43" s="15" t="s">
        <v>274</v>
      </c>
      <c r="B43" t="str">
        <f t="shared" si="1"/>
        <v>63502,</v>
      </c>
      <c r="C43">
        <v>26</v>
      </c>
      <c r="D43" s="83" t="s">
        <v>1937</v>
      </c>
      <c r="E43" t="s">
        <v>1236</v>
      </c>
      <c r="F43" t="s">
        <v>226</v>
      </c>
      <c r="H43" t="str">
        <f t="shared" si="0"/>
        <v>INSERT INTO t_country_sms_scanstage_link (country_sms_scanstage_link_id, country_id, scan_stage_id, created_by, created_date, modified_by, modified_date, is_sms_enabled) VALUES(nextval('t_count_sms_scanstag_lnk_seq'),63502,26,support', current_timestamp, 'support', current_timestamp,Y);</v>
      </c>
    </row>
    <row r="44" spans="1:8" ht="91.5">
      <c r="A44" s="15" t="s">
        <v>274</v>
      </c>
      <c r="B44" t="str">
        <f t="shared" si="1"/>
        <v>63502,</v>
      </c>
      <c r="C44">
        <v>29</v>
      </c>
      <c r="D44" s="83" t="s">
        <v>1937</v>
      </c>
      <c r="E44" t="s">
        <v>1236</v>
      </c>
      <c r="F44" t="s">
        <v>226</v>
      </c>
      <c r="H44" t="str">
        <f t="shared" si="0"/>
        <v>INSERT INTO t_country_sms_scanstage_link (country_sms_scanstage_link_id, country_id, scan_stage_id, created_by, created_date, modified_by, modified_date, is_sms_enabled) VALUES(nextval('t_count_sms_scanstag_lnk_seq'),63502,29,support', current_timestamp, 'support', current_timestamp,Y);</v>
      </c>
    </row>
    <row r="45" spans="1:8" ht="91.5">
      <c r="A45" s="15" t="s">
        <v>274</v>
      </c>
      <c r="B45" t="str">
        <f t="shared" si="1"/>
        <v>63502,</v>
      </c>
      <c r="C45">
        <v>30</v>
      </c>
      <c r="D45" s="83" t="s">
        <v>1937</v>
      </c>
      <c r="E45" t="s">
        <v>1236</v>
      </c>
      <c r="F45" t="s">
        <v>226</v>
      </c>
      <c r="H45" t="str">
        <f t="shared" si="0"/>
        <v>INSERT INTO t_country_sms_scanstage_link (country_sms_scanstage_link_id, country_id, scan_stage_id, created_by, created_date, modified_by, modified_date, is_sms_enabled) VALUES(nextval('t_count_sms_scanstag_lnk_seq'),63502,30,support', current_timestamp, 'support', current_timestamp,Y);</v>
      </c>
    </row>
    <row r="46" spans="1:8" ht="91.5">
      <c r="A46" s="15" t="s">
        <v>274</v>
      </c>
      <c r="B46" t="str">
        <f t="shared" si="1"/>
        <v>63502,</v>
      </c>
      <c r="C46">
        <v>31</v>
      </c>
      <c r="D46" s="83" t="s">
        <v>1937</v>
      </c>
      <c r="E46" t="s">
        <v>1236</v>
      </c>
      <c r="F46" t="s">
        <v>226</v>
      </c>
      <c r="H46" t="str">
        <f t="shared" si="0"/>
        <v>INSERT INTO t_country_sms_scanstage_link (country_sms_scanstage_link_id, country_id, scan_stage_id, created_by, created_date, modified_by, modified_date, is_sms_enabled) VALUES(nextval('t_count_sms_scanstag_lnk_seq'),63502,31,support', current_timestamp, 'support', current_timestamp,Y);</v>
      </c>
    </row>
    <row r="47" spans="1:8" ht="91.5">
      <c r="A47" s="15" t="s">
        <v>274</v>
      </c>
      <c r="B47" t="str">
        <f t="shared" si="1"/>
        <v>63502,</v>
      </c>
      <c r="C47">
        <v>39</v>
      </c>
      <c r="D47" s="83" t="s">
        <v>1937</v>
      </c>
      <c r="E47" t="s">
        <v>1236</v>
      </c>
      <c r="F47" t="s">
        <v>226</v>
      </c>
      <c r="H47" t="str">
        <f t="shared" si="0"/>
        <v>INSERT INTO t_country_sms_scanstage_link (country_sms_scanstage_link_id, country_id, scan_stage_id, created_by, created_date, modified_by, modified_date, is_sms_enabled) VALUES(nextval('t_count_sms_scanstag_lnk_seq'),63502,39,support', current_timestamp, 'support', current_timestamp,Y);</v>
      </c>
    </row>
  </sheetData>
  <mergeCells count="1">
    <mergeCell ref="A1:T3"/>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5AC8-D1BB-43AE-B41E-570A17D71DB4}">
  <dimension ref="A1:B47"/>
  <sheetViews>
    <sheetView workbookViewId="0">
      <selection sqref="A1:B3"/>
    </sheetView>
  </sheetViews>
  <sheetFormatPr defaultRowHeight="15"/>
  <cols>
    <col min="1" max="1" width="255.7109375" bestFit="1" customWidth="1"/>
  </cols>
  <sheetData>
    <row r="1" spans="1:2">
      <c r="A1" s="141" t="s">
        <v>1938</v>
      </c>
      <c r="B1" s="141"/>
    </row>
    <row r="2" spans="1:2">
      <c r="A2" s="141"/>
      <c r="B2" s="141"/>
    </row>
    <row r="3" spans="1:2">
      <c r="A3" s="141"/>
      <c r="B3" s="141"/>
    </row>
    <row r="4" spans="1:2">
      <c r="A4" s="77" t="s">
        <v>444</v>
      </c>
    </row>
    <row r="5" spans="1:2">
      <c r="A5" t="str" cm="1">
        <f t="array" ref="A5:A47">_xlfn._xlws.FILTER('CountrySMSImpl (Spoke)'!H5:H500, ('CountrySMSImpl (Spoke)'!H5:H500&lt;&gt;"") * ('CountrySMSImpl (Spoke)'!H5:H500&lt;&gt;0))</f>
        <v>INSERT INTO t_country_sms_scanstage_link (country_sms_scanstage_link_id, country_id, scan_stage_id, created_by, created_date, modified_by, modified_date, is_sms_enabled) VALUES(nextval('t_count_sms_scanstag_lnk_seq'),63502,46,support', current_timestamp, 'support', current_timestamp,N);</v>
      </c>
    </row>
    <row r="6" spans="1:2">
      <c r="A6" t="str">
        <v>INSERT INTO t_country_sms_scanstage_link (country_sms_scanstage_link_id, country_id, scan_stage_id, created_by, created_date, modified_by, modified_date, is_sms_enabled) VALUES(nextval('t_count_sms_scanstag_lnk_seq'),63502,49,support', current_timestamp, 'support', current_timestamp,N);</v>
      </c>
    </row>
    <row r="7" spans="1:2">
      <c r="A7" t="str">
        <v>INSERT INTO t_country_sms_scanstage_link (country_sms_scanstage_link_id, country_id, scan_stage_id, created_by, created_date, modified_by, modified_date, is_sms_enabled) VALUES(nextval('t_count_sms_scanstag_lnk_seq'),63502,50,support', current_timestamp, 'support', current_timestamp,N);</v>
      </c>
    </row>
    <row r="8" spans="1:2">
      <c r="A8" t="str">
        <v>INSERT INTO t_country_sms_scanstage_link (country_sms_scanstage_link_id, country_id, scan_stage_id, created_by, created_date, modified_by, modified_date, is_sms_enabled) VALUES(nextval('t_count_sms_scanstag_lnk_seq'),63502,51,support', current_timestamp, 'support', current_timestamp,N);</v>
      </c>
    </row>
    <row r="9" spans="1:2">
      <c r="A9" t="str">
        <v>INSERT INTO t_country_sms_scanstage_link (country_sms_scanstage_link_id, country_id, scan_stage_id, created_by, created_date, modified_by, modified_date, is_sms_enabled) VALUES(nextval('t_count_sms_scanstag_lnk_seq'),63502,61,support', current_timestamp, 'support', current_timestamp,Y);</v>
      </c>
    </row>
    <row r="10" spans="1:2">
      <c r="A10" t="str">
        <v>INSERT INTO t_country_sms_scanstage_link (country_sms_scanstage_link_id, country_id, scan_stage_id, created_by, created_date, modified_by, modified_date, is_sms_enabled) VALUES(nextval('t_count_sms_scanstag_lnk_seq'),63502,62,support', current_timestamp, 'support', current_timestamp,Y);</v>
      </c>
    </row>
    <row r="11" spans="1:2">
      <c r="A11" t="str">
        <v>INSERT INTO t_country_sms_scanstage_link (country_sms_scanstage_link_id, country_id, scan_stage_id, created_by, created_date, modified_by, modified_date, is_sms_enabled) VALUES(nextval('t_count_sms_scanstag_lnk_seq'),63502,63,support', current_timestamp, 'support', current_timestamp,N);</v>
      </c>
    </row>
    <row r="12" spans="1:2">
      <c r="A12" t="str">
        <v>INSERT INTO t_country_sms_scanstage_link (country_sms_scanstage_link_id, country_id, scan_stage_id, created_by, created_date, modified_by, modified_date, is_sms_enabled) VALUES(nextval('t_count_sms_scanstag_lnk_seq'),63502,64,support', current_timestamp, 'support', current_timestamp,Y);</v>
      </c>
    </row>
    <row r="13" spans="1:2">
      <c r="A13" t="str">
        <v>INSERT INTO t_country_sms_scanstage_link (country_sms_scanstage_link_id, country_id, scan_stage_id, created_by, created_date, modified_by, modified_date, is_sms_enabled) VALUES(nextval('t_count_sms_scanstag_lnk_seq'),63502,81,support', current_timestamp, 'support', current_timestamp,N);</v>
      </c>
    </row>
    <row r="14" spans="1:2">
      <c r="A14" t="str">
        <v>INSERT INTO t_country_sms_scanstage_link (country_sms_scanstage_link_id, country_id, scan_stage_id, created_by, created_date, modified_by, modified_date, is_sms_enabled) VALUES(nextval('t_count_sms_scanstag_lnk_seq'),63502,82,support', current_timestamp, 'support', current_timestamp,N);</v>
      </c>
    </row>
    <row r="15" spans="1:2">
      <c r="A15" t="str">
        <v>INSERT INTO t_country_sms_scanstage_link (country_sms_scanstage_link_id, country_id, scan_stage_id, created_by, created_date, modified_by, modified_date, is_sms_enabled) VALUES(nextval('t_count_sms_scanstag_lnk_seq'),63502,83,support', current_timestamp, 'support', current_timestamp,N);</v>
      </c>
    </row>
    <row r="16" spans="1:2">
      <c r="A16" t="str">
        <v>INSERT INTO t_country_sms_scanstage_link (country_sms_scanstage_link_id, country_id, scan_stage_id, created_by, created_date, modified_by, modified_date, is_sms_enabled) VALUES(nextval('t_count_sms_scanstag_lnk_seq'),63502,21,support', current_timestamp, 'support', current_timestamp,N);</v>
      </c>
    </row>
    <row r="17" spans="1:1">
      <c r="A17" t="str">
        <v>INSERT INTO t_country_sms_scanstage_link (country_sms_scanstage_link_id, country_id, scan_stage_id, created_by, created_date, modified_by, modified_date, is_sms_enabled) VALUES(nextval('t_count_sms_scanstag_lnk_seq'),63502,22,support', current_timestamp, 'support', current_timestamp,N);</v>
      </c>
    </row>
    <row r="18" spans="1:1">
      <c r="A18" t="str">
        <v>INSERT INTO t_country_sms_scanstage_link (country_sms_scanstage_link_id, country_id, scan_stage_id, created_by, created_date, modified_by, modified_date, is_sms_enabled) VALUES(nextval('t_count_sms_scanstag_lnk_seq'),63502,23,support', current_timestamp, 'support', current_timestamp,N);</v>
      </c>
    </row>
    <row r="19" spans="1:1">
      <c r="A19" t="str">
        <v>INSERT INTO t_country_sms_scanstage_link (country_sms_scanstage_link_id, country_id, scan_stage_id, created_by, created_date, modified_by, modified_date, is_sms_enabled) VALUES(nextval('t_count_sms_scanstag_lnk_seq'),63502,24,support', current_timestamp, 'support', current_timestamp,Y);</v>
      </c>
    </row>
    <row r="20" spans="1:1">
      <c r="A20" t="str">
        <v>INSERT INTO t_country_sms_scanstage_link (country_sms_scanstage_link_id, country_id, scan_stage_id, created_by, created_date, modified_by, modified_date, is_sms_enabled) VALUES(nextval('t_count_sms_scanstag_lnk_seq'),63502,27,support', current_timestamp, 'support', current_timestamp,N);</v>
      </c>
    </row>
    <row r="21" spans="1:1">
      <c r="A21" t="str">
        <v>INSERT INTO t_country_sms_scanstage_link (country_sms_scanstage_link_id, country_id, scan_stage_id, created_by, created_date, modified_by, modified_date, is_sms_enabled) VALUES(nextval('t_count_sms_scanstag_lnk_seq'),63502,28,support', current_timestamp, 'support', current_timestamp,Y);</v>
      </c>
    </row>
    <row r="22" spans="1:1">
      <c r="A22" t="str">
        <v>INSERT INTO t_country_sms_scanstage_link (country_sms_scanstage_link_id, country_id, scan_stage_id, created_by, created_date, modified_by, modified_date, is_sms_enabled) VALUES(nextval('t_count_sms_scanstag_lnk_seq'),63502,32,support', current_timestamp, 'support', current_timestamp,N);</v>
      </c>
    </row>
    <row r="23" spans="1:1">
      <c r="A23" t="str">
        <v>INSERT INTO t_country_sms_scanstage_link (country_sms_scanstage_link_id, country_id, scan_stage_id, created_by, created_date, modified_by, modified_date, is_sms_enabled) VALUES(nextval('t_count_sms_scanstag_lnk_seq'),63502,33,support', current_timestamp, 'support', current_timestamp,N);</v>
      </c>
    </row>
    <row r="24" spans="1:1">
      <c r="A24" t="str">
        <v>INSERT INTO t_country_sms_scanstage_link (country_sms_scanstage_link_id, country_id, scan_stage_id, created_by, created_date, modified_by, modified_date, is_sms_enabled) VALUES(nextval('t_count_sms_scanstag_lnk_seq'),63502,34,support', current_timestamp, 'support', current_timestamp,N);</v>
      </c>
    </row>
    <row r="25" spans="1:1">
      <c r="A25" t="str">
        <v>INSERT INTO t_country_sms_scanstage_link (country_sms_scanstage_link_id, country_id, scan_stage_id, created_by, created_date, modified_by, modified_date, is_sms_enabled) VALUES(nextval('t_count_sms_scanstag_lnk_seq'),63502,35,support', current_timestamp, 'support', current_timestamp,N);</v>
      </c>
    </row>
    <row r="26" spans="1:1">
      <c r="A26" t="str">
        <v>INSERT INTO t_country_sms_scanstage_link (country_sms_scanstage_link_id, country_id, scan_stage_id, created_by, created_date, modified_by, modified_date, is_sms_enabled) VALUES(nextval('t_count_sms_scanstag_lnk_seq'),63502,36,support', current_timestamp, 'support', current_timestamp,N);</v>
      </c>
    </row>
    <row r="27" spans="1:1">
      <c r="A27" t="str">
        <v>INSERT INTO t_country_sms_scanstage_link (country_sms_scanstage_link_id, country_id, scan_stage_id, created_by, created_date, modified_by, modified_date, is_sms_enabled) VALUES(nextval('t_count_sms_scanstag_lnk_seq'),63502,37,support', current_timestamp, 'support', current_timestamp,N);</v>
      </c>
    </row>
    <row r="28" spans="1:1">
      <c r="A28" t="str">
        <v>INSERT INTO t_country_sms_scanstage_link (country_sms_scanstage_link_id, country_id, scan_stage_id, created_by, created_date, modified_by, modified_date, is_sms_enabled) VALUES(nextval('t_count_sms_scanstag_lnk_seq'),63502,38,support', current_timestamp, 'support', current_timestamp,Y);</v>
      </c>
    </row>
    <row r="29" spans="1:1">
      <c r="A29" t="str">
        <v>INSERT INTO t_country_sms_scanstage_link (country_sms_scanstage_link_id, country_id, scan_stage_id, created_by, created_date, modified_by, modified_date, is_sms_enabled) VALUES(nextval('t_count_sms_scanstag_lnk_seq'),63502,40,support', current_timestamp, 'support', current_timestamp,N);</v>
      </c>
    </row>
    <row r="30" spans="1:1">
      <c r="A30" t="str">
        <v>INSERT INTO t_country_sms_scanstage_link (country_sms_scanstage_link_id, country_id, scan_stage_id, created_by, created_date, modified_by, modified_date, is_sms_enabled) VALUES(nextval('t_count_sms_scanstag_lnk_seq'),63502,41,support', current_timestamp, 'support', current_timestamp,N);</v>
      </c>
    </row>
    <row r="31" spans="1:1">
      <c r="A31" t="str">
        <v>INSERT INTO t_country_sms_scanstage_link (country_sms_scanstage_link_id, country_id, scan_stage_id, created_by, created_date, modified_by, modified_date, is_sms_enabled) VALUES(nextval('t_count_sms_scanstag_lnk_seq'),63502,42,support', current_timestamp, 'support', current_timestamp,N);</v>
      </c>
    </row>
    <row r="32" spans="1:1">
      <c r="A32" t="str">
        <v>INSERT INTO t_country_sms_scanstage_link (country_sms_scanstage_link_id, country_id, scan_stage_id, created_by, created_date, modified_by, modified_date, is_sms_enabled) VALUES(nextval('t_count_sms_scanstag_lnk_seq'),63502,43,support', current_timestamp, 'support', current_timestamp,N);</v>
      </c>
    </row>
    <row r="33" spans="1:1">
      <c r="A33" t="str">
        <v>INSERT INTO t_country_sms_scanstage_link (country_sms_scanstage_link_id, country_id, scan_stage_id, created_by, created_date, modified_by, modified_date, is_sms_enabled) VALUES(nextval('t_count_sms_scanstag_lnk_seq'),63502,44,support', current_timestamp, 'support', current_timestamp,N);</v>
      </c>
    </row>
    <row r="34" spans="1:1">
      <c r="A34" t="str">
        <v>INSERT INTO t_country_sms_scanstage_link (country_sms_scanstage_link_id, country_id, scan_stage_id, created_by, created_date, modified_by, modified_date, is_sms_enabled) VALUES(nextval('t_count_sms_scanstag_lnk_seq'),63502,84,support', current_timestamp, 'support', current_timestamp,N);</v>
      </c>
    </row>
    <row r="35" spans="1:1">
      <c r="A35" t="str">
        <v>INSERT INTO t_country_sms_scanstage_link (country_sms_scanstage_link_id, country_id, scan_stage_id, created_by, created_date, modified_by, modified_date, is_sms_enabled) VALUES(nextval('t_count_sms_scanstag_lnk_seq'),63502,142,support', current_timestamp, 'support', current_timestamp,Y);</v>
      </c>
    </row>
    <row r="36" spans="1:1">
      <c r="A36" t="str">
        <v>INSERT INTO t_country_sms_scanstage_link (country_sms_scanstage_link_id, country_id, scan_stage_id, created_by, created_date, modified_by, modified_date, is_sms_enabled) VALUES(nextval('t_count_sms_scanstag_lnk_seq'),63502,145,support', current_timestamp, 'support', current_timestamp,N);</v>
      </c>
    </row>
    <row r="37" spans="1:1">
      <c r="A37" t="str">
        <v>INSERT INTO t_country_sms_scanstage_link (country_sms_scanstage_link_id, country_id, scan_stage_id, created_by, created_date, modified_by, modified_date, is_sms_enabled) VALUES(nextval('t_count_sms_scanstag_lnk_seq'),63502,146,support', current_timestamp, 'support', current_timestamp,N);</v>
      </c>
    </row>
    <row r="38" spans="1:1">
      <c r="A38" t="str">
        <v>INSERT INTO t_country_sms_scanstage_link (country_sms_scanstage_link_id, country_id, scan_stage_id, created_by, created_date, modified_by, modified_date, is_sms_enabled) VALUES(nextval('t_count_sms_scanstag_lnk_seq'),63502,150,support', current_timestamp, 'support', current_timestamp,N);</v>
      </c>
    </row>
    <row r="39" spans="1:1">
      <c r="A39" t="str">
        <v>INSERT INTO t_country_sms_scanstage_link (country_sms_scanstage_link_id, country_id, scan_stage_id, created_by, created_date, modified_by, modified_date, is_sms_enabled) VALUES(nextval('t_count_sms_scanstag_lnk_seq'),63502,151,support', current_timestamp, 'support', current_timestamp,N);</v>
      </c>
    </row>
    <row r="40" spans="1:1">
      <c r="A40" t="str">
        <v>INSERT INTO t_country_sms_scanstage_link (country_sms_scanstage_link_id, country_id, scan_stage_id, created_by, created_date, modified_by, modified_date, is_sms_enabled) VALUES(nextval('t_count_sms_scanstag_lnk_seq'),63502,152,support', current_timestamp, 'support', current_timestamp,N);</v>
      </c>
    </row>
    <row r="41" spans="1:1">
      <c r="A41" t="str">
        <v>INSERT INTO t_country_sms_scanstage_link (country_sms_scanstage_link_id, country_id, scan_stage_id, created_by, created_date, modified_by, modified_date, is_sms_enabled) VALUES(nextval('t_count_sms_scanstag_lnk_seq'),63502,153,support', current_timestamp, 'support', current_timestamp,N);</v>
      </c>
    </row>
    <row r="42" spans="1:1">
      <c r="A42" t="str">
        <v>INSERT INTO t_country_sms_scanstage_link (country_sms_scanstage_link_id, country_id, scan_stage_id, created_by, created_date, modified_by, modified_date, is_sms_enabled) VALUES(nextval('t_count_sms_scanstag_lnk_seq'),63502,25,support', current_timestamp, 'support', current_timestamp,N);</v>
      </c>
    </row>
    <row r="43" spans="1:1">
      <c r="A43" t="str">
        <v>INSERT INTO t_country_sms_scanstage_link (country_sms_scanstage_link_id, country_id, scan_stage_id, created_by, created_date, modified_by, modified_date, is_sms_enabled) VALUES(nextval('t_count_sms_scanstag_lnk_seq'),63502,26,support', current_timestamp, 'support', current_timestamp,Y);</v>
      </c>
    </row>
    <row r="44" spans="1:1">
      <c r="A44" t="str">
        <v>INSERT INTO t_country_sms_scanstage_link (country_sms_scanstage_link_id, country_id, scan_stage_id, created_by, created_date, modified_by, modified_date, is_sms_enabled) VALUES(nextval('t_count_sms_scanstag_lnk_seq'),63502,29,support', current_timestamp, 'support', current_timestamp,Y);</v>
      </c>
    </row>
    <row r="45" spans="1:1">
      <c r="A45" t="str">
        <v>INSERT INTO t_country_sms_scanstage_link (country_sms_scanstage_link_id, country_id, scan_stage_id, created_by, created_date, modified_by, modified_date, is_sms_enabled) VALUES(nextval('t_count_sms_scanstag_lnk_seq'),63502,30,support', current_timestamp, 'support', current_timestamp,Y);</v>
      </c>
    </row>
    <row r="46" spans="1:1">
      <c r="A46" t="str">
        <v>INSERT INTO t_country_sms_scanstage_link (country_sms_scanstage_link_id, country_id, scan_stage_id, created_by, created_date, modified_by, modified_date, is_sms_enabled) VALUES(nextval('t_count_sms_scanstag_lnk_seq'),63502,31,support', current_timestamp, 'support', current_timestamp,Y);</v>
      </c>
    </row>
    <row r="47" spans="1:1">
      <c r="A47" t="str">
        <v>INSERT INTO t_country_sms_scanstage_link (country_sms_scanstage_link_id, country_id, scan_stage_id, created_by, created_date, modified_by, modified_date, is_sms_enabled) VALUES(nextval('t_count_sms_scanstag_lnk_seq'),63502,39,support', current_timestamp, 'support', current_timestamp,Y);</v>
      </c>
    </row>
  </sheetData>
  <mergeCells count="1">
    <mergeCell ref="A1:B3"/>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37640-E27D-4497-8B11-77609AF4B924}">
  <dimension ref="A1:D13"/>
  <sheetViews>
    <sheetView showGridLines="0" topLeftCell="B1" workbookViewId="0">
      <selection activeCell="C12" sqref="C12"/>
    </sheetView>
  </sheetViews>
  <sheetFormatPr defaultRowHeight="15"/>
  <cols>
    <col min="1" max="1" width="44.140625" style="15" hidden="1" customWidth="1"/>
    <col min="2" max="2" width="44.140625" style="15" customWidth="1"/>
    <col min="3" max="3" width="76.42578125" style="15" customWidth="1"/>
    <col min="4" max="4" width="52" style="15" customWidth="1"/>
    <col min="5" max="16384" width="9.140625" style="15"/>
  </cols>
  <sheetData>
    <row r="1" spans="1:4">
      <c r="B1" s="142" t="s">
        <v>1939</v>
      </c>
      <c r="C1" s="142"/>
      <c r="D1" s="142"/>
    </row>
    <row r="2" spans="1:4">
      <c r="B2" s="142"/>
      <c r="C2" s="142"/>
      <c r="D2" s="142"/>
    </row>
    <row r="3" spans="1:4">
      <c r="B3" s="142"/>
      <c r="C3" s="142"/>
      <c r="D3" s="142"/>
    </row>
    <row r="4" spans="1:4">
      <c r="B4" s="94" t="s">
        <v>1940</v>
      </c>
      <c r="C4" s="94" t="s">
        <v>1941</v>
      </c>
      <c r="D4" s="94" t="s">
        <v>1942</v>
      </c>
    </row>
    <row r="5" spans="1:4" ht="27">
      <c r="A5" s="15" t="s">
        <v>1943</v>
      </c>
      <c r="B5" s="92" t="s">
        <v>1944</v>
      </c>
      <c r="C5" s="91" t="s">
        <v>1945</v>
      </c>
      <c r="D5" s="91" t="s">
        <v>1945</v>
      </c>
    </row>
    <row r="6" spans="1:4" ht="27">
      <c r="A6" s="15" t="s">
        <v>1946</v>
      </c>
      <c r="B6" s="92" t="s">
        <v>1946</v>
      </c>
      <c r="C6" s="93" t="s">
        <v>1947</v>
      </c>
      <c r="D6" s="93" t="s">
        <v>1947</v>
      </c>
    </row>
    <row r="7" spans="1:4" ht="27">
      <c r="A7" s="15" t="s">
        <v>1948</v>
      </c>
      <c r="B7" s="92" t="s">
        <v>1949</v>
      </c>
      <c r="C7" s="91" t="s">
        <v>1950</v>
      </c>
      <c r="D7" s="91" t="s">
        <v>1950</v>
      </c>
    </row>
    <row r="8" spans="1:4" ht="40.5">
      <c r="A8" s="15" t="s">
        <v>1951</v>
      </c>
      <c r="B8" s="92" t="s">
        <v>1952</v>
      </c>
      <c r="C8" s="91" t="s">
        <v>1953</v>
      </c>
      <c r="D8" s="91" t="s">
        <v>1953</v>
      </c>
    </row>
    <row r="9" spans="1:4" ht="40.5">
      <c r="A9" s="15" t="s">
        <v>1954</v>
      </c>
      <c r="B9" s="92" t="s">
        <v>1955</v>
      </c>
      <c r="C9" s="91" t="s">
        <v>1956</v>
      </c>
      <c r="D9" s="91" t="s">
        <v>1956</v>
      </c>
    </row>
    <row r="10" spans="1:4" ht="40.5">
      <c r="A10" s="15" t="s">
        <v>1954</v>
      </c>
      <c r="B10" s="92" t="s">
        <v>1957</v>
      </c>
      <c r="C10" s="91" t="s">
        <v>1956</v>
      </c>
      <c r="D10" s="91" t="s">
        <v>1956</v>
      </c>
    </row>
    <row r="11" spans="1:4" ht="40.5">
      <c r="A11" s="15" t="s">
        <v>1954</v>
      </c>
      <c r="B11" s="92" t="s">
        <v>1958</v>
      </c>
      <c r="C11" s="91" t="s">
        <v>1956</v>
      </c>
      <c r="D11" s="91" t="s">
        <v>1956</v>
      </c>
    </row>
    <row r="12" spans="1:4" ht="45.75">
      <c r="A12" s="15" t="s">
        <v>1959</v>
      </c>
      <c r="B12" s="92" t="s">
        <v>1960</v>
      </c>
      <c r="C12" s="143" t="s">
        <v>1961</v>
      </c>
      <c r="D12" s="143" t="s">
        <v>1961</v>
      </c>
    </row>
    <row r="13" spans="1:4" ht="27">
      <c r="A13" s="15" t="s">
        <v>1962</v>
      </c>
      <c r="B13" s="92" t="s">
        <v>1963</v>
      </c>
      <c r="C13" s="91" t="s">
        <v>1964</v>
      </c>
      <c r="D13" s="91" t="s">
        <v>1964</v>
      </c>
    </row>
  </sheetData>
  <mergeCells count="1">
    <mergeCell ref="B1:D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2513-297A-4ECB-9469-CA6D8B43250C}">
  <dimension ref="A1:B13"/>
  <sheetViews>
    <sheetView showGridLines="0" workbookViewId="0">
      <selection sqref="A1:B3"/>
    </sheetView>
  </sheetViews>
  <sheetFormatPr defaultRowHeight="15"/>
  <cols>
    <col min="1" max="1" width="234" bestFit="1" customWidth="1"/>
  </cols>
  <sheetData>
    <row r="1" spans="1:2">
      <c r="A1" s="141" t="s">
        <v>1965</v>
      </c>
      <c r="B1" s="141"/>
    </row>
    <row r="2" spans="1:2">
      <c r="A2" s="141"/>
      <c r="B2" s="141"/>
    </row>
    <row r="3" spans="1:2">
      <c r="A3" s="141"/>
      <c r="B3" s="141"/>
    </row>
    <row r="4" spans="1:2">
      <c r="A4" s="77" t="s">
        <v>444</v>
      </c>
    </row>
    <row r="5" spans="1:2">
      <c r="A5" s="86" t="str">
        <f>'SMS for Local Language Impl'!G5</f>
        <v>INSERT INTO t_scan_stage_lang_msg (stage_lang_msg_id, scan_stage_id, language_id, sms_msg, track_trace_msg, created_by, modified_by, created_date, modified_date, scan_stage_code, delivery_type, vsc_type) VALUES(nextval('t_scan_stage_lang_msg_seq'), 29, -,'Your visa application (Enjaz No %smsEnumber%) has been forwarded for processing to %smsConsulateName% on %smsDate%.','Your visa application (Enjaz No %smsEnumber%) has been forwarded for processing to %smsConsulateName% on %smsDate%.,'support', 'support',current_timestamp,current_timestamp, 'scan_security_tag_from_hub_to_mission_at_hub', NULL, NULL);</v>
      </c>
    </row>
    <row r="6" spans="1:2">
      <c r="A6" s="86" t="str">
        <f>'SMS for Local Language Impl'!G6</f>
        <v>INSERT INTO t_scan_stage_lang_msg (stage_lang_msg_id, scan_stage_id, language_id, sms_msg, track_trace_msg, created_by, modified_by, created_date, modified_date, scan_stage_code, delivery_type, vsc_type) VALUES(nextval('t_scan_stage_lang_msg_seq'), 28, -,'Your visa application has been forwarded for processing to the Embassy/ Consulate of Saudi Arabia','Your visa application has been forwarded for processing to the Embassy/ Consulate of Saudi Arabia,'support', 'support',current_timestamp,current_timestamp, 'outscan_from_hub_to_mission_at_hub', NULL, NULL);</v>
      </c>
    </row>
    <row r="7" spans="1:2">
      <c r="A7" s="86" t="str">
        <f>'SMS for Local Language Impl'!G7</f>
        <v>INSERT INTO t_scan_stage_lang_msg (stage_lang_msg_id, scan_stage_id, language_id, sms_msg, track_trace_msg, created_by, modified_by, created_date, modified_date, scan_stage_code, delivery_type, vsc_type) VALUES(nextval('t_scan_stage_lang_msg_seq'), 31, -,'Your passport (Enjaz No %smsEnumber%) has been dispatched by Courier (%smsCourierPartnerName%) on %smsDate%.','Your passport (Enjaz No %smsEnumber%) has been dispatched by Courier (%smsCourierPartnerName%) on %smsDate%.,'support', 'support',current_timestamp,current_timestamp, 'outscan_from_hub_to_courier_at_hub', NULL, NULL);</v>
      </c>
    </row>
    <row r="8" spans="1:2">
      <c r="A8" s="86" t="str">
        <f>'SMS for Local Language Impl'!G8</f>
        <v>INSERT INTO t_scan_stage_lang_msg (stage_lang_msg_id, scan_stage_id, language_id, sms_msg, track_trace_msg, created_by, modified_by, created_date, modified_date, scan_stage_code, delivery_type, vsc_type) VALUES(nextval('t_scan_stage_lang_msg_seq'), 26, -,'Your passport (Enjaz No %smsEnumber%) has been collected from the Visa Services Center, %vscCity% on %smsDate% by %smsRecipientName%','Your passport (Enjaz No %smsEnumber%) has been collected from the Visa Services Center, %vscCity% on %smsDate% by %smsRecipientName%,'support', 'support',current_timestamp,current_timestamp, 'outscan_from_delivery', NULL, NULL);</v>
      </c>
    </row>
    <row r="9" spans="1:2">
      <c r="A9" s="86" t="str">
        <f>'SMS for Local Language Impl'!G9</f>
        <v>INSERT INTO t_scan_stage_lang_msg (stage_lang_msg_id, scan_stage_id, language_id, sms_msg, track_trace_msg, created_by, modified_by, created_date, modified_date, scan_stage_code, delivery_type, vsc_type) VALUES(nextval('t_scan_stage_lang_msg_seq'), 30, -,'Your passport (Enjaz No %smsEnumber%) is ready for collection at the Visa Services Center, %hubCityName% on %smsDate%. If you have opted for Courier service, please await further SMS.','Your passport (Enjaz No %smsEnumber%) is ready for collection at the Visa Services Center, %hubCityName% on %smsDate%. If you have opted for Courier service, please await further SMS.,'support', 'support',current_timestamp,current_timestamp, 'inscan_from_mission_to_hub_at_hub', 'Counter', 'Hub');</v>
      </c>
    </row>
    <row r="10" spans="1:2">
      <c r="A10" s="86" t="str">
        <f>'SMS for Local Language Impl'!G10</f>
        <v>INSERT INTO t_scan_stage_lang_msg (stage_lang_msg_id, scan_stage_id, language_id, sms_msg, track_trace_msg, created_by, modified_by, created_date, modified_date, scan_stage_code, delivery_type, vsc_type) VALUES(nextval('t_scan_stage_lang_msg_seq'), 30, -,'Your passport (Enjaz No %smsEnumber%) is ready for collection at the Visa Services Center, %hubCityName% on %smsDate%. If you have opted for Courier service, please await further SMS.','Your passport (Enjaz No %smsEnumber%) is ready for collection at the Visa Services Center, %hubCityName% on %smsDate%. If you have opted for Courier service, please await further SMS.,'support', 'support',current_timestamp,current_timestamp, 'inscan_from_mission_to_hub_at_hub', 'Counter', 'Spoke');</v>
      </c>
    </row>
    <row r="11" spans="1:2">
      <c r="A11" s="86" t="str">
        <f>'SMS for Local Language Impl'!G11</f>
        <v>INSERT INTO t_scan_stage_lang_msg (stage_lang_msg_id, scan_stage_id, language_id, sms_msg, track_trace_msg, created_by, modified_by, created_date, modified_date, scan_stage_code, delivery_type, vsc_type) VALUES(nextval('t_scan_stage_lang_msg_seq'), 30, -,'Your passport (Enjaz No %smsEnumber%) is ready for collection at the Visa Services Center, %hubCityName% on %smsDate%. If you have opted for Courier service, please await further SMS.','Your passport (Enjaz No %smsEnumber%) is ready for collection at the Visa Services Center, %hubCityName% on %smsDate%. If you have opted for Courier service, please await further SMS.,'support', 'support',current_timestamp,current_timestamp, 'inscan_from_mission_to_hub_at_hub', 'Courier', NULL);</v>
      </c>
    </row>
    <row r="12" spans="1:2">
      <c r="A12" s="86" t="str">
        <f>'SMS for Local Language Impl'!G12</f>
        <v>INSERT INTO t_scan_stage_lang_msg (stage_lang_msg_id, scan_stage_id, language_id, sms_msg, track_trace_msg, created_by, modified_by, created_date, modified_date, scan_stage_code, delivery_type, vsc_type) VALUES(nextval('t_scan_stage_lang_msg_seq'), 142,-,'Due to failed delivery attempts, the courier company has returned your passport (Enjaz No. %smsEnumber%).Please collect your passport from the Visa Service Center.','Due to failed delivery attempts, the courier company has returned your passport (Enjaz No. %smsEnumber%).Please collect your passport from the Visa Service Center.,'support','ssupport, current_timestamp,current_timestamp,'inscan_from_courier_to_counter', NULL, NULL);</v>
      </c>
    </row>
    <row r="13" spans="1:2">
      <c r="A13" s="86" t="str">
        <f>'SMS for Local Language Impl'!G13</f>
        <v>INSERT INTO t_scan_stage_lang_msg (stage_lang_msg_id, scan_stage_id, language_id, sms_msg, track_trace_msg, created_by, modified_by, created_date, modified_date, scan_stage_code, delivery_type, vsc_type) VALUES(nextval('t_scan_stage_lang_msg_seq'), 39, -,'Your visa application (Enjaz No %smsEnumber%) has been received at the Visa Services Center, %vscCity% on %smsDate%.','Your visa application (Enjaz No %smsEnumber%) has been received at the Visa Services Center, %vscCity% on %smsDate%.,'support', 'support',current_timestamp,current_timestamp, 'inscan_at_back_office_hub', NULL, NULL);</v>
      </c>
    </row>
  </sheetData>
  <mergeCells count="1">
    <mergeCell ref="A1:B3"/>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B3C86-7ACE-4E2B-8B38-92E1E23219FF}">
  <dimension ref="A1:G13"/>
  <sheetViews>
    <sheetView workbookViewId="0">
      <selection sqref="A1:G3"/>
    </sheetView>
  </sheetViews>
  <sheetFormatPr defaultRowHeight="15"/>
  <cols>
    <col min="1" max="1" width="234" bestFit="1" customWidth="1"/>
  </cols>
  <sheetData>
    <row r="1" spans="1:7">
      <c r="A1" s="140" t="s">
        <v>1966</v>
      </c>
      <c r="B1" s="140"/>
      <c r="C1" s="140"/>
      <c r="D1" s="140"/>
      <c r="E1" s="140"/>
      <c r="F1" s="140"/>
      <c r="G1" s="140"/>
    </row>
    <row r="2" spans="1:7">
      <c r="A2" s="140"/>
      <c r="B2" s="140"/>
      <c r="C2" s="140"/>
      <c r="D2" s="140"/>
      <c r="E2" s="140"/>
      <c r="F2" s="140"/>
      <c r="G2" s="140"/>
    </row>
    <row r="3" spans="1:7">
      <c r="A3" s="140"/>
      <c r="B3" s="140"/>
      <c r="C3" s="140"/>
      <c r="D3" s="140"/>
      <c r="E3" s="140"/>
      <c r="F3" s="140"/>
      <c r="G3" s="140"/>
    </row>
    <row r="4" spans="1:7">
      <c r="A4" s="77"/>
      <c r="B4" s="77" t="s">
        <v>443</v>
      </c>
      <c r="C4" s="77" t="s">
        <v>1967</v>
      </c>
      <c r="D4" s="95" t="s">
        <v>1967</v>
      </c>
      <c r="E4" s="77"/>
      <c r="F4" s="77"/>
      <c r="G4" s="77" t="s">
        <v>444</v>
      </c>
    </row>
    <row r="5" spans="1:7">
      <c r="A5" t="s">
        <v>1968</v>
      </c>
      <c r="B5" t="str">
        <f>Master!L25&amp;",'"</f>
        <v>-,'</v>
      </c>
      <c r="C5" t="str">
        <f>'SMS for Local Language Master'!D5&amp;"','"</f>
        <v>Your visa application (Enjaz No %smsEnumber%) has been forwarded for processing to %smsConsulateName% on %smsDate%.','</v>
      </c>
      <c r="D5" t="str">
        <f>'SMS for Local Language Master'!D5</f>
        <v>Your visa application (Enjaz No %smsEnumber%) has been forwarded for processing to %smsConsulateName% on %smsDate%.</v>
      </c>
      <c r="E5" s="16" t="s">
        <v>1969</v>
      </c>
      <c r="F5" t="s">
        <v>36</v>
      </c>
      <c r="G5" t="str">
        <f>CONCATENATE(A5,B5,C5,D5,E5)</f>
        <v>INSERT INTO t_scan_stage_lang_msg (stage_lang_msg_id, scan_stage_id, language_id, sms_msg, track_trace_msg, created_by, modified_by, created_date, modified_date, scan_stage_code, delivery_type, vsc_type) VALUES(nextval('t_scan_stage_lang_msg_seq'), 29, -,'Your visa application (Enjaz No %smsEnumber%) has been forwarded for processing to %smsConsulateName% on %smsDate%.','Your visa application (Enjaz No %smsEnumber%) has been forwarded for processing to %smsConsulateName% on %smsDate%.,'support', 'support',current_timestamp,current_timestamp, 'scan_security_tag_from_hub_to_mission_at_hub', NULL, NULL);</v>
      </c>
    </row>
    <row r="6" spans="1:7">
      <c r="A6" t="s">
        <v>1970</v>
      </c>
      <c r="B6" t="str">
        <f>B5</f>
        <v>-,'</v>
      </c>
      <c r="C6" t="str">
        <f>'SMS for Local Language Master'!D6&amp;"','"</f>
        <v>Your visa application has been forwarded for processing to the Embassy/ Consulate of Saudi Arabia','</v>
      </c>
      <c r="D6" t="str">
        <f>'SMS for Local Language Master'!D6</f>
        <v>Your visa application has been forwarded for processing to the Embassy/ Consulate of Saudi Arabia</v>
      </c>
      <c r="E6" s="16" t="s">
        <v>1971</v>
      </c>
      <c r="G6" t="str">
        <f t="shared" ref="G6:G13" si="0">CONCATENATE(A6,B6,C6,D6,E6)</f>
        <v>INSERT INTO t_scan_stage_lang_msg (stage_lang_msg_id, scan_stage_id, language_id, sms_msg, track_trace_msg, created_by, modified_by, created_date, modified_date, scan_stage_code, delivery_type, vsc_type) VALUES(nextval('t_scan_stage_lang_msg_seq'), 28, -,'Your visa application has been forwarded for processing to the Embassy/ Consulate of Saudi Arabia','Your visa application has been forwarded for processing to the Embassy/ Consulate of Saudi Arabia,'support', 'support',current_timestamp,current_timestamp, 'outscan_from_hub_to_mission_at_hub', NULL, NULL);</v>
      </c>
    </row>
    <row r="7" spans="1:7">
      <c r="A7" t="s">
        <v>1972</v>
      </c>
      <c r="B7" t="str">
        <f t="shared" ref="B7:B13" si="1">B6</f>
        <v>-,'</v>
      </c>
      <c r="C7" t="str">
        <f>'SMS for Local Language Master'!D7&amp;"','"</f>
        <v>Your passport (Enjaz No %smsEnumber%) has been dispatched by Courier (%smsCourierPartnerName%) on %smsDate%.','</v>
      </c>
      <c r="D7" t="str">
        <f>'SMS for Local Language Master'!D7</f>
        <v>Your passport (Enjaz No %smsEnumber%) has been dispatched by Courier (%smsCourierPartnerName%) on %smsDate%.</v>
      </c>
      <c r="E7" s="16" t="s">
        <v>1973</v>
      </c>
      <c r="G7" t="str">
        <f t="shared" si="0"/>
        <v>INSERT INTO t_scan_stage_lang_msg (stage_lang_msg_id, scan_stage_id, language_id, sms_msg, track_trace_msg, created_by, modified_by, created_date, modified_date, scan_stage_code, delivery_type, vsc_type) VALUES(nextval('t_scan_stage_lang_msg_seq'), 31, -,'Your passport (Enjaz No %smsEnumber%) has been dispatched by Courier (%smsCourierPartnerName%) on %smsDate%.','Your passport (Enjaz No %smsEnumber%) has been dispatched by Courier (%smsCourierPartnerName%) on %smsDate%.,'support', 'support',current_timestamp,current_timestamp, 'outscan_from_hub_to_courier_at_hub', NULL, NULL);</v>
      </c>
    </row>
    <row r="8" spans="1:7">
      <c r="A8" t="s">
        <v>1974</v>
      </c>
      <c r="B8" t="str">
        <f t="shared" si="1"/>
        <v>-,'</v>
      </c>
      <c r="C8" t="str">
        <f>'SMS for Local Language Master'!D8&amp;"','"</f>
        <v>Your passport (Enjaz No %smsEnumber%) has been collected from the Visa Services Center, %vscCity% on %smsDate% by %smsRecipientName%','</v>
      </c>
      <c r="D8" t="str">
        <f>'SMS for Local Language Master'!D8</f>
        <v>Your passport (Enjaz No %smsEnumber%) has been collected from the Visa Services Center, %vscCity% on %smsDate% by %smsRecipientName%</v>
      </c>
      <c r="E8" s="16" t="s">
        <v>1975</v>
      </c>
      <c r="G8" t="str">
        <f t="shared" si="0"/>
        <v>INSERT INTO t_scan_stage_lang_msg (stage_lang_msg_id, scan_stage_id, language_id, sms_msg, track_trace_msg, created_by, modified_by, created_date, modified_date, scan_stage_code, delivery_type, vsc_type) VALUES(nextval('t_scan_stage_lang_msg_seq'), 26, -,'Your passport (Enjaz No %smsEnumber%) has been collected from the Visa Services Center, %vscCity% on %smsDate% by %smsRecipientName%','Your passport (Enjaz No %smsEnumber%) has been collected from the Visa Services Center, %vscCity% on %smsDate% by %smsRecipientName%,'support', 'support',current_timestamp,current_timestamp, 'outscan_from_delivery', NULL, NULL);</v>
      </c>
    </row>
    <row r="9" spans="1:7">
      <c r="A9" t="s">
        <v>1976</v>
      </c>
      <c r="B9" t="str">
        <f t="shared" si="1"/>
        <v>-,'</v>
      </c>
      <c r="C9" t="str">
        <f>'SMS for Local Language Master'!D9&amp;"','"</f>
        <v>Your passport (Enjaz No %smsEnumber%) is ready for collection at the Visa Services Center, %hubCityName% on %smsDate%. If you have opted for Courier service, please await further SMS.','</v>
      </c>
      <c r="D9" t="str">
        <f>'SMS for Local Language Master'!D9</f>
        <v>Your passport (Enjaz No %smsEnumber%) is ready for collection at the Visa Services Center, %hubCityName% on %smsDate%. If you have opted for Courier service, please await further SMS.</v>
      </c>
      <c r="E9" s="16" t="s">
        <v>1977</v>
      </c>
      <c r="G9" t="str">
        <f t="shared" si="0"/>
        <v>INSERT INTO t_scan_stage_lang_msg (stage_lang_msg_id, scan_stage_id, language_id, sms_msg, track_trace_msg, created_by, modified_by, created_date, modified_date, scan_stage_code, delivery_type, vsc_type) VALUES(nextval('t_scan_stage_lang_msg_seq'), 30, -,'Your passport (Enjaz No %smsEnumber%) is ready for collection at the Visa Services Center, %hubCityName% on %smsDate%. If you have opted for Courier service, please await further SMS.','Your passport (Enjaz No %smsEnumber%) is ready for collection at the Visa Services Center, %hubCityName% on %smsDate%. If you have opted for Courier service, please await further SMS.,'support', 'support',current_timestamp,current_timestamp, 'inscan_from_mission_to_hub_at_hub', 'Counter', 'Hub');</v>
      </c>
    </row>
    <row r="10" spans="1:7">
      <c r="A10" t="s">
        <v>1976</v>
      </c>
      <c r="B10" t="str">
        <f t="shared" si="1"/>
        <v>-,'</v>
      </c>
      <c r="C10" t="str">
        <f>'SMS for Local Language Master'!D10&amp;"','"</f>
        <v>Your passport (Enjaz No %smsEnumber%) is ready for collection at the Visa Services Center, %hubCityName% on %smsDate%. If you have opted for Courier service, please await further SMS.','</v>
      </c>
      <c r="D10" t="str">
        <f>'SMS for Local Language Master'!D10</f>
        <v>Your passport (Enjaz No %smsEnumber%) is ready for collection at the Visa Services Center, %hubCityName% on %smsDate%. If you have opted for Courier service, please await further SMS.</v>
      </c>
      <c r="E10" s="16" t="s">
        <v>1978</v>
      </c>
      <c r="G10" t="str">
        <f t="shared" si="0"/>
        <v>INSERT INTO t_scan_stage_lang_msg (stage_lang_msg_id, scan_stage_id, language_id, sms_msg, track_trace_msg, created_by, modified_by, created_date, modified_date, scan_stage_code, delivery_type, vsc_type) VALUES(nextval('t_scan_stage_lang_msg_seq'), 30, -,'Your passport (Enjaz No %smsEnumber%) is ready for collection at the Visa Services Center, %hubCityName% on %smsDate%. If you have opted for Courier service, please await further SMS.','Your passport (Enjaz No %smsEnumber%) is ready for collection at the Visa Services Center, %hubCityName% on %smsDate%. If you have opted for Courier service, please await further SMS.,'support', 'support',current_timestamp,current_timestamp, 'inscan_from_mission_to_hub_at_hub', 'Counter', 'Spoke');</v>
      </c>
    </row>
    <row r="11" spans="1:7">
      <c r="A11" t="s">
        <v>1976</v>
      </c>
      <c r="B11" t="str">
        <f t="shared" si="1"/>
        <v>-,'</v>
      </c>
      <c r="C11" t="str">
        <f>'SMS for Local Language Master'!D11&amp;"','"</f>
        <v>Your passport (Enjaz No %smsEnumber%) is ready for collection at the Visa Services Center, %hubCityName% on %smsDate%. If you have opted for Courier service, please await further SMS.','</v>
      </c>
      <c r="D11" t="str">
        <f>'SMS for Local Language Master'!D11</f>
        <v>Your passport (Enjaz No %smsEnumber%) is ready for collection at the Visa Services Center, %hubCityName% on %smsDate%. If you have opted for Courier service, please await further SMS.</v>
      </c>
      <c r="E11" s="16" t="s">
        <v>1979</v>
      </c>
      <c r="G11" t="str">
        <f t="shared" si="0"/>
        <v>INSERT INTO t_scan_stage_lang_msg (stage_lang_msg_id, scan_stage_id, language_id, sms_msg, track_trace_msg, created_by, modified_by, created_date, modified_date, scan_stage_code, delivery_type, vsc_type) VALUES(nextval('t_scan_stage_lang_msg_seq'), 30, -,'Your passport (Enjaz No %smsEnumber%) is ready for collection at the Visa Services Center, %hubCityName% on %smsDate%. If you have opted for Courier service, please await further SMS.','Your passport (Enjaz No %smsEnumber%) is ready for collection at the Visa Services Center, %hubCityName% on %smsDate%. If you have opted for Courier service, please await further SMS.,'support', 'support',current_timestamp,current_timestamp, 'inscan_from_mission_to_hub_at_hub', 'Courier', NULL);</v>
      </c>
    </row>
    <row r="12" spans="1:7">
      <c r="A12" t="s">
        <v>1980</v>
      </c>
      <c r="B12" t="str">
        <f t="shared" si="1"/>
        <v>-,'</v>
      </c>
      <c r="C12" t="str">
        <f>'SMS for Local Language Master'!D12&amp;"','"</f>
        <v>Due to failed delivery attempts, the courier company has returned your passport (Enjaz No. %smsEnumber%).Please collect your passport from the Visa Service Center.','</v>
      </c>
      <c r="D12" t="str">
        <f>'SMS for Local Language Master'!D12</f>
        <v>Due to failed delivery attempts, the courier company has returned your passport (Enjaz No. %smsEnumber%).Please collect your passport from the Visa Service Center.</v>
      </c>
      <c r="E12" s="16" t="s">
        <v>1981</v>
      </c>
      <c r="G12" t="str">
        <f t="shared" si="0"/>
        <v>INSERT INTO t_scan_stage_lang_msg (stage_lang_msg_id, scan_stage_id, language_id, sms_msg, track_trace_msg, created_by, modified_by, created_date, modified_date, scan_stage_code, delivery_type, vsc_type) VALUES(nextval('t_scan_stage_lang_msg_seq'), 142,-,'Due to failed delivery attempts, the courier company has returned your passport (Enjaz No. %smsEnumber%).Please collect your passport from the Visa Service Center.','Due to failed delivery attempts, the courier company has returned your passport (Enjaz No. %smsEnumber%).Please collect your passport from the Visa Service Center.,'support','ssupport, current_timestamp,current_timestamp,'inscan_from_courier_to_counter', NULL, NULL);</v>
      </c>
    </row>
    <row r="13" spans="1:7">
      <c r="A13" t="s">
        <v>1982</v>
      </c>
      <c r="B13" t="str">
        <f t="shared" si="1"/>
        <v>-,'</v>
      </c>
      <c r="C13" t="str">
        <f>'SMS for Local Language Master'!D13&amp;"','"</f>
        <v>Your visa application (Enjaz No %smsEnumber%) has been received at the Visa Services Center, %vscCity% on %smsDate%.','</v>
      </c>
      <c r="D13" t="str">
        <f>'SMS for Local Language Master'!D13</f>
        <v>Your visa application (Enjaz No %smsEnumber%) has been received at the Visa Services Center, %vscCity% on %smsDate%.</v>
      </c>
      <c r="E13" s="16" t="s">
        <v>1983</v>
      </c>
      <c r="G13" t="str">
        <f t="shared" si="0"/>
        <v>INSERT INTO t_scan_stage_lang_msg (stage_lang_msg_id, scan_stage_id, language_id, sms_msg, track_trace_msg, created_by, modified_by, created_date, modified_date, scan_stage_code, delivery_type, vsc_type) VALUES(nextval('t_scan_stage_lang_msg_seq'), 39, -,'Your visa application (Enjaz No %smsEnumber%) has been received at the Visa Services Center, %vscCity% on %smsDate%.','Your visa application (Enjaz No %smsEnumber%) has been received at the Visa Services Center, %vscCity% on %smsDate%.,'support', 'support',current_timestamp,current_timestamp, 'inscan_at_back_office_hub', NULL, NULL);</v>
      </c>
    </row>
  </sheetData>
  <mergeCells count="1">
    <mergeCell ref="A1:G3"/>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2FD8-79A5-4223-86DA-09CE4DFC0F6C}">
  <dimension ref="A1:J22"/>
  <sheetViews>
    <sheetView workbookViewId="0">
      <selection activeCell="J5" sqref="J5"/>
    </sheetView>
  </sheetViews>
  <sheetFormatPr defaultRowHeight="15"/>
  <cols>
    <col min="10" max="10" width="255.7109375" bestFit="1" customWidth="1"/>
  </cols>
  <sheetData>
    <row r="1" spans="1:10">
      <c r="A1" s="131" t="s">
        <v>1984</v>
      </c>
      <c r="B1" s="131"/>
      <c r="C1" s="131"/>
      <c r="D1" s="131"/>
      <c r="E1" s="131"/>
      <c r="F1" s="131"/>
      <c r="G1" s="131"/>
      <c r="H1" s="131"/>
      <c r="I1" s="131"/>
      <c r="J1" s="131"/>
    </row>
    <row r="2" spans="1:10">
      <c r="A2" s="131"/>
      <c r="B2" s="131"/>
      <c r="C2" s="131"/>
      <c r="D2" s="131"/>
      <c r="E2" s="131"/>
      <c r="F2" s="131"/>
      <c r="G2" s="131"/>
      <c r="H2" s="131"/>
      <c r="I2" s="131"/>
      <c r="J2" s="131"/>
    </row>
    <row r="3" spans="1:10">
      <c r="A3" s="131"/>
      <c r="B3" s="131"/>
      <c r="C3" s="131"/>
      <c r="D3" s="131"/>
      <c r="E3" s="131"/>
      <c r="F3" s="131"/>
      <c r="G3" s="131"/>
      <c r="H3" s="131"/>
      <c r="I3" s="131"/>
      <c r="J3" s="131"/>
    </row>
    <row r="4" spans="1:10">
      <c r="A4" s="77"/>
      <c r="B4" s="77" t="s">
        <v>1985</v>
      </c>
      <c r="C4" s="77"/>
      <c r="D4" s="77" t="s">
        <v>1986</v>
      </c>
      <c r="E4" s="77"/>
      <c r="F4" s="77"/>
      <c r="G4" s="77"/>
      <c r="H4" s="77"/>
      <c r="I4" s="77"/>
      <c r="J4" s="77" t="s">
        <v>444</v>
      </c>
    </row>
    <row r="5" spans="1:10">
      <c r="A5" s="80" t="s">
        <v>1987</v>
      </c>
      <c r="B5" s="80" t="str">
        <f>Master!U6</f>
        <v>Independence Day</v>
      </c>
      <c r="C5" s="81" t="s">
        <v>233</v>
      </c>
      <c r="D5" s="81" t="str">
        <f>Master!V6</f>
        <v>2025-01-01 00:00:00.000'</v>
      </c>
      <c r="E5" s="89" t="s">
        <v>1988</v>
      </c>
      <c r="F5" s="80">
        <f>Master!L7</f>
        <v>63502</v>
      </c>
      <c r="G5" s="80" t="s">
        <v>226</v>
      </c>
      <c r="H5" s="80" t="b">
        <f>IF(ISTEXT(B5), TRUE, FALSE)</f>
        <v>1</v>
      </c>
      <c r="I5" s="80"/>
      <c r="J5" s="80" t="str">
        <f>IF(H5=TRUE, CONCATENATE(A5, B5, C5, D5, E5, F5, G5), "")</f>
        <v>INSERT INTO t_city_holiday_code (city_holiday_id, holiday_name, holiday_date, created_by, created_date, modified_by, modified_date, vsc_id) VALUES(nextval('t_city_holiday_code_seq'),'Independence Day','2025-01-01 00:00:00.000','Support', Current_timestamp, 'Support',Current_timestamp,63502);</v>
      </c>
    </row>
    <row r="6" spans="1:10">
      <c r="A6" s="80" t="s">
        <v>1987</v>
      </c>
      <c r="B6" s="80" t="str">
        <f>Master!U7</f>
        <v>Saudi Flag Day</v>
      </c>
      <c r="C6" s="81" t="s">
        <v>233</v>
      </c>
      <c r="D6" s="81" t="str">
        <f>Master!V7</f>
        <v>2025-03-11 00:00:00.000'</v>
      </c>
      <c r="E6" s="89" t="s">
        <v>1988</v>
      </c>
      <c r="F6" s="80">
        <f>F5</f>
        <v>63502</v>
      </c>
      <c r="G6" s="80" t="s">
        <v>226</v>
      </c>
      <c r="H6" s="80" t="b">
        <f t="shared" ref="H6:H22" si="0">IF(ISTEXT(B6), TRUE, FALSE)</f>
        <v>1</v>
      </c>
      <c r="I6" s="80"/>
      <c r="J6" s="80" t="str">
        <f t="shared" ref="J6:J22" si="1">IF(H6=TRUE, CONCATENATE(A6, B6, C6, D6, E6, F6, G6), "")</f>
        <v>INSERT INTO t_city_holiday_code (city_holiday_id, holiday_name, holiday_date, created_by, created_date, modified_by, modified_date, vsc_id) VALUES(nextval('t_city_holiday_code_seq'),'Saudi Flag Day','2025-03-11 00:00:00.000','Support', Current_timestamp, 'Support',Current_timestamp,63502);</v>
      </c>
    </row>
    <row r="7" spans="1:10">
      <c r="A7" s="80" t="s">
        <v>1987</v>
      </c>
      <c r="B7" s="80" t="str">
        <f>Master!U8</f>
        <v>Eid Al-Fitr</v>
      </c>
      <c r="C7" s="81" t="s">
        <v>233</v>
      </c>
      <c r="D7" s="81" t="str">
        <f>Master!V8</f>
        <v>2025-03-30 00:00:00.000'</v>
      </c>
      <c r="E7" s="89" t="s">
        <v>1988</v>
      </c>
      <c r="F7" s="80">
        <f t="shared" ref="F7:F22" si="2">F6</f>
        <v>63502</v>
      </c>
      <c r="G7" s="80" t="s">
        <v>226</v>
      </c>
      <c r="H7" s="80" t="b">
        <f t="shared" si="0"/>
        <v>1</v>
      </c>
      <c r="I7" s="80"/>
      <c r="J7" s="80" t="str">
        <f t="shared" si="1"/>
        <v>INSERT INTO t_city_holiday_code (city_holiday_id, holiday_name, holiday_date, created_by, created_date, modified_by, modified_date, vsc_id) VALUES(nextval('t_city_holiday_code_seq'),'Eid Al-Fitr','2025-03-30 00:00:00.000','Support', Current_timestamp, 'Support',Current_timestamp,63502);</v>
      </c>
    </row>
    <row r="8" spans="1:10">
      <c r="A8" s="80" t="s">
        <v>1987</v>
      </c>
      <c r="B8" s="80" t="str">
        <f>Master!U9</f>
        <v>Eid Al Adah</v>
      </c>
      <c r="C8" s="81" t="s">
        <v>233</v>
      </c>
      <c r="D8" s="81" t="str">
        <f>Master!V9</f>
        <v>2025-06-06 00:00:00.000'</v>
      </c>
      <c r="E8" s="89" t="s">
        <v>1988</v>
      </c>
      <c r="F8" s="80">
        <f t="shared" si="2"/>
        <v>63502</v>
      </c>
      <c r="G8" s="80" t="s">
        <v>226</v>
      </c>
      <c r="H8" s="80" t="b">
        <f t="shared" si="0"/>
        <v>1</v>
      </c>
      <c r="I8" s="80"/>
      <c r="J8" s="80" t="str">
        <f t="shared" si="1"/>
        <v>INSERT INTO t_city_holiday_code (city_holiday_id, holiday_name, holiday_date, created_by, created_date, modified_by, modified_date, vsc_id) VALUES(nextval('t_city_holiday_code_seq'),'Eid Al Adah','2025-06-06 00:00:00.000','Support', Current_timestamp, 'Support',Current_timestamp,63502);</v>
      </c>
    </row>
    <row r="9" spans="1:10">
      <c r="A9" s="80" t="s">
        <v>1987</v>
      </c>
      <c r="B9" s="80" t="str">
        <f>Master!U10</f>
        <v>Muharram</v>
      </c>
      <c r="C9" s="81" t="s">
        <v>233</v>
      </c>
      <c r="D9" s="81" t="str">
        <f>Master!V10</f>
        <v>2025-06-30 00:00:00.000'</v>
      </c>
      <c r="E9" s="89" t="s">
        <v>1988</v>
      </c>
      <c r="F9" s="80">
        <f t="shared" si="2"/>
        <v>63502</v>
      </c>
      <c r="G9" s="80" t="s">
        <v>226</v>
      </c>
      <c r="H9" s="80" t="b">
        <f t="shared" si="0"/>
        <v>1</v>
      </c>
      <c r="I9" s="80"/>
      <c r="J9" s="80" t="str">
        <f t="shared" si="1"/>
        <v>INSERT INTO t_city_holiday_code (city_holiday_id, holiday_name, holiday_date, created_by, created_date, modified_by, modified_date, vsc_id) VALUES(nextval('t_city_holiday_code_seq'),'Muharram','2025-06-30 00:00:00.000','Support', Current_timestamp, 'Support',Current_timestamp,63502);</v>
      </c>
    </row>
    <row r="10" spans="1:10">
      <c r="A10" s="80" t="s">
        <v>1987</v>
      </c>
      <c r="B10" s="80" t="str">
        <f>Master!U11</f>
        <v>Prophet Mohammed Birth Anniversary</v>
      </c>
      <c r="C10" s="81" t="s">
        <v>233</v>
      </c>
      <c r="D10" s="81" t="str">
        <f>Master!V11</f>
        <v>2025-09-18 00:00:00.000'</v>
      </c>
      <c r="E10" s="89" t="s">
        <v>1988</v>
      </c>
      <c r="F10" s="80">
        <f t="shared" si="2"/>
        <v>63502</v>
      </c>
      <c r="G10" s="80" t="s">
        <v>226</v>
      </c>
      <c r="H10" s="80" t="b">
        <f t="shared" si="0"/>
        <v>1</v>
      </c>
      <c r="I10" s="80"/>
      <c r="J10" s="80" t="str">
        <f t="shared" si="1"/>
        <v>INSERT INTO t_city_holiday_code (city_holiday_id, holiday_name, holiday_date, created_by, created_date, modified_by, modified_date, vsc_id) VALUES(nextval('t_city_holiday_code_seq'),'Prophet Mohammed Birth Anniversary','2025-09-18 00:00:00.000','Support', Current_timestamp, 'Support',Current_timestamp,63502);</v>
      </c>
    </row>
    <row r="11" spans="1:10">
      <c r="A11" s="80" t="s">
        <v>1987</v>
      </c>
      <c r="B11" s="80" t="str">
        <f>Master!U12</f>
        <v>Saudi National Day</v>
      </c>
      <c r="C11" s="81" t="s">
        <v>233</v>
      </c>
      <c r="D11" s="81" t="str">
        <f>Master!V12</f>
        <v>2025-09-23 00:00:00.000'</v>
      </c>
      <c r="E11" s="89" t="s">
        <v>1988</v>
      </c>
      <c r="F11" s="80">
        <f t="shared" si="2"/>
        <v>63502</v>
      </c>
      <c r="G11" s="80" t="s">
        <v>226</v>
      </c>
      <c r="H11" s="80" t="b">
        <f t="shared" si="0"/>
        <v>1</v>
      </c>
      <c r="I11" s="80"/>
      <c r="J11" s="80" t="str">
        <f t="shared" si="1"/>
        <v>INSERT INTO t_city_holiday_code (city_holiday_id, holiday_name, holiday_date, created_by, created_date, modified_by, modified_date, vsc_id) VALUES(nextval('t_city_holiday_code_seq'),'Saudi National Day','2025-09-23 00:00:00.000','Support', Current_timestamp, 'Support',Current_timestamp,63502);</v>
      </c>
    </row>
    <row r="12" spans="1:10">
      <c r="A12" s="80" t="s">
        <v>1987</v>
      </c>
      <c r="B12" s="80" t="str">
        <f>Master!U13</f>
        <v>Revolution Day</v>
      </c>
      <c r="C12" s="81" t="s">
        <v>233</v>
      </c>
      <c r="D12" s="81" t="str">
        <f>Master!V13</f>
        <v>2025-12-19 00:00:00.000'</v>
      </c>
      <c r="E12" s="89" t="s">
        <v>1988</v>
      </c>
      <c r="F12" s="80">
        <f t="shared" si="2"/>
        <v>63502</v>
      </c>
      <c r="G12" s="80" t="s">
        <v>226</v>
      </c>
      <c r="H12" s="80" t="b">
        <f t="shared" si="0"/>
        <v>1</v>
      </c>
      <c r="I12" s="80"/>
      <c r="J12" s="80" t="str">
        <f t="shared" si="1"/>
        <v>INSERT INTO t_city_holiday_code (city_holiday_id, holiday_name, holiday_date, created_by, created_date, modified_by, modified_date, vsc_id) VALUES(nextval('t_city_holiday_code_seq'),'Revolution Day','2025-12-19 00:00:00.000','Support', Current_timestamp, 'Support',Current_timestamp,63502);</v>
      </c>
    </row>
    <row r="13" spans="1:10">
      <c r="A13" s="80" t="s">
        <v>1987</v>
      </c>
      <c r="B13" s="80" t="str">
        <f>Master!U14</f>
        <v>Christmas</v>
      </c>
      <c r="C13" s="81" t="s">
        <v>233</v>
      </c>
      <c r="D13" s="81" t="str">
        <f>Master!V14</f>
        <v>2025-12-25 00:00:00.000'</v>
      </c>
      <c r="E13" s="89" t="s">
        <v>1988</v>
      </c>
      <c r="F13" s="80">
        <f t="shared" si="2"/>
        <v>63502</v>
      </c>
      <c r="G13" s="80" t="s">
        <v>226</v>
      </c>
      <c r="H13" s="80" t="b">
        <f t="shared" si="0"/>
        <v>1</v>
      </c>
      <c r="I13" s="80"/>
      <c r="J13" s="80" t="str">
        <f t="shared" si="1"/>
        <v>INSERT INTO t_city_holiday_code (city_holiday_id, holiday_name, holiday_date, created_by, created_date, modified_by, modified_date, vsc_id) VALUES(nextval('t_city_holiday_code_seq'),'Christmas','2025-12-25 00:00:00.000','Support', Current_timestamp, 'Support',Current_timestamp,63502);</v>
      </c>
    </row>
    <row r="14" spans="1:10">
      <c r="A14" s="80" t="s">
        <v>1987</v>
      </c>
      <c r="B14" s="80">
        <f>Master!U15</f>
        <v>0</v>
      </c>
      <c r="C14" s="81" t="s">
        <v>233</v>
      </c>
      <c r="D14" s="81">
        <f>Master!V15</f>
        <v>0</v>
      </c>
      <c r="E14" s="89" t="s">
        <v>1988</v>
      </c>
      <c r="F14" s="80">
        <f t="shared" si="2"/>
        <v>63502</v>
      </c>
      <c r="G14" s="80" t="s">
        <v>226</v>
      </c>
      <c r="H14" s="80" t="b">
        <f t="shared" si="0"/>
        <v>0</v>
      </c>
      <c r="I14" s="80"/>
      <c r="J14" s="80" t="str">
        <f t="shared" si="1"/>
        <v/>
      </c>
    </row>
    <row r="15" spans="1:10">
      <c r="A15" s="80" t="s">
        <v>1987</v>
      </c>
      <c r="B15" s="80">
        <f>Master!U16</f>
        <v>0</v>
      </c>
      <c r="C15" s="81" t="s">
        <v>233</v>
      </c>
      <c r="D15" s="81">
        <f>Master!V16</f>
        <v>0</v>
      </c>
      <c r="E15" s="89" t="s">
        <v>1988</v>
      </c>
      <c r="F15" s="80">
        <f t="shared" si="2"/>
        <v>63502</v>
      </c>
      <c r="G15" s="80" t="s">
        <v>226</v>
      </c>
      <c r="H15" s="80" t="b">
        <f t="shared" si="0"/>
        <v>0</v>
      </c>
      <c r="I15" s="80"/>
      <c r="J15" s="80" t="str">
        <f t="shared" si="1"/>
        <v/>
      </c>
    </row>
    <row r="16" spans="1:10">
      <c r="A16" s="80" t="s">
        <v>1987</v>
      </c>
      <c r="B16" s="80">
        <f>Master!U17</f>
        <v>0</v>
      </c>
      <c r="C16" s="81" t="s">
        <v>233</v>
      </c>
      <c r="D16" s="81">
        <f>Master!V17</f>
        <v>0</v>
      </c>
      <c r="E16" s="89" t="s">
        <v>1988</v>
      </c>
      <c r="F16" s="80">
        <f t="shared" si="2"/>
        <v>63502</v>
      </c>
      <c r="G16" s="80" t="s">
        <v>226</v>
      </c>
      <c r="H16" s="80" t="b">
        <f t="shared" si="0"/>
        <v>0</v>
      </c>
      <c r="I16" s="80"/>
      <c r="J16" s="80" t="str">
        <f t="shared" si="1"/>
        <v/>
      </c>
    </row>
    <row r="17" spans="1:10">
      <c r="A17" s="80" t="s">
        <v>1987</v>
      </c>
      <c r="B17" s="80">
        <f>Master!U18</f>
        <v>0</v>
      </c>
      <c r="C17" s="81" t="s">
        <v>233</v>
      </c>
      <c r="D17" s="81">
        <f>Master!V18</f>
        <v>0</v>
      </c>
      <c r="E17" s="89" t="s">
        <v>1988</v>
      </c>
      <c r="F17" s="80">
        <f t="shared" si="2"/>
        <v>63502</v>
      </c>
      <c r="G17" s="80" t="s">
        <v>226</v>
      </c>
      <c r="H17" s="80" t="b">
        <f t="shared" si="0"/>
        <v>0</v>
      </c>
      <c r="I17" s="80"/>
      <c r="J17" s="80" t="str">
        <f t="shared" si="1"/>
        <v/>
      </c>
    </row>
    <row r="18" spans="1:10">
      <c r="A18" s="80" t="s">
        <v>1987</v>
      </c>
      <c r="B18" s="80">
        <f>Master!U19</f>
        <v>0</v>
      </c>
      <c r="C18" s="81" t="s">
        <v>233</v>
      </c>
      <c r="D18" s="81">
        <f>Master!V19</f>
        <v>0</v>
      </c>
      <c r="E18" s="89" t="s">
        <v>1988</v>
      </c>
      <c r="F18" s="80">
        <f t="shared" si="2"/>
        <v>63502</v>
      </c>
      <c r="G18" s="80" t="s">
        <v>226</v>
      </c>
      <c r="H18" s="80" t="b">
        <f t="shared" si="0"/>
        <v>0</v>
      </c>
      <c r="J18" s="80" t="str">
        <f t="shared" si="1"/>
        <v/>
      </c>
    </row>
    <row r="19" spans="1:10">
      <c r="A19" s="80" t="s">
        <v>1987</v>
      </c>
      <c r="B19" s="80">
        <f>Master!U20</f>
        <v>0</v>
      </c>
      <c r="C19" s="81" t="s">
        <v>233</v>
      </c>
      <c r="D19" s="81">
        <f>Master!V20</f>
        <v>0</v>
      </c>
      <c r="E19" s="89" t="s">
        <v>1988</v>
      </c>
      <c r="F19" s="80">
        <f t="shared" si="2"/>
        <v>63502</v>
      </c>
      <c r="G19" s="80" t="s">
        <v>226</v>
      </c>
      <c r="H19" s="80" t="b">
        <f t="shared" si="0"/>
        <v>0</v>
      </c>
      <c r="J19" s="80" t="str">
        <f t="shared" si="1"/>
        <v/>
      </c>
    </row>
    <row r="20" spans="1:10">
      <c r="A20" s="80" t="s">
        <v>1987</v>
      </c>
      <c r="B20" s="80">
        <f>Master!U21</f>
        <v>0</v>
      </c>
      <c r="C20" s="81" t="s">
        <v>233</v>
      </c>
      <c r="D20" s="81">
        <f>Master!V21</f>
        <v>0</v>
      </c>
      <c r="E20" s="89" t="s">
        <v>1988</v>
      </c>
      <c r="F20" s="80">
        <f t="shared" si="2"/>
        <v>63502</v>
      </c>
      <c r="G20" s="80" t="s">
        <v>226</v>
      </c>
      <c r="H20" s="80" t="b">
        <f t="shared" si="0"/>
        <v>0</v>
      </c>
      <c r="J20" s="80" t="str">
        <f t="shared" si="1"/>
        <v/>
      </c>
    </row>
    <row r="21" spans="1:10">
      <c r="A21" s="80" t="s">
        <v>1987</v>
      </c>
      <c r="B21" s="80">
        <f>Master!U22</f>
        <v>0</v>
      </c>
      <c r="C21" s="81" t="s">
        <v>233</v>
      </c>
      <c r="D21" s="81">
        <f>Master!V22</f>
        <v>0</v>
      </c>
      <c r="E21" s="89" t="s">
        <v>1988</v>
      </c>
      <c r="F21" s="80">
        <f t="shared" si="2"/>
        <v>63502</v>
      </c>
      <c r="G21" s="80" t="s">
        <v>226</v>
      </c>
      <c r="H21" s="80" t="b">
        <f t="shared" si="0"/>
        <v>0</v>
      </c>
      <c r="J21" s="80" t="str">
        <f t="shared" si="1"/>
        <v/>
      </c>
    </row>
    <row r="22" spans="1:10">
      <c r="A22" s="80" t="s">
        <v>1987</v>
      </c>
      <c r="B22" s="80">
        <f>Master!U23</f>
        <v>0</v>
      </c>
      <c r="C22" s="81" t="s">
        <v>233</v>
      </c>
      <c r="D22" s="81">
        <f>Master!V23</f>
        <v>0</v>
      </c>
      <c r="E22" s="89" t="s">
        <v>1988</v>
      </c>
      <c r="F22" s="80">
        <f t="shared" si="2"/>
        <v>63502</v>
      </c>
      <c r="G22" s="80" t="s">
        <v>226</v>
      </c>
      <c r="H22" s="80" t="b">
        <f t="shared" si="0"/>
        <v>0</v>
      </c>
      <c r="J22" s="80" t="str">
        <f t="shared" si="1"/>
        <v/>
      </c>
    </row>
  </sheetData>
  <mergeCells count="1">
    <mergeCell ref="A1:J3"/>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399D5-AE7F-4E5A-BC24-BB294905BCA8}">
  <dimension ref="A1:E19"/>
  <sheetViews>
    <sheetView topLeftCell="A2" workbookViewId="0">
      <selection activeCell="A12" sqref="A12"/>
    </sheetView>
  </sheetViews>
  <sheetFormatPr defaultRowHeight="15"/>
  <cols>
    <col min="1" max="1" width="255.7109375" bestFit="1" customWidth="1"/>
  </cols>
  <sheetData>
    <row r="1" spans="1:5" ht="15" customHeight="1">
      <c r="A1" s="98" t="s">
        <v>1989</v>
      </c>
      <c r="B1" s="98"/>
      <c r="C1" s="98"/>
      <c r="D1" s="98"/>
      <c r="E1" s="98"/>
    </row>
    <row r="2" spans="1:5" ht="15" customHeight="1">
      <c r="A2" s="98"/>
      <c r="B2" s="98"/>
      <c r="C2" s="98"/>
      <c r="D2" s="98"/>
      <c r="E2" s="98"/>
    </row>
    <row r="3" spans="1:5">
      <c r="A3" s="98"/>
      <c r="B3" s="98"/>
      <c r="C3" s="98"/>
      <c r="D3" s="98"/>
      <c r="E3" s="98"/>
    </row>
    <row r="4" spans="1:5">
      <c r="A4" s="77" t="s">
        <v>444</v>
      </c>
    </row>
    <row r="5" spans="1:5">
      <c r="A5" t="str">
        <f>'Holiday Script Implementation'!J5</f>
        <v>INSERT INTO t_city_holiday_code (city_holiday_id, holiday_name, holiday_date, created_by, created_date, modified_by, modified_date, vsc_id) VALUES(nextval('t_city_holiday_code_seq'),'Independence Day','2025-01-01 00:00:00.000','Support', Current_timestamp, 'Support',Current_timestamp,63502);</v>
      </c>
    </row>
    <row r="6" spans="1:5">
      <c r="A6" t="str">
        <f>'Holiday Script Implementation'!J6</f>
        <v>INSERT INTO t_city_holiday_code (city_holiday_id, holiday_name, holiday_date, created_by, created_date, modified_by, modified_date, vsc_id) VALUES(nextval('t_city_holiday_code_seq'),'Saudi Flag Day','2025-03-11 00:00:00.000','Support', Current_timestamp, 'Support',Current_timestamp,63502);</v>
      </c>
    </row>
    <row r="7" spans="1:5">
      <c r="A7" t="str">
        <f>'Holiday Script Implementation'!J7</f>
        <v>INSERT INTO t_city_holiday_code (city_holiday_id, holiday_name, holiday_date, created_by, created_date, modified_by, modified_date, vsc_id) VALUES(nextval('t_city_holiday_code_seq'),'Eid Al-Fitr','2025-03-30 00:00:00.000','Support', Current_timestamp, 'Support',Current_timestamp,63502);</v>
      </c>
    </row>
    <row r="8" spans="1:5">
      <c r="A8" t="str">
        <f>'Holiday Script Implementation'!J8</f>
        <v>INSERT INTO t_city_holiday_code (city_holiday_id, holiday_name, holiday_date, created_by, created_date, modified_by, modified_date, vsc_id) VALUES(nextval('t_city_holiday_code_seq'),'Eid Al Adah','2025-06-06 00:00:00.000','Support', Current_timestamp, 'Support',Current_timestamp,63502);</v>
      </c>
    </row>
    <row r="9" spans="1:5">
      <c r="A9" t="str">
        <f>'Holiday Script Implementation'!J9</f>
        <v>INSERT INTO t_city_holiday_code (city_holiday_id, holiday_name, holiday_date, created_by, created_date, modified_by, modified_date, vsc_id) VALUES(nextval('t_city_holiday_code_seq'),'Muharram','2025-06-30 00:00:00.000','Support', Current_timestamp, 'Support',Current_timestamp,63502);</v>
      </c>
    </row>
    <row r="10" spans="1:5">
      <c r="A10" t="str">
        <f>'Holiday Script Implementation'!J10</f>
        <v>INSERT INTO t_city_holiday_code (city_holiday_id, holiday_name, holiday_date, created_by, created_date, modified_by, modified_date, vsc_id) VALUES(nextval('t_city_holiday_code_seq'),'Prophet Mohammed Birth Anniversary','2025-09-18 00:00:00.000','Support', Current_timestamp, 'Support',Current_timestamp,63502);</v>
      </c>
    </row>
    <row r="11" spans="1:5">
      <c r="A11" t="str">
        <f>'Holiday Script Implementation'!J11</f>
        <v>INSERT INTO t_city_holiday_code (city_holiday_id, holiday_name, holiday_date, created_by, created_date, modified_by, modified_date, vsc_id) VALUES(nextval('t_city_holiday_code_seq'),'Saudi National Day','2025-09-23 00:00:00.000','Support', Current_timestamp, 'Support',Current_timestamp,63502);</v>
      </c>
    </row>
    <row r="12" spans="1:5">
      <c r="A12" t="str">
        <f>'Holiday Script Implementation'!J12</f>
        <v>INSERT INTO t_city_holiday_code (city_holiday_id, holiday_name, holiday_date, created_by, created_date, modified_by, modified_date, vsc_id) VALUES(nextval('t_city_holiday_code_seq'),'Revolution Day','2025-12-19 00:00:00.000','Support', Current_timestamp, 'Support',Current_timestamp,63502);</v>
      </c>
    </row>
    <row r="13" spans="1:5">
      <c r="A13" t="str">
        <f>'Holiday Script Implementation'!J13</f>
        <v>INSERT INTO t_city_holiday_code (city_holiday_id, holiday_name, holiday_date, created_by, created_date, modified_by, modified_date, vsc_id) VALUES(nextval('t_city_holiday_code_seq'),'Christmas','2025-12-25 00:00:00.000','Support', Current_timestamp, 'Support',Current_timestamp,63502);</v>
      </c>
    </row>
    <row r="14" spans="1:5">
      <c r="A14" t="str">
        <f>'Holiday Script Implementation'!J14</f>
        <v/>
      </c>
    </row>
    <row r="15" spans="1:5">
      <c r="A15" t="str">
        <f>'Holiday Script Implementation'!J15</f>
        <v/>
      </c>
    </row>
    <row r="16" spans="1:5">
      <c r="A16" t="str">
        <f>'Holiday Script Implementation'!J16</f>
        <v/>
      </c>
    </row>
    <row r="17" spans="1:1">
      <c r="A17" t="str">
        <f>'Holiday Script Implementation'!J17</f>
        <v/>
      </c>
    </row>
    <row r="18" spans="1:1">
      <c r="A18" t="str">
        <f>'Holiday Script Implementation'!J18</f>
        <v/>
      </c>
    </row>
    <row r="19" spans="1:1">
      <c r="A19" t="str">
        <f>'Holiday Script Implementation'!J19</f>
        <v/>
      </c>
    </row>
  </sheetData>
  <mergeCells count="1">
    <mergeCell ref="A1: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Singh Rathaur, Pushpendra</dc:creator>
  <cp:keywords/>
  <dc:description/>
  <cp:lastModifiedBy/>
  <cp:revision/>
  <dcterms:created xsi:type="dcterms:W3CDTF">2024-11-25T07:27:10Z</dcterms:created>
  <dcterms:modified xsi:type="dcterms:W3CDTF">2025-04-22T11:08:52Z</dcterms:modified>
  <cp:category/>
  <cp:contentStatus/>
</cp:coreProperties>
</file>