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F5A62C8-76A9-4C25-90CB-B2B33292C0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  <c r="D9" i="1"/>
  <c r="D11" i="1" s="1"/>
  <c r="E9" i="1"/>
  <c r="E11" i="1" s="1"/>
  <c r="F9" i="1"/>
  <c r="G9" i="1"/>
  <c r="H9" i="1"/>
  <c r="I9" i="1"/>
  <c r="I11" i="1" s="1"/>
  <c r="B9" i="1"/>
  <c r="C6" i="1"/>
  <c r="D6" i="1"/>
  <c r="E6" i="1"/>
  <c r="F6" i="1"/>
  <c r="G6" i="1"/>
  <c r="H6" i="1"/>
  <c r="I6" i="1"/>
  <c r="B6" i="1"/>
  <c r="C11" i="1" l="1"/>
  <c r="C12" i="1" s="1"/>
  <c r="D12" i="1"/>
  <c r="E12" i="1"/>
  <c r="F11" i="1"/>
  <c r="F12" i="1" s="1"/>
  <c r="G11" i="1"/>
  <c r="G12" i="1" s="1"/>
  <c r="H11" i="1"/>
  <c r="H12" i="1" s="1"/>
  <c r="I12" i="1"/>
  <c r="B11" i="1"/>
  <c r="B12" i="1" s="1"/>
</calcChain>
</file>

<file path=xl/sharedStrings.xml><?xml version="1.0" encoding="utf-8"?>
<sst xmlns="http://schemas.openxmlformats.org/spreadsheetml/2006/main" count="30" uniqueCount="23">
  <si>
    <t>标准品</t>
  </si>
  <si>
    <t>A</t>
  </si>
  <si>
    <t>B</t>
  </si>
  <si>
    <t>C</t>
  </si>
  <si>
    <t>D</t>
  </si>
  <si>
    <t>E</t>
  </si>
  <si>
    <t>F</t>
  </si>
  <si>
    <t>G</t>
  </si>
  <si>
    <t>H</t>
  </si>
  <si>
    <t>OD值</t>
  </si>
  <si>
    <t>待测OD值</t>
  </si>
  <si>
    <t>原始蛋白浓度（×10）</t>
    <phoneticPr fontId="1" type="noConversion"/>
  </si>
  <si>
    <t>浓度（mg/ml）</t>
    <phoneticPr fontId="1" type="noConversion"/>
  </si>
  <si>
    <t>Y值（蛋白浓度（mg/ml）</t>
    <phoneticPr fontId="1" type="noConversion"/>
  </si>
  <si>
    <t>V总</t>
    <phoneticPr fontId="1" type="noConversion"/>
  </si>
  <si>
    <t>V5×SDS</t>
    <phoneticPr fontId="1" type="noConversion"/>
  </si>
  <si>
    <t>V RIPA</t>
    <phoneticPr fontId="1" type="noConversion"/>
  </si>
  <si>
    <t>60ul</t>
    <phoneticPr fontId="1" type="noConversion"/>
  </si>
  <si>
    <t>需要加入</t>
    <phoneticPr fontId="1" type="noConversion"/>
  </si>
  <si>
    <t>5xSDS+RIPA</t>
    <phoneticPr fontId="1" type="noConversion"/>
  </si>
  <si>
    <t>V样本</t>
    <phoneticPr fontId="1" type="noConversion"/>
  </si>
  <si>
    <t>蛋白浓度统一调整至1ug/ul</t>
    <phoneticPr fontId="1" type="noConversion"/>
  </si>
  <si>
    <t>OD值必须要在A-H范围之间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</si>
</sst>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236943379377312E-2"/>
                  <c:y val="-0.21674531189930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0.15</c:v>
                </c:pt>
                <c:pt idx="1">
                  <c:v>0.17</c:v>
                </c:pt>
                <c:pt idx="2">
                  <c:v>0.187</c:v>
                </c:pt>
                <c:pt idx="3">
                  <c:v>0.21199999999999999</c:v>
                </c:pt>
                <c:pt idx="4">
                  <c:v>0.27900000000000003</c:v>
                </c:pt>
                <c:pt idx="5">
                  <c:v>0.34499999999999997</c:v>
                </c:pt>
                <c:pt idx="6">
                  <c:v>0.376</c:v>
                </c:pt>
                <c:pt idx="7">
                  <c:v>0.46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B-408A-BFD5-2D3FE292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06262"/>
        <c:axId val="538187358"/>
      </c:scatterChart>
      <c:valAx>
        <c:axId val="8633062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7358"/>
        <c:crosses val="autoZero"/>
        <c:crossBetween val="midCat"/>
      </c:valAx>
      <c:valAx>
        <c:axId val="538187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3062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13</xdr:row>
      <xdr:rowOff>85724</xdr:rowOff>
    </xdr:from>
    <xdr:to>
      <xdr:col>6</xdr:col>
      <xdr:colOff>476250</xdr:colOff>
      <xdr:row>23</xdr:row>
      <xdr:rowOff>31749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A16" workbookViewId="0">
      <selection activeCell="J5" sqref="J5"/>
    </sheetView>
  </sheetViews>
  <sheetFormatPr defaultColWidth="9" defaultRowHeight="14.25" x14ac:dyDescent="0.2"/>
  <cols>
    <col min="1" max="1" width="22.25" style="1" customWidth="1"/>
    <col min="2" max="5" width="12.625" style="1"/>
    <col min="6" max="6" width="11.5" style="1"/>
    <col min="7" max="9" width="12.625" style="1"/>
    <col min="10" max="10" width="42" style="1" customWidth="1"/>
    <col min="11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 s="1" t="s">
        <v>9</v>
      </c>
      <c r="B2" s="1">
        <v>0.15</v>
      </c>
      <c r="C2" s="1">
        <v>0.17</v>
      </c>
      <c r="D2" s="1">
        <v>0.187</v>
      </c>
      <c r="E2" s="1">
        <v>0.21199999999999999</v>
      </c>
      <c r="F2" s="1">
        <v>0.27900000000000003</v>
      </c>
      <c r="G2" s="1">
        <v>0.34499999999999997</v>
      </c>
      <c r="H2" s="1">
        <v>0.376</v>
      </c>
      <c r="I2" s="1">
        <v>0.46</v>
      </c>
    </row>
    <row r="3" spans="1:10" x14ac:dyDescent="0.2">
      <c r="A3" s="2" t="s">
        <v>12</v>
      </c>
      <c r="B3" s="1">
        <v>0</v>
      </c>
      <c r="C3" s="1">
        <v>0.5</v>
      </c>
      <c r="D3" s="1">
        <v>1</v>
      </c>
      <c r="E3" s="1">
        <v>2</v>
      </c>
      <c r="F3" s="1">
        <v>4</v>
      </c>
      <c r="G3" s="1">
        <v>6</v>
      </c>
      <c r="H3" s="1">
        <v>8</v>
      </c>
      <c r="I3" s="1">
        <v>10</v>
      </c>
    </row>
    <row r="5" spans="1:10" x14ac:dyDescent="0.2">
      <c r="A5" s="1" t="s">
        <v>10</v>
      </c>
      <c r="B5" s="1">
        <v>0.20300000000000001</v>
      </c>
      <c r="C5" s="1">
        <v>0.22500000000000001</v>
      </c>
      <c r="D5" s="1">
        <v>0.23</v>
      </c>
      <c r="E5" s="1">
        <v>0.183</v>
      </c>
      <c r="F5" s="1">
        <v>0.185</v>
      </c>
      <c r="G5" s="1">
        <v>0.27700000000000002</v>
      </c>
      <c r="H5" s="1">
        <v>0.23</v>
      </c>
      <c r="I5" s="1">
        <v>0.23</v>
      </c>
      <c r="J5" s="3" t="s">
        <v>22</v>
      </c>
    </row>
    <row r="6" spans="1:10" x14ac:dyDescent="0.2">
      <c r="A6" s="2" t="s">
        <v>13</v>
      </c>
      <c r="B6" s="2">
        <f>33.202*B5 - 5.106</f>
        <v>1.6340060000000003</v>
      </c>
      <c r="C6" s="2">
        <f t="shared" ref="C6:I6" si="0">33.202*C5 - 5.106</f>
        <v>2.3644499999999997</v>
      </c>
      <c r="D6" s="2">
        <f t="shared" si="0"/>
        <v>2.5304599999999997</v>
      </c>
      <c r="E6" s="2">
        <f t="shared" si="0"/>
        <v>0.96996599999999944</v>
      </c>
      <c r="F6" s="2">
        <f t="shared" si="0"/>
        <v>1.0363699999999998</v>
      </c>
      <c r="G6" s="2">
        <f t="shared" si="0"/>
        <v>4.090954</v>
      </c>
      <c r="H6" s="2">
        <f t="shared" si="0"/>
        <v>2.5304599999999997</v>
      </c>
      <c r="I6" s="2">
        <f t="shared" si="0"/>
        <v>2.5304599999999997</v>
      </c>
    </row>
    <row r="8" spans="1:10" x14ac:dyDescent="0.2">
      <c r="A8" s="2" t="s">
        <v>11</v>
      </c>
      <c r="B8" s="1">
        <v>10</v>
      </c>
      <c r="C8" s="1">
        <v>8</v>
      </c>
      <c r="D8" s="1">
        <v>8.5</v>
      </c>
      <c r="E8" s="1">
        <v>8</v>
      </c>
      <c r="F8" s="1">
        <v>9</v>
      </c>
      <c r="G8" s="1">
        <v>9.5</v>
      </c>
      <c r="H8" s="1">
        <v>8</v>
      </c>
      <c r="I8" s="1">
        <v>8</v>
      </c>
      <c r="J8" s="3" t="s">
        <v>21</v>
      </c>
    </row>
    <row r="9" spans="1:10" s="3" customFormat="1" x14ac:dyDescent="0.2">
      <c r="A9" s="3" t="s">
        <v>14</v>
      </c>
      <c r="B9" s="3">
        <f>B8*60</f>
        <v>600</v>
      </c>
      <c r="C9" s="3">
        <f>C8*60</f>
        <v>480</v>
      </c>
      <c r="D9" s="3">
        <f>D8*60</f>
        <v>510</v>
      </c>
      <c r="E9" s="3">
        <f>E8*60</f>
        <v>480</v>
      </c>
      <c r="F9" s="3">
        <f>F8*60</f>
        <v>540</v>
      </c>
      <c r="G9" s="3">
        <f>G8*60</f>
        <v>570</v>
      </c>
      <c r="H9" s="3">
        <f>H8*60</f>
        <v>480</v>
      </c>
      <c r="I9" s="3">
        <f>I8*60</f>
        <v>480</v>
      </c>
    </row>
    <row r="10" spans="1:10" x14ac:dyDescent="0.2">
      <c r="A10" s="2" t="s">
        <v>20</v>
      </c>
      <c r="B10" s="2" t="s">
        <v>17</v>
      </c>
      <c r="C10" s="2" t="s">
        <v>17</v>
      </c>
      <c r="D10" s="2" t="s">
        <v>17</v>
      </c>
      <c r="E10" s="2" t="s">
        <v>17</v>
      </c>
      <c r="F10" s="2" t="s">
        <v>17</v>
      </c>
      <c r="G10" s="2" t="s">
        <v>17</v>
      </c>
      <c r="H10" s="2" t="s">
        <v>17</v>
      </c>
      <c r="I10" s="2" t="s">
        <v>17</v>
      </c>
    </row>
    <row r="11" spans="1:10" x14ac:dyDescent="0.2">
      <c r="A11" s="2" t="s">
        <v>15</v>
      </c>
      <c r="B11" s="1">
        <f>B9/5</f>
        <v>120</v>
      </c>
      <c r="C11" s="1">
        <f>C9/5</f>
        <v>96</v>
      </c>
      <c r="D11" s="1">
        <f>D9/5</f>
        <v>102</v>
      </c>
      <c r="E11" s="1">
        <f>E9/5</f>
        <v>96</v>
      </c>
      <c r="F11" s="1">
        <f>F9/5</f>
        <v>108</v>
      </c>
      <c r="G11" s="1">
        <f>G9/5</f>
        <v>114</v>
      </c>
      <c r="H11" s="1">
        <f>H9/5</f>
        <v>96</v>
      </c>
      <c r="I11" s="1">
        <f>I9/5</f>
        <v>96</v>
      </c>
    </row>
    <row r="12" spans="1:10" x14ac:dyDescent="0.2">
      <c r="A12" s="2" t="s">
        <v>16</v>
      </c>
      <c r="B12" s="1">
        <f>B9-B11-60</f>
        <v>420</v>
      </c>
      <c r="C12" s="1">
        <f>C9-C11-60</f>
        <v>324</v>
      </c>
      <c r="D12" s="1">
        <f>D9-D11-60</f>
        <v>348</v>
      </c>
      <c r="E12" s="1">
        <f>E9-E11-60</f>
        <v>324</v>
      </c>
      <c r="F12" s="1">
        <f>F9-F11-60</f>
        <v>372</v>
      </c>
      <c r="G12" s="1">
        <f>G9-G11-60</f>
        <v>396</v>
      </c>
      <c r="H12" s="1">
        <f>H9-H11-60</f>
        <v>324</v>
      </c>
      <c r="I12" s="1">
        <f>I9-I11-60</f>
        <v>324</v>
      </c>
    </row>
    <row r="14" spans="1:10" x14ac:dyDescent="0.2">
      <c r="A14" s="2" t="s">
        <v>18</v>
      </c>
      <c r="B14" s="2" t="s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2020-11-03T13:07:00Z</dcterms:created>
  <dcterms:modified xsi:type="dcterms:W3CDTF">2020-11-05T12:45:12Z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