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<sst xmlns="http://schemas.openxmlformats.org/spreadsheetml/2006/main" count="840" uniqueCount="289">
  <si>
    <t>app</t>
  </si>
  <si>
    <t>input</t>
  </si>
  <si>
    <t>oracle_pct_gpu</t>
  </si>
  <si>
    <t>awt_pct_gpu</t>
  </si>
  <si>
    <t>naive_pct_gpu</t>
  </si>
  <si>
    <t>ite</t>
  </si>
  <si>
    <t>seq_vect_time</t>
  </si>
  <si>
    <t>seq_time</t>
  </si>
  <si>
    <t>cpu_time</t>
  </si>
  <si>
    <t>gpu_time</t>
  </si>
  <si>
    <t>gpu_kernel_time</t>
  </si>
  <si>
    <t>naive_cpu_time</t>
  </si>
  <si>
    <t>naive_gpu_time</t>
  </si>
  <si>
    <t>naive_total_time</t>
  </si>
  <si>
    <t>awt_cpu_time</t>
  </si>
  <si>
    <t>awt_gpu_time</t>
  </si>
  <si>
    <t>awt_total_time</t>
  </si>
  <si>
    <t>oracle_cpu_time</t>
  </si>
  <si>
    <t>oracle_gpu_time</t>
  </si>
  <si>
    <t>oracle_total_time</t>
  </si>
  <si>
    <t>speedup_cpu</t>
  </si>
  <si>
    <t>speedup_gpu</t>
  </si>
  <si>
    <t>speedup_naive</t>
  </si>
  <si>
    <t>speedup_awt</t>
  </si>
  <si>
    <t>speedup_oracle</t>
  </si>
  <si>
    <t>l2_l1_read_hit_rate</t>
  </si>
  <si>
    <t>L3_TCM</t>
  </si>
  <si>
    <t>L2_DCM</t>
  </si>
  <si>
    <t>FP_INS</t>
  </si>
  <si>
    <t>FDV_INS</t>
  </si>
  <si>
    <t>VEC_SP</t>
  </si>
  <si>
    <t>BR_MSP</t>
  </si>
  <si>
    <t>BR_CN</t>
  </si>
  <si>
    <t>BR_INS</t>
  </si>
  <si>
    <t>BR_TKN</t>
  </si>
  <si>
    <t>BR_PRC</t>
  </si>
  <si>
    <t>BR_MSP.1</t>
  </si>
  <si>
    <t>LD_INS</t>
  </si>
  <si>
    <t>SR_INS</t>
  </si>
  <si>
    <t>L1_DCH</t>
  </si>
  <si>
    <t>L1_REUSE</t>
  </si>
  <si>
    <t>L2_DCH</t>
  </si>
  <si>
    <t>L2_REUSE</t>
  </si>
  <si>
    <t>L2_TCM</t>
  </si>
  <si>
    <t>L2_STM</t>
  </si>
  <si>
    <t>L2_LDM</t>
  </si>
  <si>
    <t>L2_DCR</t>
  </si>
  <si>
    <t>L2_DCW</t>
  </si>
  <si>
    <t>L2_TCR</t>
  </si>
  <si>
    <t>L2_TCW</t>
  </si>
  <si>
    <t>L3_REUSE</t>
  </si>
  <si>
    <t>L3_DCR</t>
  </si>
  <si>
    <t>L3_DCW</t>
  </si>
  <si>
    <t>L3_TCR</t>
  </si>
  <si>
    <t>L3_TCW</t>
  </si>
  <si>
    <t>INS_CYC</t>
  </si>
  <si>
    <t>STL_ICY</t>
  </si>
  <si>
    <t>REF_CYC</t>
  </si>
  <si>
    <t>sm_efficiency</t>
  </si>
  <si>
    <t>fb_subp0_write_sectors</t>
  </si>
  <si>
    <t>stall_constant_memory_dependency</t>
  </si>
  <si>
    <t>gst_efficiency</t>
  </si>
  <si>
    <t>l2_subp1_read_l1_sector_queries</t>
  </si>
  <si>
    <t>active_cycles</t>
  </si>
  <si>
    <t>inst_fp_64</t>
  </si>
  <si>
    <t>gst_throughput</t>
  </si>
  <si>
    <t>inst_issued2</t>
  </si>
  <si>
    <t>stall_not_selected</t>
  </si>
  <si>
    <t>tex0_cache_sector_queries</t>
  </si>
  <si>
    <t>gst_inst_64bit</t>
  </si>
  <si>
    <t>l2_subp3_write_system_sector_queries</t>
  </si>
  <si>
    <t>l2_subp1_total_write_sector_queries</t>
  </si>
  <si>
    <t>stall_exec_dependency</t>
  </si>
  <si>
    <t>shared_store_transactions</t>
  </si>
  <si>
    <t>l2_subp1_read_tex_sector_queries</t>
  </si>
  <si>
    <t>branch_efficiency</t>
  </si>
  <si>
    <t>rocache_subp3_gld_thread_count_32b</t>
  </si>
  <si>
    <t>rocache_subp1_gld_thread_count_32b</t>
  </si>
  <si>
    <t>l1_shared_utilization</t>
  </si>
  <si>
    <t>warp_nonpred_execution_efficiency</t>
  </si>
  <si>
    <t>gld_inst_8bit</t>
  </si>
  <si>
    <t>sysmem_read_throughput</t>
  </si>
  <si>
    <t>gld_inst_64bit</t>
  </si>
  <si>
    <t>issue_slot_utilization</t>
  </si>
  <si>
    <t>shared_efficiency</t>
  </si>
  <si>
    <t>l2_subp3_total_write_sector_queries</t>
  </si>
  <si>
    <t>l2_subp1_read_l1_hit_sectors</t>
  </si>
  <si>
    <t>shared_load_transactions</t>
  </si>
  <si>
    <t>l2_l1_read_throughput</t>
  </si>
  <si>
    <t>l2_subp0_read_l1_hit_sectors</t>
  </si>
  <si>
    <t>rocache_subp2_gld_thread_count_64b</t>
  </si>
  <si>
    <t>tex_cache_hit_rate</t>
  </si>
  <si>
    <t>tex1_cache_sector_misses</t>
  </si>
  <si>
    <t>l2_subp2_total_write_sector_queries</t>
  </si>
  <si>
    <t>shared_store_throughput</t>
  </si>
  <si>
    <t>l2_subp3_read_l1_sector_queries</t>
  </si>
  <si>
    <t>tex_cache_throughput</t>
  </si>
  <si>
    <t>gld_request</t>
  </si>
  <si>
    <t>achieved_occupancy</t>
  </si>
  <si>
    <t>l2_subp2_read_sector_misses</t>
  </si>
  <si>
    <t>active_warps</t>
  </si>
  <si>
    <t>shared_store</t>
  </si>
  <si>
    <t>gld_inst_128bit</t>
  </si>
  <si>
    <t>elapsed_cycles_sm</t>
  </si>
  <si>
    <t>X__l1_global_load_transactions</t>
  </si>
  <si>
    <t>l2_subp2_write_l1_sector_queries</t>
  </si>
  <si>
    <t>stall_inst_fetch</t>
  </si>
  <si>
    <t>inst_fp_32</t>
  </si>
  <si>
    <t>dram_read_transactions</t>
  </si>
  <si>
    <t>l2_subp3_read_tex_sector_queries</t>
  </si>
  <si>
    <t>l1_cache_local_hit_rate</t>
  </si>
  <si>
    <t>dram_write_transactions</t>
  </si>
  <si>
    <t>inst_bit_convert</t>
  </si>
  <si>
    <t>stall_sync</t>
  </si>
  <si>
    <t>gld_transactions_per_request</t>
  </si>
  <si>
    <t>l2_texture_read_hit_rate</t>
  </si>
  <si>
    <t>gst_requested_throughput</t>
  </si>
  <si>
    <t>fb_subp1_write_sectors</t>
  </si>
  <si>
    <t>gst_request</t>
  </si>
  <si>
    <t>l2_subp2_read_system_sector_queries</t>
  </si>
  <si>
    <t>rocache_gld_inst_32bit</t>
  </si>
  <si>
    <t>l2_subp2_read_l1_hit_sectors</t>
  </si>
  <si>
    <t>tex3_cache_sector_misses</t>
  </si>
  <si>
    <t>l2_subp2_write_sector_misses</t>
  </si>
  <si>
    <t>l2_subp1_total_read_sector_queries</t>
  </si>
  <si>
    <t>l2_subp2_read_tex_sector_queries</t>
  </si>
  <si>
    <t>tex1_cache_sector_queries</t>
  </si>
  <si>
    <t>l2_subp0_write_sector_misses</t>
  </si>
  <si>
    <t>rocache_subp0_gld_thread_count_128b</t>
  </si>
  <si>
    <t>l2_subp1_write_l1_sector_queries</t>
  </si>
  <si>
    <t>inst_integer</t>
  </si>
  <si>
    <t>fb_subp1_read_sectors</t>
  </si>
  <si>
    <t>inst_issued</t>
  </si>
  <si>
    <t>ecc_transactions</t>
  </si>
  <si>
    <t>cf_fu_utilization</t>
  </si>
  <si>
    <t>rocache_subp3_gld_thread_count_128b</t>
  </si>
  <si>
    <t>l2_subp3_read_tex_hit_sectors</t>
  </si>
  <si>
    <t>l2_subp2_read_tex_hit_sectors</t>
  </si>
  <si>
    <t>ipc_instance</t>
  </si>
  <si>
    <t>gld_inst_16bit</t>
  </si>
  <si>
    <t>rocache_subp2_gld_thread_count_128b</t>
  </si>
  <si>
    <t>l2_subp1_read_tex_hit_sectors</t>
  </si>
  <si>
    <t>rocache_subp3_gld_warp_count_32b</t>
  </si>
  <si>
    <t>global_store_transaction</t>
  </si>
  <si>
    <t>inst_per_warp</t>
  </si>
  <si>
    <t>rocache_subp2_gld_warp_count_32b</t>
  </si>
  <si>
    <t>rocache_subp0_gld_warp_count_128b</t>
  </si>
  <si>
    <t>l2_subp1_write_sector_misses</t>
  </si>
  <si>
    <t>l2_subp2_write_system_sector_queries</t>
  </si>
  <si>
    <t>issued_ipc</t>
  </si>
  <si>
    <t>gld_transactions</t>
  </si>
  <si>
    <t>fb_subp0_read_sectors</t>
  </si>
  <si>
    <t>shared_load_throughput</t>
  </si>
  <si>
    <t>sm_cta_launched</t>
  </si>
  <si>
    <t>rocache_subp1_gld_warp_count_64b</t>
  </si>
  <si>
    <t>inst_control</t>
  </si>
  <si>
    <t>rocache_gld_inst_64bit</t>
  </si>
  <si>
    <t>dram_utilization</t>
  </si>
  <si>
    <t>rocache_subp0_gld_warp_count_64b</t>
  </si>
  <si>
    <t>tex3_cache_sector_queries</t>
  </si>
  <si>
    <t>l2_subp0_read_tex_sector_queries</t>
  </si>
  <si>
    <t>gst_inst_128bit</t>
  </si>
  <si>
    <t>shared_load_transactions_per_request</t>
  </si>
  <si>
    <t>rocache_subp2_gld_warp_count_128b</t>
  </si>
  <si>
    <t>l1_cache_global_hit_rate</t>
  </si>
  <si>
    <t>dram_read_throughput</t>
  </si>
  <si>
    <t>l2_subp3_read_l1_hit_sectors</t>
  </si>
  <si>
    <t>flop_count_sp_mul</t>
  </si>
  <si>
    <t>not_predicated_off_thread_inst_executed</t>
  </si>
  <si>
    <t>flop_count_sp_add</t>
  </si>
  <si>
    <t>gld_inst_32bit</t>
  </si>
  <si>
    <t>eligible_warps_per_cycle</t>
  </si>
  <si>
    <t>ipc</t>
  </si>
  <si>
    <t>l2_l1_write_transactions</t>
  </si>
  <si>
    <t>gst_inst_32bit</t>
  </si>
  <si>
    <t>issue_slots</t>
  </si>
  <si>
    <t>l2_subp3_write_l1_sector_queries</t>
  </si>
  <si>
    <t>cf_executed</t>
  </si>
  <si>
    <t>ldst_fu_utilization</t>
  </si>
  <si>
    <t>uncached_global_load_transaction</t>
  </si>
  <si>
    <t>inst_misc</t>
  </si>
  <si>
    <t>gld_requested_throughput</t>
  </si>
  <si>
    <t>L3_DCH</t>
  </si>
  <si>
    <t>flop_count_sp_special</t>
  </si>
  <si>
    <t>sysmem_read_transactions</t>
  </si>
  <si>
    <t>rocache_subp1_gld_warp_count_32b</t>
  </si>
  <si>
    <t>l2_tex_read_transactions</t>
  </si>
  <si>
    <t>l2_subp3_read_system_sector_queries</t>
  </si>
  <si>
    <t>rocache_subp1_gld_thread_count_64b</t>
  </si>
  <si>
    <t>gst_inst_8bit</t>
  </si>
  <si>
    <t>rocache_subp3_gld_thread_count_64b</t>
  </si>
  <si>
    <t>sysmem_write_throughput</t>
  </si>
  <si>
    <t>l2_subp1_write_system_sector_queries</t>
  </si>
  <si>
    <t>l2_subp3_read_sector_misses</t>
  </si>
  <si>
    <t>l2_subp0_read_system_sector_queries</t>
  </si>
  <si>
    <t>l2_atomic_transactions</t>
  </si>
  <si>
    <t>l2_l1_write_throughput</t>
  </si>
  <si>
    <t>alu_fu_utilization</t>
  </si>
  <si>
    <t>l2_texture_read_throughput</t>
  </si>
  <si>
    <t>ldst_executed</t>
  </si>
  <si>
    <t>gst_transactions_per_request</t>
  </si>
  <si>
    <t>rocache_subp2_gld_warp_count_64b</t>
  </si>
  <si>
    <t>nc_l2_read_transactions</t>
  </si>
  <si>
    <t>tex_cache_transactions</t>
  </si>
  <si>
    <t>tex_utilization</t>
  </si>
  <si>
    <t>l2_read_throughput</t>
  </si>
  <si>
    <t>gst_transactions</t>
  </si>
  <si>
    <t>rocache_gld_inst_8bit</t>
  </si>
  <si>
    <t>rocache_subp1_gld_warp_count_128b</t>
  </si>
  <si>
    <t>gld_throughput</t>
  </si>
  <si>
    <t>l2_subp0_total_write_sector_queries</t>
  </si>
  <si>
    <t>rocache_gld_inst_16bit</t>
  </si>
  <si>
    <t>stall_memory_throttle</t>
  </si>
  <si>
    <t>rocache_subp3_gld_warp_count_128b</t>
  </si>
  <si>
    <t>l2_subp0_read_sector_misses</t>
  </si>
  <si>
    <t>stall_other</t>
  </si>
  <si>
    <t>rocache_gld_inst_128bit</t>
  </si>
  <si>
    <t>stall_texture</t>
  </si>
  <si>
    <t>X</t>
  </si>
  <si>
    <t>stall_memory_dependency</t>
  </si>
  <si>
    <t>X__l1_global_store_transactions</t>
  </si>
  <si>
    <t>l2_subp0_write_l1_sector_queries</t>
  </si>
  <si>
    <t>l2_subp3_total_read_sector_queries</t>
  </si>
  <si>
    <t>l2_subp2_read_l1_sector_queries</t>
  </si>
  <si>
    <t>l2_subp0_write_system_sector_queries</t>
  </si>
  <si>
    <t>sysmem_utilization</t>
  </si>
  <si>
    <t>gst_inst_16bit</t>
  </si>
  <si>
    <t>l1_shared_load_transactions</t>
  </si>
  <si>
    <t>l2_write_transactions</t>
  </si>
  <si>
    <t>threads_launched</t>
  </si>
  <si>
    <t>nc_gld_efficiency</t>
  </si>
  <si>
    <t>l2_read_transactions</t>
  </si>
  <si>
    <t>rocache_subp3_gld_warp_count_64b</t>
  </si>
  <si>
    <t>thread_inst_executed</t>
  </si>
  <si>
    <t>l1_shared_store_transactions</t>
  </si>
  <si>
    <t>l2_subp1_read_system_sector_queries</t>
  </si>
  <si>
    <t>cf_issued</t>
  </si>
  <si>
    <t>l2_subp1_read_sector_misses</t>
  </si>
  <si>
    <t>l2_subp3_write_sector_misses</t>
  </si>
  <si>
    <t>tex2_cache_sector_queries</t>
  </si>
  <si>
    <t>warps_launched</t>
  </si>
  <si>
    <t>ecc_throughput</t>
  </si>
  <si>
    <t>l2_atomic_throughput</t>
  </si>
  <si>
    <t>l2_subp2_total_read_sector_queries</t>
  </si>
  <si>
    <t>flop_dp_efficiency</t>
  </si>
  <si>
    <t>shared_load</t>
  </si>
  <si>
    <t>flop_sp_efficiency</t>
  </si>
  <si>
    <t>sysmem_write_transactions</t>
  </si>
  <si>
    <t>stall_pipe_busy</t>
  </si>
  <si>
    <t>inst_compute_ld_st</t>
  </si>
  <si>
    <t>dram_write_throughput</t>
  </si>
  <si>
    <t>tex0_cache_sector_misses</t>
  </si>
  <si>
    <t>nc_cache_global_hit_rate</t>
  </si>
  <si>
    <t>l2_subp0_total_read_sector_queries</t>
  </si>
  <si>
    <t>flop_count_sp</t>
  </si>
  <si>
    <t>rocache_subp0_gld_warp_count_32b</t>
  </si>
  <si>
    <t>sm_efficiency_instance</t>
  </si>
  <si>
    <t>l2_utilization</t>
  </si>
  <si>
    <t>rocache_subp1_gld_thread_count_128b</t>
  </si>
  <si>
    <t>inst_executed</t>
  </si>
  <si>
    <t>rocache_subp0_gld_thread_count_32b</t>
  </si>
  <si>
    <t>warp_execution_efficiency</t>
  </si>
  <si>
    <t>stall_data_request</t>
  </si>
  <si>
    <t>tex_fu_utilization</t>
  </si>
  <si>
    <t>l2_write_throughput</t>
  </si>
  <si>
    <t>l2_subp0_read_l1_sector_queries</t>
  </si>
  <si>
    <t>rocache_subp0_gld_thread_count_64b</t>
  </si>
  <si>
    <t>ldst_issued</t>
  </si>
  <si>
    <t>tex2_cache_sector_misses</t>
  </si>
  <si>
    <t>inst_issued1</t>
  </si>
  <si>
    <t>gld_efficiency</t>
  </si>
  <si>
    <t>l2_l1_read_transactions</t>
  </si>
  <si>
    <t>rocache_subp2_gld_thread_count_32b</t>
  </si>
  <si>
    <t>shared_store_transactions_per_request</t>
  </si>
  <si>
    <t>l2_subp0_read_tex_hit_sectors</t>
  </si>
  <si>
    <t>flop_count_sp_fma</t>
  </si>
  <si>
    <t>pct_gpu_p1</t>
  </si>
  <si>
    <t>pct_gpu_p2</t>
  </si>
  <si>
    <t>pct_gpu_p3</t>
  </si>
  <si>
    <t>pct_gpu_p4</t>
  </si>
  <si>
    <t>naive_pct_gpu_old</t>
  </si>
  <si>
    <t>naive_cpu_time_old</t>
  </si>
  <si>
    <t>naive_gpu_time_old</t>
  </si>
  <si>
    <t>cloudsim</t>
  </si>
  <si>
    <t>NA</t>
  </si>
  <si>
    <t>convolution</t>
  </si>
  <si>
    <t>fast</t>
  </si>
  <si>
    <t>gol</t>
  </si>
  <si>
    <t>jacobi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</si>
</sst>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X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0" topLeftCell="M1" activePane="topRight" state="frozen"/>
      <selection pane="topLeft" activeCell="A1" activeCellId="0" sqref="A1"/>
      <selection pane="topRight" activeCell="Y38" activeCellId="0" sqref="Y38"/>
    </sheetView>
  </sheetViews>
  <sheetFormatPr defaultRowHeight="12.8"/>
  <cols>
    <col collapsed="false" hidden="false" max="1" min="1" style="0" width="10.734693877551"/>
    <col collapsed="false" hidden="false" max="2" min="2" style="0" width="5.46428571428571"/>
    <col collapsed="false" hidden="false" max="3" min="3" style="0" width="13.7959183673469"/>
    <col collapsed="false" hidden="false" max="4" min="4" style="0" width="11.7091836734694"/>
    <col collapsed="false" hidden="false" max="5" min="5" style="0" width="14.2091836734694"/>
    <col collapsed="false" hidden="false" max="6" min="6" style="0" width="3.51020408163265"/>
    <col collapsed="false" hidden="false" max="7" min="7" style="0" width="13.2755102040816"/>
    <col collapsed="false" hidden="false" max="10" min="8" style="0" width="8.93877551020408"/>
    <col collapsed="false" hidden="false" max="13" min="11" style="0" width="14.2091836734694"/>
    <col collapsed="false" hidden="false" max="14" min="14" style="0" width="15.4591836734694"/>
    <col collapsed="false" hidden="false" max="16" min="15" style="0" width="12.6785714285714"/>
    <col collapsed="false" hidden="false" max="17" min="17" style="0" width="13.2397959183673"/>
    <col collapsed="false" hidden="false" max="19" min="18" style="0" width="14.7704081632653"/>
    <col collapsed="false" hidden="false" max="20" min="20" style="0" width="15.3265306122449"/>
    <col collapsed="false" hidden="false" max="22" min="21" style="0" width="12.265306122449"/>
    <col collapsed="false" hidden="false" max="23" min="23" style="0" width="14.2091836734694"/>
    <col collapsed="false" hidden="false" max="24" min="24" style="0" width="13.0561224489796"/>
    <col collapsed="false" hidden="false" max="25" min="25" style="0" width="14.2091836734694"/>
    <col collapsed="false" hidden="false" max="26" min="26" style="0" width="16.7142857142857"/>
    <col collapsed="false" hidden="false" max="27" min="27" style="0" width="8.37755102040816"/>
    <col collapsed="false" hidden="false" max="28" min="28" style="0" width="8.51530612244898"/>
    <col collapsed="false" hidden="false" max="29" min="29" style="0" width="7.95408163265306"/>
    <col collapsed="false" hidden="false" max="30" min="30" style="0" width="9.20408163265306"/>
    <col collapsed="false" hidden="false" max="31" min="31" style="0" width="8.93877551020408"/>
    <col collapsed="false" hidden="false" max="32" min="32" style="0" width="9.07142857142857"/>
    <col collapsed="false" hidden="false" max="33" min="33" style="0" width="6.98469387755102"/>
    <col collapsed="false" hidden="false" max="34" min="34" style="0" width="8.10204081632653"/>
    <col collapsed="false" hidden="false" max="35" min="35" style="0" width="8.65816326530612"/>
    <col collapsed="false" hidden="false" max="36" min="36" style="0" width="8.79081632653061"/>
    <col collapsed="false" hidden="false" max="37" min="37" style="0" width="10.3214285714286"/>
    <col collapsed="false" hidden="false" max="39" min="38" style="0" width="7.95408163265306"/>
    <col collapsed="false" hidden="false" max="40" min="40" style="0" width="8.23469387755102"/>
    <col collapsed="false" hidden="false" max="41" min="41" style="0" width="10.734693877551"/>
    <col collapsed="false" hidden="false" max="42" min="42" style="0" width="8.23469387755102"/>
    <col collapsed="false" hidden="false" max="43" min="43" style="0" width="10.734693877551"/>
    <col collapsed="false" hidden="false" max="45" min="44" style="0" width="8.37755102040816"/>
    <col collapsed="false" hidden="false" max="47" min="46" style="0" width="8.23469387755102"/>
    <col collapsed="false" hidden="false" max="48" min="48" style="0" width="8.65816326530612"/>
    <col collapsed="false" hidden="false" max="49" min="49" style="0" width="8.10204081632653"/>
    <col collapsed="false" hidden="false" max="50" min="50" style="0" width="8.51530612244898"/>
    <col collapsed="false" hidden="false" max="51" min="51" style="0" width="10.734693877551"/>
    <col collapsed="false" hidden="false" max="52" min="52" style="0" width="8.23469387755102"/>
    <col collapsed="false" hidden="false" max="53" min="53" style="0" width="8.65816326530612"/>
    <col collapsed="false" hidden="false" max="54" min="54" style="0" width="8.10204081632653"/>
    <col collapsed="false" hidden="false" max="55" min="55" style="0" width="8.51530612244898"/>
    <col collapsed="false" hidden="false" max="56" min="56" style="0" width="9.35204081632653"/>
    <col collapsed="false" hidden="false" max="57" min="57" style="0" width="8.93877551020408"/>
    <col collapsed="false" hidden="false" max="58" min="58" style="0" width="9.90816326530612"/>
    <col collapsed="false" hidden="false" max="59" min="59" style="0" width="12.6785714285714"/>
    <col collapsed="false" hidden="false" max="60" min="60" style="0" width="11.5204081632653"/>
    <col collapsed="false" hidden="false" max="61" min="61" style="0" width="20.6020408163265"/>
    <col collapsed="false" hidden="false" max="62" min="62" style="0" width="31.0204081632653"/>
    <col collapsed="false" hidden="false" max="63" min="63" style="0" width="12.6785714285714"/>
    <col collapsed="false" hidden="false" max="64" min="64" style="0" width="28.3826530612245"/>
    <col collapsed="false" hidden="false" max="65" min="65" style="0" width="12.6785714285714"/>
    <col collapsed="false" hidden="false" max="66" min="66" style="0" width="12.265306122449"/>
    <col collapsed="false" hidden="false" max="67" min="67" style="0" width="13.515306122449"/>
    <col collapsed="false" hidden="false" max="68" min="68" style="0" width="11.7091836734694"/>
    <col collapsed="false" hidden="false" max="69" min="69" style="0" width="16.1530612244898"/>
    <col collapsed="false" hidden="false" max="70" min="70" style="0" width="23.6581632653061"/>
    <col collapsed="false" hidden="false" max="71" min="71" style="0" width="12.8265306122449"/>
    <col collapsed="false" hidden="false" max="72" min="72" style="0" width="33.2448979591837"/>
    <col collapsed="false" hidden="false" max="73" min="73" style="0" width="30.75"/>
    <col collapsed="false" hidden="false" max="74" min="74" style="0" width="20.4642857142857"/>
    <col collapsed="false" hidden="false" max="75" min="75" style="0" width="22.8316326530612"/>
    <col collapsed="false" hidden="false" max="76" min="76" style="0" width="29.5"/>
    <col collapsed="false" hidden="false" max="77" min="77" style="0" width="15.6071428571429"/>
    <col collapsed="false" hidden="false" max="79" min="78" style="0" width="32.4183673469388"/>
    <col collapsed="false" hidden="false" max="80" min="80" style="0" width="17.9642857142857"/>
    <col collapsed="false" hidden="false" max="81" min="81" style="0" width="30.0510204081633"/>
    <col collapsed="false" hidden="false" max="82" min="82" style="0" width="11.7091836734694"/>
    <col collapsed="false" hidden="false" max="83" min="83" style="0" width="22.4081632653061"/>
    <col collapsed="false" hidden="false" max="84" min="84" style="0" width="12.6785714285714"/>
    <col collapsed="false" hidden="false" max="85" min="85" style="0" width="18.3775510204082"/>
    <col collapsed="false" hidden="false" max="86" min="86" style="0" width="15.6071428571429"/>
    <col collapsed="false" hidden="false" max="87" min="87" style="0" width="30.75"/>
    <col collapsed="false" hidden="false" max="88" min="88" style="0" width="25.469387755102"/>
    <col collapsed="false" hidden="false" max="89" min="89" style="0" width="22.1275510204082"/>
    <col collapsed="false" hidden="false" max="90" min="90" style="0" width="19.2142857142857"/>
    <col collapsed="false" hidden="false" max="91" min="91" style="0" width="25.469387755102"/>
    <col collapsed="false" hidden="false" max="92" min="92" style="0" width="32.4183673469388"/>
    <col collapsed="false" hidden="false" max="93" min="93" style="0" width="16.8571428571429"/>
    <col collapsed="false" hidden="false" max="94" min="94" style="0" width="23.6581632653061"/>
    <col collapsed="false" hidden="false" max="95" min="95" style="0" width="30.75"/>
    <col collapsed="false" hidden="false" max="96" min="96" style="0" width="21.4387755102041"/>
    <col collapsed="false" hidden="false" max="97" min="97" style="0" width="28.3826530612245"/>
    <col collapsed="false" hidden="false" max="98" min="98" style="0" width="19.3571428571429"/>
    <col collapsed="false" hidden="false" max="99" min="99" style="0" width="10.8826530612245"/>
    <col collapsed="false" hidden="false" max="100" min="100" style="0" width="18.5204081632653"/>
    <col collapsed="false" hidden="false" max="101" min="101" style="0" width="26.0255102040816"/>
    <col collapsed="false" hidden="false" max="102" min="102" style="0" width="12.1326530612245"/>
    <col collapsed="false" hidden="false" max="103" min="103" style="0" width="11.9897959183673"/>
    <col collapsed="false" hidden="false" max="104" min="104" style="0" width="13.6530612244898"/>
    <col collapsed="false" hidden="false" max="105" min="105" style="0" width="17.5510204081633"/>
    <col collapsed="false" hidden="false" max="106" min="106" style="0" width="27"/>
    <col collapsed="false" hidden="false" max="107" min="107" style="0" width="28.6632653061224"/>
    <col collapsed="false" hidden="false" max="108" min="108" style="0" width="13.7959183673469"/>
    <col collapsed="false" hidden="false" max="109" min="109" style="0" width="9.90816326530612"/>
    <col collapsed="false" hidden="false" max="110" min="110" style="0" width="20.8775510204082"/>
    <col collapsed="false" hidden="false" max="111" min="111" style="0" width="29.5"/>
    <col collapsed="false" hidden="false" max="112" min="112" style="0" width="20.4642857142857"/>
    <col collapsed="false" hidden="false" max="113" min="113" style="0" width="21.1581632653061"/>
    <col collapsed="false" hidden="false" max="114" min="114" style="0" width="14.3520408163265"/>
    <col collapsed="false" hidden="false" max="115" min="115" style="0" width="9.76530612244898"/>
    <col collapsed="false" hidden="false" max="116" min="116" style="0" width="25.1887755102041"/>
    <col collapsed="false" hidden="false" max="117" min="117" style="0" width="20.8775510204082"/>
    <col collapsed="false" hidden="false" max="118" min="118" style="0" width="22.4081632653061"/>
    <col collapsed="false" hidden="false" max="119" min="119" style="0" width="20.6020408163265"/>
    <col collapsed="false" hidden="false" max="120" min="120" style="0" width="8.72959183673469"/>
    <col collapsed="false" hidden="false" max="121" min="121" style="0" width="32.9744897959184"/>
    <col collapsed="false" hidden="false" max="122" min="122" style="0" width="20.0510204081633"/>
    <col collapsed="false" hidden="false" max="123" min="123" style="0" width="25.469387755102"/>
    <col collapsed="false" hidden="false" max="124" min="124" style="0" width="23.6581632653061"/>
    <col collapsed="false" hidden="false" max="125" min="125" style="0" width="26.2959183673469"/>
    <col collapsed="false" hidden="false" max="126" min="126" style="0" width="30.4744897959184"/>
    <col collapsed="false" hidden="false" max="127" min="127" style="0" width="29.5"/>
    <col collapsed="false" hidden="false" max="128" min="128" style="0" width="23.6581632653061"/>
    <col collapsed="false" hidden="false" max="129" min="129" style="0" width="26.2959183673469"/>
    <col collapsed="false" hidden="false" max="130" min="130" style="0" width="33.3877551020408"/>
    <col collapsed="false" hidden="false" max="131" min="131" style="0" width="28.6632653061224"/>
    <col collapsed="false" hidden="false" max="132" min="132" style="0" width="10.8826530612245"/>
    <col collapsed="false" hidden="false" max="133" min="133" style="0" width="20.3316326530612"/>
    <col collapsed="false" hidden="false" max="134" min="134" style="0" width="12.8265306122449"/>
    <col collapsed="false" hidden="false" max="135" min="135" style="0" width="15.3265306122449"/>
    <col collapsed="false" hidden="false" max="136" min="136" style="0" width="14.2091836734694"/>
    <col collapsed="false" hidden="false" max="137" min="137" style="0" width="33.3877551020408"/>
    <col collapsed="false" hidden="false" max="139" min="138" style="0" width="26.5765306122449"/>
    <col collapsed="false" hidden="false" max="140" min="140" style="0" width="11.7091836734694"/>
    <col collapsed="false" hidden="false" max="141" min="141" style="0" width="12.6785714285714"/>
    <col collapsed="false" hidden="false" max="142" min="142" style="0" width="33.3877551020408"/>
    <col collapsed="false" hidden="false" max="143" min="143" style="0" width="26.5765306122449"/>
    <col collapsed="false" hidden="false" max="144" min="144" style="0" width="31.1632653061224"/>
    <col collapsed="false" hidden="false" max="145" min="145" style="0" width="21.1581632653061"/>
    <col collapsed="false" hidden="false" max="146" min="146" style="0" width="12.6785714285714"/>
    <col collapsed="false" hidden="false" max="147" min="147" style="0" width="31.1632653061224"/>
    <col collapsed="false" hidden="false" max="148" min="148" style="0" width="32.1377551020408"/>
    <col collapsed="false" hidden="false" max="149" min="149" style="0" width="26.2959183673469"/>
    <col collapsed="false" hidden="false" max="150" min="150" style="0" width="33.2448979591837"/>
    <col collapsed="false" hidden="false" max="151" min="151" style="0" width="10.1887755102041"/>
    <col collapsed="false" hidden="false" max="152" min="152" style="0" width="14.7704081632653"/>
    <col collapsed="false" hidden="false" max="153" min="153" style="0" width="20.3316326530612"/>
    <col collapsed="false" hidden="false" max="154" min="154" style="0" width="20.7448979591837"/>
    <col collapsed="false" hidden="false" max="155" min="155" style="0" width="15.7397959183673"/>
    <col collapsed="false" hidden="false" max="156" min="156" style="0" width="31.1632653061224"/>
    <col collapsed="false" hidden="false" max="157" min="157" style="0" width="10.8826530612245"/>
    <col collapsed="false" hidden="false" max="158" min="158" style="0" width="20.0510204081633"/>
    <col collapsed="false" hidden="false" max="159" min="159" style="0" width="14.2091836734694"/>
    <col collapsed="false" hidden="false" max="160" min="160" style="0" width="31.1632653061224"/>
    <col collapsed="false" hidden="false" max="161" min="161" style="0" width="23.6581632653061"/>
    <col collapsed="false" hidden="false" max="162" min="162" style="0" width="29.5"/>
    <col collapsed="false" hidden="false" max="163" min="163" style="0" width="13.7959183673469"/>
    <col collapsed="false" hidden="false" max="164" min="164" style="0" width="32.5510204081633"/>
    <col collapsed="false" hidden="false" max="165" min="165" style="0" width="32.1377551020408"/>
    <col collapsed="false" hidden="false" max="166" min="166" style="0" width="21.4387755102041"/>
    <col collapsed="false" hidden="false" max="167" min="167" style="0" width="19.4948979591837"/>
    <col collapsed="false" hidden="false" max="168" min="168" style="0" width="25.469387755102"/>
    <col collapsed="false" hidden="false" max="169" min="169" style="0" width="16.7142857142857"/>
    <col collapsed="false" hidden="false" max="170" min="170" style="0" width="34.4948979591837"/>
    <col collapsed="false" hidden="false" max="171" min="171" style="0" width="16.7142857142857"/>
    <col collapsed="false" hidden="false" max="172" min="172" style="0" width="12.6785714285714"/>
    <col collapsed="false" hidden="false" max="173" min="173" style="0" width="21.5816326530612"/>
    <col collapsed="false" hidden="false" max="174" min="174" style="0" width="8.93877551020408"/>
    <col collapsed="false" hidden="false" max="175" min="175" style="0" width="20.8775510204082"/>
    <col collapsed="false" hidden="false" max="177" min="176" style="0" width="12.8265306122449"/>
    <col collapsed="false" hidden="false" max="178" min="178" style="0" width="28.6632653061224"/>
    <col collapsed="false" hidden="false" max="179" min="179" style="0" width="11.4285714285714"/>
    <col collapsed="false" hidden="false" max="180" min="180" style="0" width="15.6071428571429"/>
    <col collapsed="false" hidden="false" max="181" min="181" style="0" width="29.219387755102"/>
    <col collapsed="false" hidden="false" max="182" min="182" style="0" width="11.2959183673469"/>
    <col collapsed="false" hidden="false" max="183" min="183" style="0" width="22.2755102040816"/>
    <col collapsed="false" hidden="false" max="184" min="184" style="0" width="8.23469387755102"/>
    <col collapsed="false" hidden="false" max="185" min="185" style="0" width="19.4948979591837"/>
    <col collapsed="false" hidden="false" max="186" min="186" style="0" width="23.8010204081633"/>
    <col collapsed="false" hidden="false" max="187" min="187" style="0" width="31.1632653061224"/>
    <col collapsed="false" hidden="false" max="188" min="188" style="0" width="21.7142857142857"/>
    <col collapsed="false" hidden="false" max="189" min="189" style="0" width="32.9744897959184"/>
    <col collapsed="false" hidden="false" max="190" min="190" style="0" width="32.4183673469388"/>
    <col collapsed="false" hidden="false" max="191" min="191" style="0" width="11.8520408163265"/>
    <col collapsed="false" hidden="false" max="192" min="192" style="0" width="32.4183673469388"/>
    <col collapsed="false" hidden="false" max="193" min="193" style="0" width="22.6887755102041"/>
    <col collapsed="false" hidden="false" max="194" min="194" style="0" width="33.2448979591837"/>
    <col collapsed="false" hidden="false" max="195" min="195" style="0" width="26.0255102040816"/>
    <col collapsed="false" hidden="false" max="196" min="196" style="0" width="32.9744897959184"/>
    <col collapsed="false" hidden="false" max="197" min="197" style="0" width="20.1836734693878"/>
    <col collapsed="false" hidden="false" max="198" min="198" style="0" width="19.4948979591837"/>
    <col collapsed="false" hidden="false" max="199" min="199" style="0" width="15.0459183673469"/>
    <col collapsed="false" hidden="false" max="200" min="200" style="0" width="23.3826530612245"/>
    <col collapsed="false" hidden="false" max="201" min="201" style="0" width="12.8265306122449"/>
    <col collapsed="false" hidden="false" max="202" min="202" style="0" width="25.3265306122449"/>
    <col collapsed="false" hidden="false" max="203" min="203" style="0" width="31.1632653061224"/>
    <col collapsed="false" hidden="false" max="204" min="204" style="0" width="21.1581632653061"/>
    <col collapsed="false" hidden="false" max="205" min="205" style="0" width="20.7448979591837"/>
    <col collapsed="false" hidden="false" max="206" min="206" style="0" width="12.6785714285714"/>
    <col collapsed="false" hidden="false" max="207" min="207" style="0" width="16.8571428571429"/>
    <col collapsed="false" hidden="false" max="208" min="208" style="0" width="14.9030612244898"/>
    <col collapsed="false" hidden="false" max="209" min="209" style="0" width="19.0765306122449"/>
    <col collapsed="false" hidden="false" max="210" min="210" style="0" width="32.1377551020408"/>
    <col collapsed="false" hidden="false" max="211" min="211" style="0" width="13.3826530612245"/>
    <col collapsed="false" hidden="false" max="212" min="212" style="0" width="30.75"/>
    <col collapsed="false" hidden="false" max="213" min="213" style="0" width="20.0510204081633"/>
    <col collapsed="false" hidden="false" max="214" min="214" style="0" width="18.9336734693878"/>
    <col collapsed="false" hidden="false" max="215" min="215" style="0" width="32.1377551020408"/>
    <col collapsed="false" hidden="false" max="216" min="216" style="0" width="26.0255102040816"/>
    <col collapsed="false" hidden="false" max="217" min="217" style="0" width="9.90816326530612"/>
    <col collapsed="false" hidden="false" max="218" min="218" style="0" width="21.0204081632653"/>
    <col collapsed="false" hidden="false" max="219" min="219" style="0" width="11.4285714285714"/>
    <col collapsed="false" hidden="false" max="220" min="220" style="0" width="4.06632653061225"/>
    <col collapsed="false" hidden="false" max="221" min="221" style="0" width="23.1020408163265"/>
    <col collapsed="false" hidden="false" max="222" min="222" style="0" width="27.6887755102041"/>
    <col collapsed="false" hidden="false" max="223" min="223" style="0" width="28.6632653061224"/>
    <col collapsed="false" hidden="false" max="224" min="224" style="0" width="30.4744897959184"/>
    <col collapsed="false" hidden="false" max="225" min="225" style="0" width="28.3826530612245"/>
    <col collapsed="false" hidden="false" max="226" min="226" style="0" width="33.2448979591837"/>
    <col collapsed="false" hidden="false" max="227" min="227" style="0" width="17.1275510204082"/>
    <col collapsed="false" hidden="false" max="228" min="228" style="0" width="12.8265306122449"/>
    <col collapsed="false" hidden="false" max="229" min="229" style="0" width="24.4948979591837"/>
    <col collapsed="false" hidden="false" max="230" min="230" style="0" width="18.5204081632653"/>
    <col collapsed="false" hidden="false" max="231" min="231" style="0" width="15.7397959183673"/>
    <col collapsed="false" hidden="false" max="232" min="232" style="0" width="15.4591836734694"/>
    <col collapsed="false" hidden="false" max="233" min="233" style="0" width="18.2397959183673"/>
    <col collapsed="false" hidden="false" max="234" min="234" style="0" width="31.1632653061224"/>
    <col collapsed="false" hidden="false" max="235" min="235" style="0" width="18.8010204081633"/>
    <col collapsed="false" hidden="false" max="236" min="236" style="0" width="25.1887755102041"/>
    <col collapsed="false" hidden="false" max="237" min="237" style="0" width="32.9744897959184"/>
    <col collapsed="false" hidden="false" max="238" min="238" style="0" width="11.8520408163265"/>
    <col collapsed="false" hidden="false" max="239" min="239" style="0" width="26.0255102040816"/>
    <col collapsed="false" hidden="false" max="240" min="240" style="0" width="26.2959183673469"/>
    <col collapsed="false" hidden="false" max="241" min="241" style="0" width="23.6581632653061"/>
    <col collapsed="false" hidden="false" max="242" min="242" style="0" width="14.4897959183673"/>
    <col collapsed="false" hidden="false" max="243" min="243" style="0" width="13.9336734693878"/>
    <col collapsed="false" hidden="false" max="244" min="244" style="0" width="18.8010204081633"/>
    <col collapsed="false" hidden="false" max="245" min="245" style="0" width="30.4744897959184"/>
    <col collapsed="false" hidden="false" max="246" min="246" style="0" width="16.0204081632653"/>
    <col collapsed="false" hidden="false" max="247" min="247" style="0" width="11.2959183673469"/>
    <col collapsed="false" hidden="false" max="248" min="248" style="0" width="16.0204081632653"/>
    <col collapsed="false" hidden="false" max="249" min="249" style="0" width="24.0714285714286"/>
    <col collapsed="false" hidden="false" max="250" min="250" style="0" width="14.0765306122449"/>
    <col collapsed="false" hidden="false" max="251" min="251" style="0" width="17.2704081632653"/>
    <col collapsed="false" hidden="false" max="252" min="252" style="0" width="19.7704081632653"/>
    <col collapsed="false" hidden="false" max="253" min="253" style="0" width="23.6581632653061"/>
    <col collapsed="false" hidden="false" max="254" min="254" style="0" width="21.9948979591837"/>
    <col collapsed="false" hidden="false" max="255" min="255" style="0" width="30.4744897959184"/>
    <col collapsed="false" hidden="false" max="256" min="256" style="0" width="12.8265306122449"/>
    <col collapsed="false" hidden="false" max="257" min="257" style="0" width="31.1632653061224"/>
    <col collapsed="false" hidden="false" max="258" min="258" style="0" width="20.4642857142857"/>
    <col collapsed="false" hidden="false" max="259" min="259" style="0" width="11.5714285714286"/>
    <col collapsed="false" hidden="false" max="260" min="260" style="0" width="33.3877551020408"/>
    <col collapsed="false" hidden="false" max="261" min="261" style="0" width="12.8265306122449"/>
    <col collapsed="false" hidden="false" max="262" min="262" style="0" width="32.4183673469388"/>
    <col collapsed="false" hidden="false" max="263" min="263" style="0" width="22.6887755102041"/>
    <col collapsed="false" hidden="false" max="264" min="264" style="0" width="16.2959183673469"/>
    <col collapsed="false" hidden="false" max="265" min="265" style="0" width="15.1836734693878"/>
    <col collapsed="false" hidden="false" max="266" min="266" style="0" width="17.1275510204082"/>
    <col collapsed="false" hidden="false" max="267" min="267" style="0" width="28.3826530612245"/>
    <col collapsed="false" hidden="false" max="268" min="268" style="0" width="32.4183673469388"/>
    <col collapsed="false" hidden="false" max="269" min="269" style="0" width="12.8265306122449"/>
    <col collapsed="false" hidden="false" max="270" min="270" style="0" width="23.6581632653061"/>
    <col collapsed="false" hidden="false" max="271" min="271" style="0" width="11.7091836734694"/>
    <col collapsed="false" hidden="false" max="272" min="272" style="0" width="12.5459183673469"/>
    <col collapsed="false" hidden="false" max="273" min="273" style="0" width="20.6020408163265"/>
    <col collapsed="false" hidden="false" max="274" min="274" style="0" width="32.4183673469388"/>
    <col collapsed="false" hidden="false" max="275" min="275" style="0" width="33.2448979591837"/>
    <col collapsed="false" hidden="false" max="276" min="276" style="0" width="26.5765306122449"/>
    <col collapsed="false" hidden="false" max="277" min="277" style="0" width="16.8571428571429"/>
    <col collapsed="false" hidden="false" max="281" min="278" style="0" width="10.8826530612245"/>
    <col collapsed="false" hidden="false" max="282" min="282" style="0" width="13.2397959183673"/>
    <col collapsed="false" hidden="false" max="283" min="283" style="0" width="14.2091836734694"/>
    <col collapsed="false" hidden="false" max="284" min="284" style="0" width="18.8010204081633"/>
    <col collapsed="false" hidden="false" max="1025" min="28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1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  <c r="EQ1" s="0" t="s">
        <v>145</v>
      </c>
      <c r="ER1" s="0" t="s">
        <v>146</v>
      </c>
      <c r="ES1" s="0" t="s">
        <v>147</v>
      </c>
      <c r="ET1" s="0" t="s">
        <v>148</v>
      </c>
      <c r="EU1" s="0" t="s">
        <v>149</v>
      </c>
      <c r="EV1" s="0" t="s">
        <v>150</v>
      </c>
      <c r="EW1" s="0" t="s">
        <v>151</v>
      </c>
      <c r="EX1" s="0" t="s">
        <v>152</v>
      </c>
      <c r="EY1" s="0" t="s">
        <v>153</v>
      </c>
      <c r="EZ1" s="0" t="s">
        <v>154</v>
      </c>
      <c r="FA1" s="0" t="s">
        <v>155</v>
      </c>
      <c r="FB1" s="0" t="s">
        <v>156</v>
      </c>
      <c r="FC1" s="0" t="s">
        <v>157</v>
      </c>
      <c r="FD1" s="0" t="s">
        <v>158</v>
      </c>
      <c r="FE1" s="0" t="s">
        <v>159</v>
      </c>
      <c r="FF1" s="0" t="s">
        <v>160</v>
      </c>
      <c r="FG1" s="0" t="s">
        <v>161</v>
      </c>
      <c r="FH1" s="0" t="s">
        <v>162</v>
      </c>
      <c r="FI1" s="0" t="s">
        <v>163</v>
      </c>
      <c r="FJ1" s="0" t="s">
        <v>164</v>
      </c>
      <c r="FK1" s="0" t="s">
        <v>165</v>
      </c>
      <c r="FL1" s="0" t="s">
        <v>166</v>
      </c>
      <c r="FM1" s="0" t="s">
        <v>167</v>
      </c>
      <c r="FN1" s="0" t="s">
        <v>168</v>
      </c>
      <c r="FO1" s="0" t="s">
        <v>169</v>
      </c>
      <c r="FP1" s="0" t="s">
        <v>170</v>
      </c>
      <c r="FQ1" s="0" t="s">
        <v>171</v>
      </c>
      <c r="FR1" s="0" t="s">
        <v>172</v>
      </c>
      <c r="FS1" s="0" t="s">
        <v>173</v>
      </c>
      <c r="FT1" s="0" t="s">
        <v>174</v>
      </c>
      <c r="FU1" s="0" t="s">
        <v>175</v>
      </c>
      <c r="FV1" s="0" t="s">
        <v>176</v>
      </c>
      <c r="FW1" s="0" t="s">
        <v>177</v>
      </c>
      <c r="FX1" s="0" t="s">
        <v>178</v>
      </c>
      <c r="FY1" s="0" t="s">
        <v>179</v>
      </c>
      <c r="FZ1" s="0" t="s">
        <v>180</v>
      </c>
      <c r="GA1" s="0" t="s">
        <v>181</v>
      </c>
      <c r="GB1" s="0" t="s">
        <v>182</v>
      </c>
      <c r="GC1" s="0" t="s">
        <v>183</v>
      </c>
      <c r="GD1" s="0" t="s">
        <v>184</v>
      </c>
      <c r="GE1" s="0" t="s">
        <v>185</v>
      </c>
      <c r="GF1" s="0" t="s">
        <v>186</v>
      </c>
      <c r="GG1" s="0" t="s">
        <v>187</v>
      </c>
      <c r="GH1" s="0" t="s">
        <v>188</v>
      </c>
      <c r="GI1" s="0" t="s">
        <v>189</v>
      </c>
      <c r="GJ1" s="0" t="s">
        <v>190</v>
      </c>
      <c r="GK1" s="0" t="s">
        <v>191</v>
      </c>
      <c r="GL1" s="0" t="s">
        <v>192</v>
      </c>
      <c r="GM1" s="0" t="s">
        <v>193</v>
      </c>
      <c r="GN1" s="0" t="s">
        <v>194</v>
      </c>
      <c r="GO1" s="0" t="s">
        <v>195</v>
      </c>
      <c r="GP1" s="0" t="s">
        <v>196</v>
      </c>
      <c r="GQ1" s="0" t="s">
        <v>197</v>
      </c>
      <c r="GR1" s="0" t="s">
        <v>198</v>
      </c>
      <c r="GS1" s="0" t="s">
        <v>199</v>
      </c>
      <c r="GT1" s="0" t="s">
        <v>200</v>
      </c>
      <c r="GU1" s="0" t="s">
        <v>201</v>
      </c>
      <c r="GV1" s="0" t="s">
        <v>202</v>
      </c>
      <c r="GW1" s="0" t="s">
        <v>203</v>
      </c>
      <c r="GX1" s="0" t="s">
        <v>204</v>
      </c>
      <c r="GY1" s="0" t="s">
        <v>205</v>
      </c>
      <c r="GZ1" s="0" t="s">
        <v>206</v>
      </c>
      <c r="HA1" s="0" t="s">
        <v>207</v>
      </c>
      <c r="HB1" s="0" t="s">
        <v>208</v>
      </c>
      <c r="HC1" s="0" t="s">
        <v>209</v>
      </c>
      <c r="HD1" s="0" t="s">
        <v>210</v>
      </c>
      <c r="HE1" s="0" t="s">
        <v>211</v>
      </c>
      <c r="HF1" s="0" t="s">
        <v>212</v>
      </c>
      <c r="HG1" s="0" t="s">
        <v>213</v>
      </c>
      <c r="HH1" s="0" t="s">
        <v>214</v>
      </c>
      <c r="HI1" s="0" t="s">
        <v>215</v>
      </c>
      <c r="HJ1" s="0" t="s">
        <v>216</v>
      </c>
      <c r="HK1" s="0" t="s">
        <v>217</v>
      </c>
      <c r="HL1" s="0" t="s">
        <v>218</v>
      </c>
      <c r="HM1" s="0" t="s">
        <v>219</v>
      </c>
      <c r="HN1" s="0" t="s">
        <v>220</v>
      </c>
      <c r="HO1" s="0" t="s">
        <v>221</v>
      </c>
      <c r="HP1" s="0" t="s">
        <v>222</v>
      </c>
      <c r="HQ1" s="0" t="s">
        <v>223</v>
      </c>
      <c r="HR1" s="0" t="s">
        <v>224</v>
      </c>
      <c r="HS1" s="0" t="s">
        <v>225</v>
      </c>
      <c r="HT1" s="0" t="s">
        <v>226</v>
      </c>
      <c r="HU1" s="0" t="s">
        <v>227</v>
      </c>
      <c r="HV1" s="0" t="s">
        <v>228</v>
      </c>
      <c r="HW1" s="0" t="s">
        <v>229</v>
      </c>
      <c r="HX1" s="0" t="s">
        <v>230</v>
      </c>
      <c r="HY1" s="0" t="s">
        <v>231</v>
      </c>
      <c r="HZ1" s="0" t="s">
        <v>232</v>
      </c>
      <c r="IA1" s="0" t="s">
        <v>233</v>
      </c>
      <c r="IB1" s="0" t="s">
        <v>234</v>
      </c>
      <c r="IC1" s="0" t="s">
        <v>235</v>
      </c>
      <c r="ID1" s="0" t="s">
        <v>236</v>
      </c>
      <c r="IE1" s="0" t="s">
        <v>237</v>
      </c>
      <c r="IF1" s="0" t="s">
        <v>238</v>
      </c>
      <c r="IG1" s="0" t="s">
        <v>239</v>
      </c>
      <c r="IH1" s="0" t="s">
        <v>240</v>
      </c>
      <c r="II1" s="0" t="s">
        <v>241</v>
      </c>
      <c r="IJ1" s="0" t="s">
        <v>242</v>
      </c>
      <c r="IK1" s="0" t="s">
        <v>243</v>
      </c>
      <c r="IL1" s="0" t="s">
        <v>244</v>
      </c>
      <c r="IM1" s="0" t="s">
        <v>245</v>
      </c>
      <c r="IN1" s="0" t="s">
        <v>246</v>
      </c>
      <c r="IO1" s="0" t="s">
        <v>247</v>
      </c>
      <c r="IP1" s="0" t="s">
        <v>248</v>
      </c>
      <c r="IQ1" s="0" t="s">
        <v>249</v>
      </c>
      <c r="IR1" s="0" t="s">
        <v>250</v>
      </c>
      <c r="IS1" s="0" t="s">
        <v>251</v>
      </c>
      <c r="IT1" s="0" t="s">
        <v>252</v>
      </c>
      <c r="IU1" s="0" t="s">
        <v>253</v>
      </c>
      <c r="IV1" s="0" t="s">
        <v>254</v>
      </c>
      <c r="IW1" s="0" t="s">
        <v>255</v>
      </c>
      <c r="IX1" s="0" t="s">
        <v>256</v>
      </c>
      <c r="IY1" s="0" t="s">
        <v>257</v>
      </c>
      <c r="IZ1" s="0" t="s">
        <v>258</v>
      </c>
      <c r="JA1" s="0" t="s">
        <v>259</v>
      </c>
      <c r="JB1" s="0" t="s">
        <v>260</v>
      </c>
      <c r="JC1" s="0" t="s">
        <v>261</v>
      </c>
      <c r="JD1" s="0" t="s">
        <v>262</v>
      </c>
      <c r="JE1" s="0" t="s">
        <v>263</v>
      </c>
      <c r="JF1" s="0" t="s">
        <v>264</v>
      </c>
      <c r="JG1" s="0" t="s">
        <v>265</v>
      </c>
      <c r="JH1" s="0" t="s">
        <v>266</v>
      </c>
      <c r="JI1" s="0" t="s">
        <v>267</v>
      </c>
      <c r="JJ1" s="0" t="s">
        <v>268</v>
      </c>
      <c r="JK1" s="0" t="s">
        <v>269</v>
      </c>
      <c r="JL1" s="0" t="s">
        <v>270</v>
      </c>
      <c r="JM1" s="0" t="s">
        <v>271</v>
      </c>
      <c r="JN1" s="0" t="s">
        <v>272</v>
      </c>
      <c r="JO1" s="0" t="s">
        <v>273</v>
      </c>
      <c r="JP1" s="0" t="s">
        <v>274</v>
      </c>
      <c r="JQ1" s="0" t="s">
        <v>275</v>
      </c>
      <c r="JR1" s="0" t="s">
        <v>276</v>
      </c>
      <c r="JS1" s="0" t="s">
        <v>277</v>
      </c>
      <c r="JT1" s="0" t="s">
        <v>278</v>
      </c>
      <c r="JU1" s="0" t="s">
        <v>279</v>
      </c>
      <c r="JV1" s="0" t="s">
        <v>280</v>
      </c>
      <c r="JW1" s="0" t="s">
        <v>281</v>
      </c>
      <c r="JX1" s="0" t="s">
        <v>282</v>
      </c>
    </row>
    <row r="2" customFormat="false" ht="12.8" hidden="false" customHeight="false" outlineLevel="0" collapsed="false">
      <c r="A2" s="0" t="s">
        <v>283</v>
      </c>
      <c r="B2" s="0" t="n">
        <v>16000</v>
      </c>
      <c r="C2" s="0" t="n">
        <v>0</v>
      </c>
      <c r="F2" s="0" t="n">
        <v>1</v>
      </c>
      <c r="G2" s="0" t="n">
        <v>0.51</v>
      </c>
      <c r="H2" s="0" t="n">
        <v>3.01</v>
      </c>
      <c r="I2" s="0" t="n">
        <v>0.23</v>
      </c>
      <c r="J2" s="0" t="n">
        <v>0.52</v>
      </c>
      <c r="K2" s="0" t="n">
        <v>0.042</v>
      </c>
      <c r="N2" s="0" t="n">
        <f aca="false">MAX(L2,M2)</f>
        <v>0</v>
      </c>
      <c r="P2" s="0" t="n">
        <v>0</v>
      </c>
      <c r="U2" s="0" t="n">
        <v>13.09</v>
      </c>
      <c r="V2" s="0" t="n">
        <v>5.79</v>
      </c>
    </row>
    <row r="3" customFormat="false" ht="12.8" hidden="false" customHeight="false" outlineLevel="0" collapsed="false">
      <c r="A3" s="0" t="s">
        <v>283</v>
      </c>
      <c r="B3" s="0" t="n">
        <v>16000</v>
      </c>
      <c r="C3" s="0" t="n">
        <v>1</v>
      </c>
      <c r="D3" s="0" t="n">
        <v>1</v>
      </c>
      <c r="E3" s="1" t="n">
        <f aca="false">1 - (I2+((H2-I2)/10))/G2</f>
        <v>0.00392156862745097</v>
      </c>
      <c r="F3" s="0" t="n">
        <v>10</v>
      </c>
      <c r="G3" s="0" t="n">
        <v>5.61</v>
      </c>
      <c r="H3" s="0" t="n">
        <v>30.53</v>
      </c>
      <c r="I3" s="0" t="n">
        <v>2.95</v>
      </c>
      <c r="J3" s="0" t="n">
        <v>0.9</v>
      </c>
      <c r="L3" s="0" t="n">
        <v>1.73</v>
      </c>
      <c r="M3" s="0" t="n">
        <v>0.91</v>
      </c>
      <c r="N3" s="0" t="n">
        <f aca="false">MAX(L3,M3)</f>
        <v>1.73</v>
      </c>
      <c r="O3" s="0" t="n">
        <v>0</v>
      </c>
      <c r="P3" s="0" t="n">
        <v>0.9</v>
      </c>
      <c r="Q3" s="0" t="n">
        <v>0.9</v>
      </c>
      <c r="R3" s="0" t="n">
        <v>0</v>
      </c>
      <c r="S3" s="0" t="n">
        <v>0.9</v>
      </c>
      <c r="T3" s="0" t="n">
        <v>0.9</v>
      </c>
      <c r="U3" s="0" t="n">
        <v>10.35</v>
      </c>
      <c r="V3" s="0" t="n">
        <v>33.92</v>
      </c>
      <c r="W3" s="1" t="n">
        <f aca="false">H3/N3</f>
        <v>17.6473988439306</v>
      </c>
      <c r="X3" s="0" t="n">
        <v>33.92</v>
      </c>
      <c r="Y3" s="0" t="n">
        <v>33.92</v>
      </c>
      <c r="Z3" s="0" t="n">
        <v>70.23</v>
      </c>
      <c r="AA3" s="0" t="n">
        <v>36.45</v>
      </c>
      <c r="AB3" s="0" t="n">
        <v>52.08</v>
      </c>
      <c r="AC3" s="0" t="n">
        <v>31.946</v>
      </c>
      <c r="AD3" s="0" t="n">
        <v>2.298</v>
      </c>
      <c r="AE3" s="0" t="n">
        <v>0</v>
      </c>
      <c r="AF3" s="0" t="n">
        <v>0.01</v>
      </c>
      <c r="AG3" s="0" t="n">
        <v>100</v>
      </c>
      <c r="AH3" s="0" t="n">
        <v>1.18</v>
      </c>
      <c r="AI3" s="0" t="n">
        <v>98.64</v>
      </c>
      <c r="AJ3" s="0" t="n">
        <v>99.99</v>
      </c>
      <c r="AK3" s="0" t="n">
        <v>0.01</v>
      </c>
      <c r="AL3" s="0" t="n">
        <v>34.463</v>
      </c>
      <c r="AM3" s="0" t="n">
        <v>1.148</v>
      </c>
      <c r="AN3" s="0" t="n">
        <v>0.99</v>
      </c>
      <c r="AO3" s="0" t="n">
        <v>78.96</v>
      </c>
      <c r="AP3" s="0" t="n">
        <v>0.96</v>
      </c>
      <c r="AQ3" s="0" t="n">
        <v>24.72</v>
      </c>
      <c r="AR3" s="0" t="n">
        <v>3.9</v>
      </c>
      <c r="AS3" s="0" t="s">
        <v>284</v>
      </c>
      <c r="AT3" s="0" t="s">
        <v>284</v>
      </c>
      <c r="AU3" s="0" t="n">
        <v>83.87</v>
      </c>
      <c r="AV3" s="0" t="n">
        <v>16.13</v>
      </c>
      <c r="AW3" s="0" t="n">
        <v>83.87</v>
      </c>
      <c r="AX3" s="0" t="n">
        <v>16.13</v>
      </c>
      <c r="AY3" s="0" t="n">
        <v>0.66</v>
      </c>
      <c r="AZ3" s="0" t="n">
        <v>84.49</v>
      </c>
      <c r="BA3" s="0" t="n">
        <v>15.51</v>
      </c>
      <c r="BB3" s="0" t="n">
        <v>84.55</v>
      </c>
      <c r="BC3" s="0" t="n">
        <v>15.45</v>
      </c>
      <c r="BD3" s="0" t="n">
        <v>1.71</v>
      </c>
      <c r="BE3" s="0" t="n">
        <v>0.1</v>
      </c>
      <c r="BF3" s="0" t="n">
        <v>1.14</v>
      </c>
      <c r="BG3" s="0" t="n">
        <v>99.99</v>
      </c>
      <c r="BI3" s="0" t="n">
        <v>20314478</v>
      </c>
      <c r="BJ3" s="0" t="n">
        <v>0</v>
      </c>
      <c r="BK3" s="0" t="n">
        <v>99.99</v>
      </c>
      <c r="BL3" s="0" t="n">
        <v>83977470</v>
      </c>
      <c r="BM3" s="0" t="n">
        <v>549836956</v>
      </c>
      <c r="BN3" s="0" t="n">
        <v>0</v>
      </c>
      <c r="BO3" s="0" t="n">
        <v>15.925</v>
      </c>
      <c r="BP3" s="0" t="n">
        <v>344601739</v>
      </c>
      <c r="BQ3" s="0" t="n">
        <v>8.09</v>
      </c>
      <c r="BR3" s="0" t="n">
        <v>0</v>
      </c>
      <c r="BS3" s="0" t="n">
        <v>0</v>
      </c>
      <c r="BT3" s="0" t="s">
        <v>284</v>
      </c>
      <c r="BU3" s="0" t="n">
        <v>8006863</v>
      </c>
      <c r="BV3" s="0" t="n">
        <v>34.07</v>
      </c>
      <c r="BW3" s="0" t="n">
        <v>0</v>
      </c>
      <c r="BX3" s="0" t="n">
        <v>0</v>
      </c>
      <c r="BY3" s="0" t="s">
        <v>284</v>
      </c>
      <c r="BZ3" s="0" t="n">
        <v>0</v>
      </c>
      <c r="CA3" s="0" t="n">
        <v>0</v>
      </c>
      <c r="CB3" s="0" t="n">
        <v>1</v>
      </c>
      <c r="CC3" s="0" t="n">
        <v>95.52</v>
      </c>
      <c r="CD3" s="0" t="n">
        <v>0</v>
      </c>
      <c r="CE3" s="0" t="n">
        <v>0</v>
      </c>
      <c r="CF3" s="0" t="n">
        <v>0</v>
      </c>
      <c r="CG3" s="0" t="n">
        <v>69.28</v>
      </c>
      <c r="CH3" s="0" t="n">
        <v>0</v>
      </c>
      <c r="CI3" s="0" t="n">
        <v>8006846</v>
      </c>
      <c r="CJ3" s="0" t="n">
        <v>58980470</v>
      </c>
      <c r="CK3" s="0" t="n">
        <v>0</v>
      </c>
      <c r="CL3" s="0" t="n">
        <v>167.19</v>
      </c>
      <c r="CM3" s="0" t="n">
        <v>58980550</v>
      </c>
      <c r="CN3" s="0" t="n">
        <v>0</v>
      </c>
      <c r="CO3" s="0" t="n">
        <v>0</v>
      </c>
      <c r="CP3" s="0" t="n">
        <v>0</v>
      </c>
      <c r="CQ3" s="0" t="n">
        <v>8007152</v>
      </c>
      <c r="CR3" s="0" t="n">
        <v>0</v>
      </c>
      <c r="CS3" s="0" t="n">
        <v>83977441</v>
      </c>
      <c r="CT3" s="0" t="n">
        <v>0</v>
      </c>
      <c r="CU3" s="0" t="n">
        <v>72000000</v>
      </c>
      <c r="CV3" s="0" t="n">
        <v>0.934039</v>
      </c>
      <c r="CW3" s="0" t="n">
        <v>25011785</v>
      </c>
      <c r="CX3" s="0" t="n">
        <v>32815000000</v>
      </c>
      <c r="CY3" s="0" t="n">
        <v>0</v>
      </c>
      <c r="CZ3" s="0" t="n">
        <v>0</v>
      </c>
      <c r="DA3" s="0" t="n">
        <v>549683823</v>
      </c>
      <c r="DB3" s="0" t="n">
        <v>174170662</v>
      </c>
      <c r="DC3" s="0" t="n">
        <v>7999000</v>
      </c>
      <c r="DD3" s="0" t="n">
        <v>18.19</v>
      </c>
      <c r="DE3" s="0" t="n">
        <v>7422154488</v>
      </c>
      <c r="DF3" s="0" t="n">
        <v>145045281</v>
      </c>
      <c r="DG3" s="0" t="n">
        <v>0</v>
      </c>
      <c r="DH3" s="0" t="n">
        <v>0</v>
      </c>
      <c r="DI3" s="0" t="n">
        <v>40626548</v>
      </c>
      <c r="DJ3" s="0" t="s">
        <v>284</v>
      </c>
      <c r="DK3" s="0" t="n">
        <v>0</v>
      </c>
      <c r="DL3" s="0" t="n">
        <v>2.332375</v>
      </c>
      <c r="DM3" s="0" t="n">
        <v>0</v>
      </c>
      <c r="DN3" s="0" t="n">
        <v>15.922</v>
      </c>
      <c r="DO3" s="0" t="n">
        <v>20312070</v>
      </c>
      <c r="DP3" s="0" t="n">
        <v>8000000</v>
      </c>
      <c r="DQ3" s="0" t="s">
        <v>284</v>
      </c>
      <c r="DR3" s="0" t="n">
        <v>0</v>
      </c>
      <c r="DS3" s="0" t="n">
        <v>58980545</v>
      </c>
      <c r="DT3" s="0" t="n">
        <v>0</v>
      </c>
      <c r="DU3" s="0" t="n">
        <v>7998999</v>
      </c>
      <c r="DV3" s="0" t="n">
        <v>83993175</v>
      </c>
      <c r="DW3" s="0" t="n">
        <v>0</v>
      </c>
      <c r="DX3" s="0" t="n">
        <v>0</v>
      </c>
      <c r="DY3" s="0" t="n">
        <v>7999000</v>
      </c>
      <c r="DZ3" s="0" t="n">
        <v>0</v>
      </c>
      <c r="EA3" s="0" t="n">
        <v>7999000</v>
      </c>
      <c r="EB3" s="0" t="n">
        <v>30713000000</v>
      </c>
      <c r="EC3" s="0" t="n">
        <v>72520614</v>
      </c>
      <c r="ED3" s="0" t="n">
        <v>1867805131</v>
      </c>
      <c r="EE3" s="0" t="n">
        <v>53630296</v>
      </c>
      <c r="EF3" s="0" t="n">
        <v>1</v>
      </c>
      <c r="EG3" s="0" t="n">
        <v>0</v>
      </c>
      <c r="EH3" s="0" t="n">
        <v>0</v>
      </c>
      <c r="EI3" s="0" t="n">
        <v>0</v>
      </c>
      <c r="EJ3" s="0" t="n">
        <v>2.943856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15998000</v>
      </c>
      <c r="EP3" s="0" t="n">
        <v>201.999988</v>
      </c>
      <c r="EQ3" s="0" t="n">
        <v>0</v>
      </c>
      <c r="ER3" s="0" t="n">
        <v>0</v>
      </c>
      <c r="ES3" s="0" t="n">
        <v>7998999</v>
      </c>
      <c r="ET3" s="0" t="s">
        <v>284</v>
      </c>
      <c r="EU3" s="0" t="n">
        <v>3.398255</v>
      </c>
      <c r="EV3" s="0" t="n">
        <v>167931006</v>
      </c>
      <c r="EW3" s="0" t="n">
        <v>72524667</v>
      </c>
      <c r="EX3" s="0" t="n">
        <v>0</v>
      </c>
      <c r="EY3" s="0" t="n">
        <v>1000000</v>
      </c>
      <c r="EZ3" s="0" t="n">
        <v>0</v>
      </c>
      <c r="FA3" s="0" t="n">
        <v>4350963099</v>
      </c>
      <c r="FB3" s="0" t="n">
        <v>0</v>
      </c>
      <c r="FC3" s="0" t="n">
        <v>5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72.19</v>
      </c>
      <c r="FL3" s="0" t="n">
        <v>58980441</v>
      </c>
      <c r="FM3" s="0" t="n">
        <v>1279680020</v>
      </c>
      <c r="FN3" s="0" t="n">
        <v>49397000000</v>
      </c>
      <c r="FO3" s="0" t="n">
        <v>2303424036</v>
      </c>
      <c r="FP3" s="0" t="n">
        <v>2303424036</v>
      </c>
      <c r="FQ3" s="0" t="n">
        <v>7.319951</v>
      </c>
      <c r="FR3" s="0" t="n">
        <v>2.943856</v>
      </c>
      <c r="FS3" s="0" t="n">
        <v>31996000</v>
      </c>
      <c r="FT3" s="0" t="n">
        <v>255936004</v>
      </c>
      <c r="FU3" s="0" t="n">
        <v>1523211721</v>
      </c>
      <c r="FV3" s="0" t="n">
        <v>7999000</v>
      </c>
      <c r="FW3" s="0" t="n">
        <v>207999746</v>
      </c>
      <c r="FX3" s="0" t="n">
        <v>4</v>
      </c>
      <c r="FY3" s="0" t="n">
        <v>167931006</v>
      </c>
      <c r="FZ3" s="0" t="n">
        <v>3839485439</v>
      </c>
      <c r="GA3" s="0" t="n">
        <v>143.3</v>
      </c>
      <c r="GB3" s="0" t="s">
        <v>284</v>
      </c>
      <c r="GC3" s="0" t="n">
        <v>2593</v>
      </c>
      <c r="GD3" s="0" t="n">
        <v>0</v>
      </c>
      <c r="GE3" s="0" t="n">
        <v>0</v>
      </c>
      <c r="GF3" s="0" t="n">
        <v>0</v>
      </c>
      <c r="GG3" s="0" t="s">
        <v>284</v>
      </c>
      <c r="GH3" s="0" t="n">
        <v>0</v>
      </c>
      <c r="GI3" s="0" t="n">
        <v>0</v>
      </c>
      <c r="GJ3" s="0" t="n">
        <v>0</v>
      </c>
      <c r="GK3" s="0" t="n">
        <v>0</v>
      </c>
      <c r="GL3" s="0" t="s">
        <v>284</v>
      </c>
      <c r="GM3" s="0" t="n">
        <v>25011683</v>
      </c>
      <c r="GN3" s="0" t="s">
        <v>284</v>
      </c>
      <c r="GO3" s="0" t="n">
        <v>0</v>
      </c>
      <c r="GP3" s="0" t="n">
        <v>15.925</v>
      </c>
      <c r="GQ3" s="0" t="n">
        <v>8</v>
      </c>
      <c r="GR3" s="0" t="n">
        <v>0</v>
      </c>
      <c r="GS3" s="0" t="n">
        <v>80000000</v>
      </c>
      <c r="GT3" s="0" t="n">
        <v>1.99975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167.22</v>
      </c>
      <c r="GZ3" s="0" t="n">
        <v>15998000</v>
      </c>
      <c r="HA3" s="0" t="n">
        <v>0</v>
      </c>
      <c r="HB3" s="0" t="n">
        <v>0</v>
      </c>
      <c r="HC3" s="0" t="n">
        <v>167.19</v>
      </c>
      <c r="HD3" s="0" t="n">
        <v>8007131</v>
      </c>
      <c r="HE3" s="0" t="n">
        <v>0</v>
      </c>
      <c r="HF3" s="0" t="n">
        <v>7.95</v>
      </c>
      <c r="HG3" s="0" t="n">
        <v>0</v>
      </c>
      <c r="HH3" s="0" t="n">
        <v>25011079</v>
      </c>
      <c r="HI3" s="0" t="n">
        <v>0.97</v>
      </c>
      <c r="HJ3" s="0" t="n">
        <v>0</v>
      </c>
      <c r="HK3" s="0" t="n">
        <v>0</v>
      </c>
      <c r="HL3" s="0" t="s">
        <v>284</v>
      </c>
      <c r="HM3" s="0" t="n">
        <v>22.43</v>
      </c>
      <c r="HN3" s="0" t="n">
        <v>15998877</v>
      </c>
      <c r="HO3" s="0" t="n">
        <v>7999000</v>
      </c>
      <c r="HP3" s="0" t="n">
        <v>83993848</v>
      </c>
      <c r="HQ3" s="0" t="n">
        <v>83977545</v>
      </c>
      <c r="HR3" s="0" t="s">
        <v>284</v>
      </c>
      <c r="HS3" s="0" t="n">
        <v>1</v>
      </c>
      <c r="HT3" s="0" t="n">
        <v>0</v>
      </c>
      <c r="HU3" s="0" t="n">
        <v>0</v>
      </c>
      <c r="HV3" s="0" t="n">
        <v>32027992</v>
      </c>
      <c r="HW3" s="0" t="n">
        <v>256000000</v>
      </c>
      <c r="HX3" s="0" t="n">
        <v>0</v>
      </c>
      <c r="HY3" s="0" t="n">
        <v>335973831</v>
      </c>
      <c r="HZ3" s="0" t="n">
        <v>0</v>
      </c>
      <c r="IA3" s="0" t="n">
        <v>51700000000</v>
      </c>
      <c r="IB3" s="0" t="n">
        <v>0</v>
      </c>
      <c r="IC3" s="0" t="s">
        <v>284</v>
      </c>
      <c r="ID3" s="0" t="n">
        <v>208585485</v>
      </c>
      <c r="IE3" s="0" t="n">
        <v>25010990</v>
      </c>
      <c r="IF3" s="0" t="n">
        <v>7998998</v>
      </c>
      <c r="IG3" s="0" t="n">
        <v>0</v>
      </c>
      <c r="IH3" s="0" t="n">
        <v>8000000</v>
      </c>
      <c r="II3" s="0" t="n">
        <v>26.692</v>
      </c>
      <c r="IJ3" s="0" t="n">
        <v>0</v>
      </c>
      <c r="IK3" s="0" t="n">
        <v>83993394</v>
      </c>
      <c r="IL3" s="0" t="n">
        <v>0</v>
      </c>
      <c r="IM3" s="0" t="n">
        <v>0</v>
      </c>
      <c r="IN3" s="0" t="n">
        <v>2.43</v>
      </c>
      <c r="IO3" s="0" t="n">
        <v>2</v>
      </c>
      <c r="IP3" s="0" t="n">
        <v>8.29</v>
      </c>
      <c r="IQ3" s="0" t="n">
        <v>2559360040</v>
      </c>
      <c r="IR3" s="0" t="n">
        <v>20.22</v>
      </c>
      <c r="IS3" s="0" t="n">
        <v>0</v>
      </c>
      <c r="IT3" s="0" t="n">
        <v>0</v>
      </c>
      <c r="IU3" s="0" t="n">
        <v>83993414</v>
      </c>
      <c r="IV3" s="0" t="n">
        <v>5118756382</v>
      </c>
      <c r="IW3" s="0" t="n">
        <v>0</v>
      </c>
      <c r="IX3" s="0" t="n">
        <v>99.99</v>
      </c>
      <c r="IY3" s="0" t="n">
        <v>5</v>
      </c>
      <c r="IZ3" s="0" t="n">
        <v>0</v>
      </c>
      <c r="JA3" s="0" t="n">
        <v>1615999903</v>
      </c>
      <c r="JB3" s="0" t="n">
        <v>0</v>
      </c>
      <c r="JC3" s="0" t="n">
        <v>99.98</v>
      </c>
      <c r="JD3" s="0" t="s">
        <v>284</v>
      </c>
      <c r="JE3" s="0" t="n">
        <v>0</v>
      </c>
      <c r="JF3" s="0" t="n">
        <v>15.941</v>
      </c>
      <c r="JG3" s="0" t="n">
        <v>83977550</v>
      </c>
      <c r="JH3" s="0" t="n">
        <v>0</v>
      </c>
      <c r="JI3" s="0" t="n">
        <v>207301432</v>
      </c>
      <c r="JJ3" s="0" t="n">
        <v>0</v>
      </c>
      <c r="JK3" s="0" t="n">
        <v>1178567125</v>
      </c>
      <c r="JL3" s="0" t="n">
        <v>85.72</v>
      </c>
      <c r="JM3" s="0" t="n">
        <v>335910006</v>
      </c>
      <c r="JN3" s="0" t="n">
        <v>0</v>
      </c>
      <c r="JO3" s="0" t="n">
        <v>0</v>
      </c>
      <c r="JP3" s="0" t="n">
        <v>0</v>
      </c>
      <c r="JQ3" s="0" t="n">
        <v>767826163</v>
      </c>
      <c r="JR3" s="0" t="n">
        <v>0.7</v>
      </c>
      <c r="JS3" s="0" t="n">
        <v>0.7</v>
      </c>
      <c r="JT3" s="0" t="n">
        <v>0.8</v>
      </c>
      <c r="JU3" s="0" t="n">
        <v>0.8</v>
      </c>
      <c r="JV3" s="0" t="n">
        <v>0.69</v>
      </c>
      <c r="JW3" s="0" t="n">
        <v>1.43</v>
      </c>
      <c r="JX3" s="0" t="n">
        <v>0.98</v>
      </c>
    </row>
    <row r="4" customFormat="false" ht="12.8" hidden="false" customHeight="false" outlineLevel="0" collapsed="false">
      <c r="A4" s="0" t="s">
        <v>283</v>
      </c>
      <c r="B4" s="0" t="n">
        <v>16000</v>
      </c>
      <c r="C4" s="0" t="n">
        <v>1</v>
      </c>
      <c r="D4" s="0" t="n">
        <v>1</v>
      </c>
      <c r="E4" s="1" t="n">
        <f aca="false">1-(I2+((H2-I2)/20))/G2</f>
        <v>0.276470588235294</v>
      </c>
      <c r="F4" s="0" t="n">
        <v>20</v>
      </c>
      <c r="G4" s="0" t="n">
        <v>10.73</v>
      </c>
      <c r="H4" s="0" t="n">
        <v>60.67</v>
      </c>
      <c r="I4" s="0" t="n">
        <v>5.27</v>
      </c>
      <c r="J4" s="0" t="n">
        <v>1.31</v>
      </c>
      <c r="L4" s="0" t="n">
        <v>2.16</v>
      </c>
      <c r="M4" s="0" t="n">
        <v>1.3</v>
      </c>
      <c r="N4" s="0" t="n">
        <f aca="false">MAX(L4,M4)</f>
        <v>2.16</v>
      </c>
      <c r="O4" s="0" t="n">
        <v>0</v>
      </c>
      <c r="P4" s="0" t="n">
        <v>1.31</v>
      </c>
      <c r="Q4" s="0" t="n">
        <v>1.31</v>
      </c>
      <c r="R4" s="0" t="n">
        <v>0</v>
      </c>
      <c r="S4" s="0" t="n">
        <v>1.31</v>
      </c>
      <c r="T4" s="0" t="n">
        <v>1.31</v>
      </c>
      <c r="U4" s="0" t="n">
        <v>11.51</v>
      </c>
      <c r="V4" s="0" t="n">
        <v>46.31</v>
      </c>
      <c r="W4" s="1" t="n">
        <f aca="false">H4/N4</f>
        <v>28.087962962963</v>
      </c>
      <c r="X4" s="0" t="n">
        <v>46.31</v>
      </c>
      <c r="Y4" s="0" t="n">
        <v>46.31</v>
      </c>
      <c r="Z4" s="0" t="n">
        <v>70.23</v>
      </c>
      <c r="AA4" s="0" t="n">
        <v>36.45</v>
      </c>
      <c r="AB4" s="0" t="n">
        <v>52.08</v>
      </c>
      <c r="AC4" s="0" t="n">
        <v>31.946</v>
      </c>
      <c r="AD4" s="0" t="n">
        <v>2.298</v>
      </c>
      <c r="AE4" s="0" t="n">
        <v>0</v>
      </c>
      <c r="AF4" s="0" t="n">
        <v>0.01</v>
      </c>
      <c r="AG4" s="0" t="n">
        <v>100</v>
      </c>
      <c r="AH4" s="0" t="n">
        <v>1.18</v>
      </c>
      <c r="AI4" s="0" t="n">
        <v>98.64</v>
      </c>
      <c r="AJ4" s="0" t="n">
        <v>99.99</v>
      </c>
      <c r="AK4" s="0" t="n">
        <v>0.01</v>
      </c>
      <c r="AL4" s="0" t="n">
        <v>34.463</v>
      </c>
      <c r="AM4" s="0" t="n">
        <v>1.148</v>
      </c>
      <c r="AN4" s="0" t="n">
        <v>0.99</v>
      </c>
      <c r="AO4" s="0" t="n">
        <v>78.96</v>
      </c>
      <c r="AP4" s="0" t="n">
        <v>0.96</v>
      </c>
      <c r="AQ4" s="0" t="n">
        <v>24.72</v>
      </c>
      <c r="AR4" s="0" t="n">
        <v>3.9</v>
      </c>
      <c r="AS4" s="0" t="s">
        <v>284</v>
      </c>
      <c r="AT4" s="0" t="s">
        <v>284</v>
      </c>
      <c r="AU4" s="0" t="n">
        <v>83.87</v>
      </c>
      <c r="AV4" s="0" t="n">
        <v>16.13</v>
      </c>
      <c r="AW4" s="0" t="n">
        <v>83.87</v>
      </c>
      <c r="AX4" s="0" t="n">
        <v>16.13</v>
      </c>
      <c r="AY4" s="0" t="n">
        <v>0.66</v>
      </c>
      <c r="AZ4" s="0" t="n">
        <v>84.49</v>
      </c>
      <c r="BA4" s="0" t="n">
        <v>15.51</v>
      </c>
      <c r="BB4" s="0" t="n">
        <v>84.55</v>
      </c>
      <c r="BC4" s="0" t="n">
        <v>15.45</v>
      </c>
      <c r="BD4" s="0" t="n">
        <v>1.71</v>
      </c>
      <c r="BE4" s="0" t="n">
        <v>0.1</v>
      </c>
      <c r="BF4" s="0" t="n">
        <v>1.14</v>
      </c>
      <c r="BG4" s="0" t="n">
        <v>99.99</v>
      </c>
      <c r="BI4" s="0" t="n">
        <v>20314478</v>
      </c>
      <c r="BJ4" s="0" t="n">
        <v>0</v>
      </c>
      <c r="BK4" s="0" t="n">
        <v>99.99</v>
      </c>
      <c r="BL4" s="0" t="n">
        <v>83977470</v>
      </c>
      <c r="BM4" s="0" t="n">
        <v>549836956</v>
      </c>
      <c r="BN4" s="0" t="n">
        <v>0</v>
      </c>
      <c r="BO4" s="0" t="n">
        <v>15.925</v>
      </c>
      <c r="BP4" s="0" t="n">
        <v>344601739</v>
      </c>
      <c r="BQ4" s="0" t="n">
        <v>8.09</v>
      </c>
      <c r="BR4" s="0" t="n">
        <v>0</v>
      </c>
      <c r="BS4" s="0" t="n">
        <v>0</v>
      </c>
      <c r="BT4" s="0" t="s">
        <v>284</v>
      </c>
      <c r="BU4" s="0" t="n">
        <v>8006863</v>
      </c>
      <c r="BV4" s="0" t="n">
        <v>34.07</v>
      </c>
      <c r="BW4" s="0" t="n">
        <v>0</v>
      </c>
      <c r="BX4" s="0" t="n">
        <v>0</v>
      </c>
      <c r="BY4" s="0" t="s">
        <v>284</v>
      </c>
      <c r="BZ4" s="0" t="n">
        <v>0</v>
      </c>
      <c r="CA4" s="0" t="n">
        <v>0</v>
      </c>
      <c r="CB4" s="0" t="n">
        <v>1</v>
      </c>
      <c r="CC4" s="0" t="n">
        <v>95.52</v>
      </c>
      <c r="CD4" s="0" t="n">
        <v>0</v>
      </c>
      <c r="CE4" s="0" t="n">
        <v>0</v>
      </c>
      <c r="CF4" s="0" t="n">
        <v>0</v>
      </c>
      <c r="CG4" s="0" t="n">
        <v>69.28</v>
      </c>
      <c r="CH4" s="0" t="n">
        <v>0</v>
      </c>
      <c r="CI4" s="0" t="n">
        <v>8006846</v>
      </c>
      <c r="CJ4" s="0" t="n">
        <v>58980470</v>
      </c>
      <c r="CK4" s="0" t="n">
        <v>0</v>
      </c>
      <c r="CL4" s="0" t="n">
        <v>167.19</v>
      </c>
      <c r="CM4" s="0" t="n">
        <v>58980550</v>
      </c>
      <c r="CN4" s="0" t="n">
        <v>0</v>
      </c>
      <c r="CO4" s="0" t="n">
        <v>0</v>
      </c>
      <c r="CP4" s="0" t="n">
        <v>0</v>
      </c>
      <c r="CQ4" s="0" t="n">
        <v>8007152</v>
      </c>
      <c r="CR4" s="0" t="n">
        <v>0</v>
      </c>
      <c r="CS4" s="0" t="n">
        <v>83977441</v>
      </c>
      <c r="CT4" s="0" t="n">
        <v>0</v>
      </c>
      <c r="CU4" s="0" t="n">
        <v>72000000</v>
      </c>
      <c r="CV4" s="0" t="n">
        <v>0.934039</v>
      </c>
      <c r="CW4" s="0" t="n">
        <v>25011785</v>
      </c>
      <c r="CX4" s="0" t="n">
        <v>32815000000</v>
      </c>
      <c r="CY4" s="0" t="n">
        <v>0</v>
      </c>
      <c r="CZ4" s="0" t="n">
        <v>0</v>
      </c>
      <c r="DA4" s="0" t="n">
        <v>549683823</v>
      </c>
      <c r="DB4" s="0" t="n">
        <v>174170662</v>
      </c>
      <c r="DC4" s="0" t="n">
        <v>7999000</v>
      </c>
      <c r="DD4" s="0" t="n">
        <v>18.19</v>
      </c>
      <c r="DE4" s="0" t="n">
        <v>7422154488</v>
      </c>
      <c r="DF4" s="0" t="n">
        <v>145045281</v>
      </c>
      <c r="DG4" s="0" t="n">
        <v>0</v>
      </c>
      <c r="DH4" s="0" t="n">
        <v>0</v>
      </c>
      <c r="DI4" s="0" t="n">
        <v>40626548</v>
      </c>
      <c r="DJ4" s="0" t="s">
        <v>284</v>
      </c>
      <c r="DK4" s="0" t="n">
        <v>0</v>
      </c>
      <c r="DL4" s="0" t="n">
        <v>2.332375</v>
      </c>
      <c r="DM4" s="0" t="n">
        <v>0</v>
      </c>
      <c r="DN4" s="0" t="n">
        <v>15.922</v>
      </c>
      <c r="DO4" s="0" t="n">
        <v>20312070</v>
      </c>
      <c r="DP4" s="0" t="n">
        <v>8000000</v>
      </c>
      <c r="DQ4" s="0" t="s">
        <v>284</v>
      </c>
      <c r="DR4" s="0" t="n">
        <v>0</v>
      </c>
      <c r="DS4" s="0" t="n">
        <v>58980545</v>
      </c>
      <c r="DT4" s="0" t="n">
        <v>0</v>
      </c>
      <c r="DU4" s="0" t="n">
        <v>7998999</v>
      </c>
      <c r="DV4" s="0" t="n">
        <v>83993175</v>
      </c>
      <c r="DW4" s="0" t="n">
        <v>0</v>
      </c>
      <c r="DX4" s="0" t="n">
        <v>0</v>
      </c>
      <c r="DY4" s="0" t="n">
        <v>7999000</v>
      </c>
      <c r="DZ4" s="0" t="n">
        <v>0</v>
      </c>
      <c r="EA4" s="0" t="n">
        <v>7999000</v>
      </c>
      <c r="EB4" s="0" t="n">
        <v>30713000000</v>
      </c>
      <c r="EC4" s="0" t="n">
        <v>72520614</v>
      </c>
      <c r="ED4" s="0" t="n">
        <v>1867805131</v>
      </c>
      <c r="EE4" s="0" t="n">
        <v>53630296</v>
      </c>
      <c r="EF4" s="0" t="n">
        <v>1</v>
      </c>
      <c r="EG4" s="0" t="n">
        <v>0</v>
      </c>
      <c r="EH4" s="0" t="n">
        <v>0</v>
      </c>
      <c r="EI4" s="0" t="n">
        <v>0</v>
      </c>
      <c r="EJ4" s="0" t="n">
        <v>2.943856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15998000</v>
      </c>
      <c r="EP4" s="0" t="n">
        <v>201.999988</v>
      </c>
      <c r="EQ4" s="0" t="n">
        <v>0</v>
      </c>
      <c r="ER4" s="0" t="n">
        <v>0</v>
      </c>
      <c r="ES4" s="0" t="n">
        <v>7998999</v>
      </c>
      <c r="ET4" s="0" t="s">
        <v>284</v>
      </c>
      <c r="EU4" s="0" t="n">
        <v>3.398255</v>
      </c>
      <c r="EV4" s="0" t="n">
        <v>167931006</v>
      </c>
      <c r="EW4" s="0" t="n">
        <v>72524667</v>
      </c>
      <c r="EX4" s="0" t="n">
        <v>0</v>
      </c>
      <c r="EY4" s="0" t="n">
        <v>1000000</v>
      </c>
      <c r="EZ4" s="0" t="n">
        <v>0</v>
      </c>
      <c r="FA4" s="0" t="n">
        <v>4350963099</v>
      </c>
      <c r="FB4" s="0" t="n">
        <v>0</v>
      </c>
      <c r="FC4" s="0" t="n">
        <v>5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72.19</v>
      </c>
      <c r="FL4" s="0" t="n">
        <v>58980441</v>
      </c>
      <c r="FM4" s="0" t="n">
        <v>1279680020</v>
      </c>
      <c r="FN4" s="0" t="n">
        <v>49397000000</v>
      </c>
      <c r="FO4" s="0" t="n">
        <v>2303424036</v>
      </c>
      <c r="FP4" s="0" t="n">
        <v>2303424036</v>
      </c>
      <c r="FQ4" s="0" t="n">
        <v>7.319951</v>
      </c>
      <c r="FR4" s="0" t="n">
        <v>2.943856</v>
      </c>
      <c r="FS4" s="0" t="n">
        <v>31996000</v>
      </c>
      <c r="FT4" s="0" t="n">
        <v>255936004</v>
      </c>
      <c r="FU4" s="0" t="n">
        <v>1523211721</v>
      </c>
      <c r="FV4" s="0" t="n">
        <v>7999000</v>
      </c>
      <c r="FW4" s="0" t="n">
        <v>207999746</v>
      </c>
      <c r="FX4" s="0" t="n">
        <v>4</v>
      </c>
      <c r="FY4" s="0" t="n">
        <v>167931006</v>
      </c>
      <c r="FZ4" s="0" t="n">
        <v>3839485439</v>
      </c>
      <c r="GA4" s="0" t="n">
        <v>143.3</v>
      </c>
      <c r="GB4" s="0" t="s">
        <v>284</v>
      </c>
      <c r="GC4" s="0" t="n">
        <v>2593</v>
      </c>
      <c r="GD4" s="0" t="n">
        <v>0</v>
      </c>
      <c r="GE4" s="0" t="n">
        <v>0</v>
      </c>
      <c r="GF4" s="0" t="n">
        <v>0</v>
      </c>
      <c r="GG4" s="0" t="s">
        <v>284</v>
      </c>
      <c r="GH4" s="0" t="n">
        <v>0</v>
      </c>
      <c r="GI4" s="0" t="n">
        <v>0</v>
      </c>
      <c r="GJ4" s="0" t="n">
        <v>0</v>
      </c>
      <c r="GK4" s="0" t="n">
        <v>0</v>
      </c>
      <c r="GL4" s="0" t="s">
        <v>284</v>
      </c>
      <c r="GM4" s="0" t="n">
        <v>25011683</v>
      </c>
      <c r="GN4" s="0" t="s">
        <v>284</v>
      </c>
      <c r="GO4" s="0" t="n">
        <v>0</v>
      </c>
      <c r="GP4" s="0" t="n">
        <v>15.925</v>
      </c>
      <c r="GQ4" s="0" t="n">
        <v>8</v>
      </c>
      <c r="GR4" s="0" t="n">
        <v>0</v>
      </c>
      <c r="GS4" s="0" t="n">
        <v>80000000</v>
      </c>
      <c r="GT4" s="0" t="n">
        <v>1.99975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167.22</v>
      </c>
      <c r="GZ4" s="0" t="n">
        <v>15998000</v>
      </c>
      <c r="HA4" s="0" t="n">
        <v>0</v>
      </c>
      <c r="HB4" s="0" t="n">
        <v>0</v>
      </c>
      <c r="HC4" s="0" t="n">
        <v>167.19</v>
      </c>
      <c r="HD4" s="0" t="n">
        <v>8007131</v>
      </c>
      <c r="HE4" s="0" t="n">
        <v>0</v>
      </c>
      <c r="HF4" s="0" t="n">
        <v>7.95</v>
      </c>
      <c r="HG4" s="0" t="n">
        <v>0</v>
      </c>
      <c r="HH4" s="0" t="n">
        <v>25011079</v>
      </c>
      <c r="HI4" s="0" t="n">
        <v>0.97</v>
      </c>
      <c r="HJ4" s="0" t="n">
        <v>0</v>
      </c>
      <c r="HK4" s="0" t="n">
        <v>0</v>
      </c>
      <c r="HL4" s="0" t="s">
        <v>284</v>
      </c>
      <c r="HM4" s="0" t="n">
        <v>22.43</v>
      </c>
      <c r="HN4" s="0" t="n">
        <v>15998877</v>
      </c>
      <c r="HO4" s="0" t="n">
        <v>7999000</v>
      </c>
      <c r="HP4" s="0" t="n">
        <v>83993848</v>
      </c>
      <c r="HQ4" s="0" t="n">
        <v>83977545</v>
      </c>
      <c r="HR4" s="0" t="s">
        <v>284</v>
      </c>
      <c r="HS4" s="0" t="n">
        <v>1</v>
      </c>
      <c r="HT4" s="0" t="n">
        <v>0</v>
      </c>
      <c r="HU4" s="0" t="n">
        <v>0</v>
      </c>
      <c r="HV4" s="0" t="n">
        <v>32027992</v>
      </c>
      <c r="HW4" s="0" t="n">
        <v>256000000</v>
      </c>
      <c r="HX4" s="0" t="n">
        <v>0</v>
      </c>
      <c r="HY4" s="0" t="n">
        <v>335973831</v>
      </c>
      <c r="HZ4" s="0" t="n">
        <v>0</v>
      </c>
      <c r="IA4" s="0" t="n">
        <v>51700000000</v>
      </c>
      <c r="IB4" s="0" t="n">
        <v>0</v>
      </c>
      <c r="IC4" s="0" t="s">
        <v>284</v>
      </c>
      <c r="ID4" s="0" t="n">
        <v>208585485</v>
      </c>
      <c r="IE4" s="0" t="n">
        <v>25010990</v>
      </c>
      <c r="IF4" s="0" t="n">
        <v>7998998</v>
      </c>
      <c r="IG4" s="0" t="n">
        <v>0</v>
      </c>
      <c r="IH4" s="0" t="n">
        <v>8000000</v>
      </c>
      <c r="II4" s="0" t="n">
        <v>26.692</v>
      </c>
      <c r="IJ4" s="0" t="n">
        <v>0</v>
      </c>
      <c r="IK4" s="0" t="n">
        <v>83993394</v>
      </c>
      <c r="IL4" s="0" t="n">
        <v>0</v>
      </c>
      <c r="IM4" s="0" t="n">
        <v>0</v>
      </c>
      <c r="IN4" s="0" t="n">
        <v>2.43</v>
      </c>
      <c r="IO4" s="0" t="n">
        <v>2</v>
      </c>
      <c r="IP4" s="0" t="n">
        <v>8.29</v>
      </c>
      <c r="IQ4" s="0" t="n">
        <v>2559360040</v>
      </c>
      <c r="IR4" s="0" t="n">
        <v>20.22</v>
      </c>
      <c r="IS4" s="0" t="n">
        <v>0</v>
      </c>
      <c r="IT4" s="0" t="n">
        <v>0</v>
      </c>
      <c r="IU4" s="0" t="n">
        <v>83993414</v>
      </c>
      <c r="IV4" s="0" t="n">
        <v>5118756382</v>
      </c>
      <c r="IW4" s="0" t="n">
        <v>0</v>
      </c>
      <c r="IX4" s="0" t="n">
        <v>99.99</v>
      </c>
      <c r="IY4" s="0" t="n">
        <v>5</v>
      </c>
      <c r="IZ4" s="0" t="n">
        <v>0</v>
      </c>
      <c r="JA4" s="0" t="n">
        <v>1615999903</v>
      </c>
      <c r="JB4" s="0" t="n">
        <v>0</v>
      </c>
      <c r="JC4" s="0" t="n">
        <v>99.98</v>
      </c>
      <c r="JD4" s="0" t="s">
        <v>284</v>
      </c>
      <c r="JE4" s="0" t="n">
        <v>0</v>
      </c>
      <c r="JF4" s="0" t="n">
        <v>15.941</v>
      </c>
      <c r="JG4" s="0" t="n">
        <v>83977550</v>
      </c>
      <c r="JH4" s="0" t="n">
        <v>0</v>
      </c>
      <c r="JI4" s="0" t="n">
        <v>207301432</v>
      </c>
      <c r="JJ4" s="0" t="n">
        <v>0</v>
      </c>
      <c r="JK4" s="0" t="n">
        <v>1178567125</v>
      </c>
      <c r="JL4" s="0" t="n">
        <v>85.72</v>
      </c>
      <c r="JM4" s="0" t="n">
        <v>335910006</v>
      </c>
      <c r="JN4" s="0" t="n">
        <v>0</v>
      </c>
      <c r="JO4" s="0" t="n">
        <v>0</v>
      </c>
      <c r="JP4" s="0" t="n">
        <v>0</v>
      </c>
      <c r="JQ4" s="0" t="n">
        <v>767826163</v>
      </c>
      <c r="JR4" s="0" t="n">
        <v>0.7</v>
      </c>
      <c r="JS4" s="0" t="n">
        <v>0.7</v>
      </c>
      <c r="JT4" s="0" t="n">
        <v>0.8</v>
      </c>
      <c r="JU4" s="0" t="n">
        <v>0.8</v>
      </c>
      <c r="JV4" s="0" t="n">
        <v>0.75</v>
      </c>
      <c r="JW4" s="0" t="n">
        <v>1.98</v>
      </c>
      <c r="JX4" s="0" t="n">
        <v>1.41</v>
      </c>
    </row>
    <row r="5" customFormat="false" ht="12.8" hidden="false" customHeight="false" outlineLevel="0" collapsed="false">
      <c r="A5" s="0" t="s">
        <v>283</v>
      </c>
      <c r="B5" s="0" t="n">
        <v>16000</v>
      </c>
      <c r="C5" s="0" t="n">
        <v>1</v>
      </c>
      <c r="D5" s="0" t="n">
        <v>1</v>
      </c>
      <c r="E5" s="1" t="n">
        <f aca="false">1 - (I2+((H2-I2)/30))/G2</f>
        <v>0.367320261437909</v>
      </c>
      <c r="F5" s="0" t="n">
        <v>30</v>
      </c>
      <c r="G5" s="0" t="n">
        <v>15.85</v>
      </c>
      <c r="H5" s="0" t="n">
        <v>90.8</v>
      </c>
      <c r="I5" s="0" t="n">
        <v>7.58</v>
      </c>
      <c r="J5" s="0" t="n">
        <v>1.73</v>
      </c>
      <c r="L5" s="0" t="n">
        <v>3.03</v>
      </c>
      <c r="M5" s="0" t="n">
        <v>1.57</v>
      </c>
      <c r="N5" s="0" t="n">
        <f aca="false">MAX(L5,M5)</f>
        <v>3.03</v>
      </c>
      <c r="O5" s="0" t="n">
        <v>0</v>
      </c>
      <c r="P5" s="0" t="n">
        <v>1.73</v>
      </c>
      <c r="Q5" s="0" t="n">
        <v>1.73</v>
      </c>
      <c r="R5" s="0" t="n">
        <v>0</v>
      </c>
      <c r="S5" s="0" t="n">
        <v>1.73</v>
      </c>
      <c r="T5" s="0" t="n">
        <v>1.73</v>
      </c>
      <c r="U5" s="0" t="n">
        <v>11.98</v>
      </c>
      <c r="V5" s="0" t="n">
        <v>52.49</v>
      </c>
      <c r="W5" s="1" t="n">
        <f aca="false">H5/N5</f>
        <v>29.96699669967</v>
      </c>
      <c r="X5" s="0" t="n">
        <v>52.49</v>
      </c>
      <c r="Y5" s="0" t="n">
        <v>52.49</v>
      </c>
      <c r="Z5" s="0" t="n">
        <v>70.23</v>
      </c>
      <c r="AA5" s="0" t="n">
        <v>36.45</v>
      </c>
      <c r="AB5" s="0" t="n">
        <v>52.08</v>
      </c>
      <c r="AC5" s="0" t="n">
        <v>31.946</v>
      </c>
      <c r="AD5" s="0" t="n">
        <v>2.298</v>
      </c>
      <c r="AE5" s="0" t="n">
        <v>0</v>
      </c>
      <c r="AF5" s="0" t="n">
        <v>0.01</v>
      </c>
      <c r="AG5" s="0" t="n">
        <v>100</v>
      </c>
      <c r="AH5" s="0" t="n">
        <v>1.18</v>
      </c>
      <c r="AI5" s="0" t="n">
        <v>98.64</v>
      </c>
      <c r="AJ5" s="0" t="n">
        <v>99.99</v>
      </c>
      <c r="AK5" s="0" t="n">
        <v>0.01</v>
      </c>
      <c r="AL5" s="0" t="n">
        <v>34.463</v>
      </c>
      <c r="AM5" s="0" t="n">
        <v>1.148</v>
      </c>
      <c r="AN5" s="0" t="n">
        <v>0.99</v>
      </c>
      <c r="AO5" s="0" t="n">
        <v>78.96</v>
      </c>
      <c r="AP5" s="0" t="n">
        <v>0.96</v>
      </c>
      <c r="AQ5" s="0" t="n">
        <v>24.72</v>
      </c>
      <c r="AR5" s="0" t="n">
        <v>3.9</v>
      </c>
      <c r="AS5" s="0" t="s">
        <v>284</v>
      </c>
      <c r="AT5" s="0" t="s">
        <v>284</v>
      </c>
      <c r="AU5" s="0" t="n">
        <v>83.87</v>
      </c>
      <c r="AV5" s="0" t="n">
        <v>16.13</v>
      </c>
      <c r="AW5" s="0" t="n">
        <v>83.87</v>
      </c>
      <c r="AX5" s="0" t="n">
        <v>16.13</v>
      </c>
      <c r="AY5" s="0" t="n">
        <v>0.66</v>
      </c>
      <c r="AZ5" s="0" t="n">
        <v>84.49</v>
      </c>
      <c r="BA5" s="0" t="n">
        <v>15.51</v>
      </c>
      <c r="BB5" s="0" t="n">
        <v>84.55</v>
      </c>
      <c r="BC5" s="0" t="n">
        <v>15.45</v>
      </c>
      <c r="BD5" s="0" t="n">
        <v>1.71</v>
      </c>
      <c r="BE5" s="0" t="n">
        <v>0.1</v>
      </c>
      <c r="BF5" s="0" t="n">
        <v>1.14</v>
      </c>
      <c r="BG5" s="0" t="n">
        <v>99.99</v>
      </c>
      <c r="BI5" s="0" t="n">
        <v>20314478</v>
      </c>
      <c r="BJ5" s="0" t="n">
        <v>0</v>
      </c>
      <c r="BK5" s="0" t="n">
        <v>99.99</v>
      </c>
      <c r="BL5" s="0" t="n">
        <v>83977470</v>
      </c>
      <c r="BM5" s="0" t="n">
        <v>549836956</v>
      </c>
      <c r="BN5" s="0" t="n">
        <v>0</v>
      </c>
      <c r="BO5" s="0" t="n">
        <v>15.925</v>
      </c>
      <c r="BP5" s="0" t="n">
        <v>344601739</v>
      </c>
      <c r="BQ5" s="0" t="n">
        <v>8.09</v>
      </c>
      <c r="BR5" s="0" t="n">
        <v>0</v>
      </c>
      <c r="BS5" s="0" t="n">
        <v>0</v>
      </c>
      <c r="BT5" s="0" t="s">
        <v>284</v>
      </c>
      <c r="BU5" s="0" t="n">
        <v>8006863</v>
      </c>
      <c r="BV5" s="0" t="n">
        <v>34.07</v>
      </c>
      <c r="BW5" s="0" t="n">
        <v>0</v>
      </c>
      <c r="BX5" s="0" t="n">
        <v>0</v>
      </c>
      <c r="BY5" s="0" t="s">
        <v>284</v>
      </c>
      <c r="BZ5" s="0" t="n">
        <v>0</v>
      </c>
      <c r="CA5" s="0" t="n">
        <v>0</v>
      </c>
      <c r="CB5" s="0" t="n">
        <v>1</v>
      </c>
      <c r="CC5" s="0" t="n">
        <v>95.52</v>
      </c>
      <c r="CD5" s="0" t="n">
        <v>0</v>
      </c>
      <c r="CE5" s="0" t="n">
        <v>0</v>
      </c>
      <c r="CF5" s="0" t="n">
        <v>0</v>
      </c>
      <c r="CG5" s="0" t="n">
        <v>69.28</v>
      </c>
      <c r="CH5" s="0" t="n">
        <v>0</v>
      </c>
      <c r="CI5" s="0" t="n">
        <v>8006846</v>
      </c>
      <c r="CJ5" s="0" t="n">
        <v>58980470</v>
      </c>
      <c r="CK5" s="0" t="n">
        <v>0</v>
      </c>
      <c r="CL5" s="0" t="n">
        <v>167.19</v>
      </c>
      <c r="CM5" s="0" t="n">
        <v>58980550</v>
      </c>
      <c r="CN5" s="0" t="n">
        <v>0</v>
      </c>
      <c r="CO5" s="0" t="n">
        <v>0</v>
      </c>
      <c r="CP5" s="0" t="n">
        <v>0</v>
      </c>
      <c r="CQ5" s="0" t="n">
        <v>8007152</v>
      </c>
      <c r="CR5" s="0" t="n">
        <v>0</v>
      </c>
      <c r="CS5" s="0" t="n">
        <v>83977441</v>
      </c>
      <c r="CT5" s="0" t="n">
        <v>0</v>
      </c>
      <c r="CU5" s="0" t="n">
        <v>72000000</v>
      </c>
      <c r="CV5" s="0" t="n">
        <v>0.934039</v>
      </c>
      <c r="CW5" s="0" t="n">
        <v>25011785</v>
      </c>
      <c r="CX5" s="0" t="n">
        <v>32815000000</v>
      </c>
      <c r="CY5" s="0" t="n">
        <v>0</v>
      </c>
      <c r="CZ5" s="0" t="n">
        <v>0</v>
      </c>
      <c r="DA5" s="0" t="n">
        <v>549683823</v>
      </c>
      <c r="DB5" s="0" t="n">
        <v>174170662</v>
      </c>
      <c r="DC5" s="0" t="n">
        <v>7999000</v>
      </c>
      <c r="DD5" s="0" t="n">
        <v>18.19</v>
      </c>
      <c r="DE5" s="0" t="n">
        <v>7422154488</v>
      </c>
      <c r="DF5" s="0" t="n">
        <v>145045281</v>
      </c>
      <c r="DG5" s="0" t="n">
        <v>0</v>
      </c>
      <c r="DH5" s="0" t="n">
        <v>0</v>
      </c>
      <c r="DI5" s="0" t="n">
        <v>40626548</v>
      </c>
      <c r="DJ5" s="0" t="s">
        <v>284</v>
      </c>
      <c r="DK5" s="0" t="n">
        <v>0</v>
      </c>
      <c r="DL5" s="0" t="n">
        <v>2.332375</v>
      </c>
      <c r="DM5" s="0" t="n">
        <v>0</v>
      </c>
      <c r="DN5" s="0" t="n">
        <v>15.922</v>
      </c>
      <c r="DO5" s="0" t="n">
        <v>20312070</v>
      </c>
      <c r="DP5" s="0" t="n">
        <v>8000000</v>
      </c>
      <c r="DQ5" s="0" t="s">
        <v>284</v>
      </c>
      <c r="DR5" s="0" t="n">
        <v>0</v>
      </c>
      <c r="DS5" s="0" t="n">
        <v>58980545</v>
      </c>
      <c r="DT5" s="0" t="n">
        <v>0</v>
      </c>
      <c r="DU5" s="0" t="n">
        <v>7998999</v>
      </c>
      <c r="DV5" s="0" t="n">
        <v>83993175</v>
      </c>
      <c r="DW5" s="0" t="n">
        <v>0</v>
      </c>
      <c r="DX5" s="0" t="n">
        <v>0</v>
      </c>
      <c r="DY5" s="0" t="n">
        <v>7999000</v>
      </c>
      <c r="DZ5" s="0" t="n">
        <v>0</v>
      </c>
      <c r="EA5" s="0" t="n">
        <v>7999000</v>
      </c>
      <c r="EB5" s="0" t="n">
        <v>30713000000</v>
      </c>
      <c r="EC5" s="0" t="n">
        <v>72520614</v>
      </c>
      <c r="ED5" s="0" t="n">
        <v>1867805131</v>
      </c>
      <c r="EE5" s="0" t="n">
        <v>53630296</v>
      </c>
      <c r="EF5" s="0" t="n">
        <v>1</v>
      </c>
      <c r="EG5" s="0" t="n">
        <v>0</v>
      </c>
      <c r="EH5" s="0" t="n">
        <v>0</v>
      </c>
      <c r="EI5" s="0" t="n">
        <v>0</v>
      </c>
      <c r="EJ5" s="0" t="n">
        <v>2.943856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15998000</v>
      </c>
      <c r="EP5" s="0" t="n">
        <v>201.999988</v>
      </c>
      <c r="EQ5" s="0" t="n">
        <v>0</v>
      </c>
      <c r="ER5" s="0" t="n">
        <v>0</v>
      </c>
      <c r="ES5" s="0" t="n">
        <v>7998999</v>
      </c>
      <c r="ET5" s="0" t="s">
        <v>284</v>
      </c>
      <c r="EU5" s="0" t="n">
        <v>3.398255</v>
      </c>
      <c r="EV5" s="0" t="n">
        <v>167931006</v>
      </c>
      <c r="EW5" s="0" t="n">
        <v>72524667</v>
      </c>
      <c r="EX5" s="0" t="n">
        <v>0</v>
      </c>
      <c r="EY5" s="0" t="n">
        <v>1000000</v>
      </c>
      <c r="EZ5" s="0" t="n">
        <v>0</v>
      </c>
      <c r="FA5" s="0" t="n">
        <v>4350963099</v>
      </c>
      <c r="FB5" s="0" t="n">
        <v>0</v>
      </c>
      <c r="FC5" s="0" t="n">
        <v>5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72.19</v>
      </c>
      <c r="FL5" s="0" t="n">
        <v>58980441</v>
      </c>
      <c r="FM5" s="0" t="n">
        <v>1279680020</v>
      </c>
      <c r="FN5" s="0" t="n">
        <v>49397000000</v>
      </c>
      <c r="FO5" s="0" t="n">
        <v>2303424036</v>
      </c>
      <c r="FP5" s="0" t="n">
        <v>2303424036</v>
      </c>
      <c r="FQ5" s="0" t="n">
        <v>7.319951</v>
      </c>
      <c r="FR5" s="0" t="n">
        <v>2.943856</v>
      </c>
      <c r="FS5" s="0" t="n">
        <v>31996000</v>
      </c>
      <c r="FT5" s="0" t="n">
        <v>255936004</v>
      </c>
      <c r="FU5" s="0" t="n">
        <v>1523211721</v>
      </c>
      <c r="FV5" s="0" t="n">
        <v>7999000</v>
      </c>
      <c r="FW5" s="0" t="n">
        <v>207999746</v>
      </c>
      <c r="FX5" s="0" t="n">
        <v>4</v>
      </c>
      <c r="FY5" s="0" t="n">
        <v>167931006</v>
      </c>
      <c r="FZ5" s="0" t="n">
        <v>3839485439</v>
      </c>
      <c r="GA5" s="0" t="n">
        <v>143.3</v>
      </c>
      <c r="GB5" s="0" t="s">
        <v>284</v>
      </c>
      <c r="GC5" s="0" t="n">
        <v>2593</v>
      </c>
      <c r="GD5" s="0" t="n">
        <v>0</v>
      </c>
      <c r="GE5" s="0" t="n">
        <v>0</v>
      </c>
      <c r="GF5" s="0" t="n">
        <v>0</v>
      </c>
      <c r="GG5" s="0" t="s">
        <v>284</v>
      </c>
      <c r="GH5" s="0" t="n">
        <v>0</v>
      </c>
      <c r="GI5" s="0" t="n">
        <v>0</v>
      </c>
      <c r="GJ5" s="0" t="n">
        <v>0</v>
      </c>
      <c r="GK5" s="0" t="n">
        <v>0</v>
      </c>
      <c r="GL5" s="0" t="s">
        <v>284</v>
      </c>
      <c r="GM5" s="0" t="n">
        <v>25011683</v>
      </c>
      <c r="GN5" s="0" t="s">
        <v>284</v>
      </c>
      <c r="GO5" s="0" t="n">
        <v>0</v>
      </c>
      <c r="GP5" s="0" t="n">
        <v>15.925</v>
      </c>
      <c r="GQ5" s="0" t="n">
        <v>8</v>
      </c>
      <c r="GR5" s="0" t="n">
        <v>0</v>
      </c>
      <c r="GS5" s="0" t="n">
        <v>80000000</v>
      </c>
      <c r="GT5" s="0" t="n">
        <v>1.99975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167.22</v>
      </c>
      <c r="GZ5" s="0" t="n">
        <v>15998000</v>
      </c>
      <c r="HA5" s="0" t="n">
        <v>0</v>
      </c>
      <c r="HB5" s="0" t="n">
        <v>0</v>
      </c>
      <c r="HC5" s="0" t="n">
        <v>167.19</v>
      </c>
      <c r="HD5" s="0" t="n">
        <v>8007131</v>
      </c>
      <c r="HE5" s="0" t="n">
        <v>0</v>
      </c>
      <c r="HF5" s="0" t="n">
        <v>7.95</v>
      </c>
      <c r="HG5" s="0" t="n">
        <v>0</v>
      </c>
      <c r="HH5" s="0" t="n">
        <v>25011079</v>
      </c>
      <c r="HI5" s="0" t="n">
        <v>0.97</v>
      </c>
      <c r="HJ5" s="0" t="n">
        <v>0</v>
      </c>
      <c r="HK5" s="0" t="n">
        <v>0</v>
      </c>
      <c r="HL5" s="0" t="s">
        <v>284</v>
      </c>
      <c r="HM5" s="0" t="n">
        <v>22.43</v>
      </c>
      <c r="HN5" s="0" t="n">
        <v>15998877</v>
      </c>
      <c r="HO5" s="0" t="n">
        <v>7999000</v>
      </c>
      <c r="HP5" s="0" t="n">
        <v>83993848</v>
      </c>
      <c r="HQ5" s="0" t="n">
        <v>83977545</v>
      </c>
      <c r="HR5" s="0" t="s">
        <v>284</v>
      </c>
      <c r="HS5" s="0" t="n">
        <v>1</v>
      </c>
      <c r="HT5" s="0" t="n">
        <v>0</v>
      </c>
      <c r="HU5" s="0" t="n">
        <v>0</v>
      </c>
      <c r="HV5" s="0" t="n">
        <v>32027992</v>
      </c>
      <c r="HW5" s="0" t="n">
        <v>256000000</v>
      </c>
      <c r="HX5" s="0" t="n">
        <v>0</v>
      </c>
      <c r="HY5" s="0" t="n">
        <v>335973831</v>
      </c>
      <c r="HZ5" s="0" t="n">
        <v>0</v>
      </c>
      <c r="IA5" s="0" t="n">
        <v>51700000000</v>
      </c>
      <c r="IB5" s="0" t="n">
        <v>0</v>
      </c>
      <c r="IC5" s="0" t="s">
        <v>284</v>
      </c>
      <c r="ID5" s="0" t="n">
        <v>208585485</v>
      </c>
      <c r="IE5" s="0" t="n">
        <v>25010990</v>
      </c>
      <c r="IF5" s="0" t="n">
        <v>7998998</v>
      </c>
      <c r="IG5" s="0" t="n">
        <v>0</v>
      </c>
      <c r="IH5" s="0" t="n">
        <v>8000000</v>
      </c>
      <c r="II5" s="0" t="n">
        <v>26.692</v>
      </c>
      <c r="IJ5" s="0" t="n">
        <v>0</v>
      </c>
      <c r="IK5" s="0" t="n">
        <v>83993394</v>
      </c>
      <c r="IL5" s="0" t="n">
        <v>0</v>
      </c>
      <c r="IM5" s="0" t="n">
        <v>0</v>
      </c>
      <c r="IN5" s="0" t="n">
        <v>2.43</v>
      </c>
      <c r="IO5" s="0" t="n">
        <v>2</v>
      </c>
      <c r="IP5" s="0" t="n">
        <v>8.29</v>
      </c>
      <c r="IQ5" s="0" t="n">
        <v>2559360040</v>
      </c>
      <c r="IR5" s="0" t="n">
        <v>20.22</v>
      </c>
      <c r="IS5" s="0" t="n">
        <v>0</v>
      </c>
      <c r="IT5" s="0" t="n">
        <v>0</v>
      </c>
      <c r="IU5" s="0" t="n">
        <v>83993414</v>
      </c>
      <c r="IV5" s="0" t="n">
        <v>5118756382</v>
      </c>
      <c r="IW5" s="0" t="n">
        <v>0</v>
      </c>
      <c r="IX5" s="0" t="n">
        <v>99.99</v>
      </c>
      <c r="IY5" s="0" t="n">
        <v>5</v>
      </c>
      <c r="IZ5" s="0" t="n">
        <v>0</v>
      </c>
      <c r="JA5" s="0" t="n">
        <v>1615999903</v>
      </c>
      <c r="JB5" s="0" t="n">
        <v>0</v>
      </c>
      <c r="JC5" s="0" t="n">
        <v>99.98</v>
      </c>
      <c r="JD5" s="0" t="s">
        <v>284</v>
      </c>
      <c r="JE5" s="0" t="n">
        <v>0</v>
      </c>
      <c r="JF5" s="0" t="n">
        <v>15.941</v>
      </c>
      <c r="JG5" s="0" t="n">
        <v>83977550</v>
      </c>
      <c r="JH5" s="0" t="n">
        <v>0</v>
      </c>
      <c r="JI5" s="0" t="n">
        <v>207301432</v>
      </c>
      <c r="JJ5" s="0" t="n">
        <v>0</v>
      </c>
      <c r="JK5" s="0" t="n">
        <v>1178567125</v>
      </c>
      <c r="JL5" s="0" t="n">
        <v>85.72</v>
      </c>
      <c r="JM5" s="0" t="n">
        <v>335910006</v>
      </c>
      <c r="JN5" s="0" t="n">
        <v>0</v>
      </c>
      <c r="JO5" s="0" t="n">
        <v>0</v>
      </c>
      <c r="JP5" s="0" t="n">
        <v>0</v>
      </c>
      <c r="JQ5" s="0" t="n">
        <v>767826163</v>
      </c>
      <c r="JR5" s="0" t="n">
        <v>0.7</v>
      </c>
      <c r="JS5" s="0" t="n">
        <v>0.7</v>
      </c>
      <c r="JT5" s="0" t="n">
        <v>0.8</v>
      </c>
      <c r="JU5" s="0" t="n">
        <v>0.8</v>
      </c>
      <c r="JV5" s="0" t="n">
        <v>0.77</v>
      </c>
      <c r="JW5" s="0" t="n">
        <v>2.57</v>
      </c>
      <c r="JX5" s="0" t="n">
        <v>1.77</v>
      </c>
    </row>
    <row r="6" customFormat="false" ht="12.8" hidden="false" customHeight="false" outlineLevel="0" collapsed="false">
      <c r="A6" s="0" t="s">
        <v>283</v>
      </c>
      <c r="B6" s="0" t="n">
        <v>16000</v>
      </c>
      <c r="C6" s="0" t="n">
        <v>1</v>
      </c>
      <c r="D6" s="0" t="n">
        <v>1</v>
      </c>
      <c r="E6" s="1" t="n">
        <f aca="false">1 - (I2+((H2-I2)/40))/G2</f>
        <v>0.412745098039216</v>
      </c>
      <c r="F6" s="0" t="n">
        <v>40</v>
      </c>
      <c r="G6" s="0" t="n">
        <v>20.97</v>
      </c>
      <c r="H6" s="0" t="n">
        <v>121.07</v>
      </c>
      <c r="I6" s="0" t="n">
        <v>9.92</v>
      </c>
      <c r="J6" s="0" t="n">
        <v>2.15</v>
      </c>
      <c r="L6" s="0" t="n">
        <v>3.42</v>
      </c>
      <c r="M6" s="0" t="n">
        <v>1.96</v>
      </c>
      <c r="N6" s="0" t="n">
        <f aca="false">MAX(L6,M6)</f>
        <v>3.42</v>
      </c>
      <c r="O6" s="0" t="n">
        <v>0</v>
      </c>
      <c r="P6" s="0" t="n">
        <v>2.15</v>
      </c>
      <c r="Q6" s="0" t="n">
        <v>2.15</v>
      </c>
      <c r="R6" s="0" t="n">
        <v>0</v>
      </c>
      <c r="S6" s="0" t="n">
        <v>2.15</v>
      </c>
      <c r="T6" s="0" t="n">
        <v>2.15</v>
      </c>
      <c r="U6" s="0" t="n">
        <v>12.2</v>
      </c>
      <c r="V6" s="0" t="n">
        <v>56.31</v>
      </c>
      <c r="W6" s="1" t="n">
        <f aca="false">H6/N6</f>
        <v>35.4005847953216</v>
      </c>
      <c r="X6" s="0" t="n">
        <v>56.31</v>
      </c>
      <c r="Y6" s="0" t="n">
        <v>56.31</v>
      </c>
      <c r="Z6" s="0" t="n">
        <v>70.23</v>
      </c>
      <c r="AA6" s="0" t="n">
        <v>36.45</v>
      </c>
      <c r="AB6" s="0" t="n">
        <v>52.08</v>
      </c>
      <c r="AC6" s="0" t="n">
        <v>31.946</v>
      </c>
      <c r="AD6" s="0" t="n">
        <v>2.298</v>
      </c>
      <c r="AE6" s="0" t="n">
        <v>0</v>
      </c>
      <c r="AF6" s="0" t="n">
        <v>0.01</v>
      </c>
      <c r="AG6" s="0" t="n">
        <v>100</v>
      </c>
      <c r="AH6" s="0" t="n">
        <v>1.18</v>
      </c>
      <c r="AI6" s="0" t="n">
        <v>98.64</v>
      </c>
      <c r="AJ6" s="0" t="n">
        <v>99.99</v>
      </c>
      <c r="AK6" s="0" t="n">
        <v>0.01</v>
      </c>
      <c r="AL6" s="0" t="n">
        <v>34.463</v>
      </c>
      <c r="AM6" s="0" t="n">
        <v>1.148</v>
      </c>
      <c r="AN6" s="0" t="n">
        <v>0.99</v>
      </c>
      <c r="AO6" s="0" t="n">
        <v>78.96</v>
      </c>
      <c r="AP6" s="0" t="n">
        <v>0.96</v>
      </c>
      <c r="AQ6" s="0" t="n">
        <v>24.72</v>
      </c>
      <c r="AR6" s="0" t="n">
        <v>3.9</v>
      </c>
      <c r="AS6" s="0" t="s">
        <v>284</v>
      </c>
      <c r="AT6" s="0" t="s">
        <v>284</v>
      </c>
      <c r="AU6" s="0" t="n">
        <v>83.87</v>
      </c>
      <c r="AV6" s="0" t="n">
        <v>16.13</v>
      </c>
      <c r="AW6" s="0" t="n">
        <v>83.87</v>
      </c>
      <c r="AX6" s="0" t="n">
        <v>16.13</v>
      </c>
      <c r="AY6" s="0" t="n">
        <v>0.66</v>
      </c>
      <c r="AZ6" s="0" t="n">
        <v>84.49</v>
      </c>
      <c r="BA6" s="0" t="n">
        <v>15.51</v>
      </c>
      <c r="BB6" s="0" t="n">
        <v>84.55</v>
      </c>
      <c r="BC6" s="0" t="n">
        <v>15.45</v>
      </c>
      <c r="BD6" s="0" t="n">
        <v>1.71</v>
      </c>
      <c r="BE6" s="0" t="n">
        <v>0.1</v>
      </c>
      <c r="BF6" s="0" t="n">
        <v>1.14</v>
      </c>
      <c r="BG6" s="0" t="n">
        <v>99.99</v>
      </c>
      <c r="BI6" s="0" t="n">
        <v>20314478</v>
      </c>
      <c r="BJ6" s="0" t="n">
        <v>0</v>
      </c>
      <c r="BK6" s="0" t="n">
        <v>99.99</v>
      </c>
      <c r="BL6" s="0" t="n">
        <v>83977470</v>
      </c>
      <c r="BM6" s="0" t="n">
        <v>549836956</v>
      </c>
      <c r="BN6" s="0" t="n">
        <v>0</v>
      </c>
      <c r="BO6" s="0" t="n">
        <v>15.925</v>
      </c>
      <c r="BP6" s="0" t="n">
        <v>344601739</v>
      </c>
      <c r="BQ6" s="0" t="n">
        <v>8.09</v>
      </c>
      <c r="BR6" s="0" t="n">
        <v>0</v>
      </c>
      <c r="BS6" s="0" t="n">
        <v>0</v>
      </c>
      <c r="BT6" s="0" t="s">
        <v>284</v>
      </c>
      <c r="BU6" s="0" t="n">
        <v>8006863</v>
      </c>
      <c r="BV6" s="0" t="n">
        <v>34.07</v>
      </c>
      <c r="BW6" s="0" t="n">
        <v>0</v>
      </c>
      <c r="BX6" s="0" t="n">
        <v>0</v>
      </c>
      <c r="BY6" s="0" t="s">
        <v>284</v>
      </c>
      <c r="BZ6" s="0" t="n">
        <v>0</v>
      </c>
      <c r="CA6" s="0" t="n">
        <v>0</v>
      </c>
      <c r="CB6" s="0" t="n">
        <v>1</v>
      </c>
      <c r="CC6" s="0" t="n">
        <v>95.52</v>
      </c>
      <c r="CD6" s="0" t="n">
        <v>0</v>
      </c>
      <c r="CE6" s="0" t="n">
        <v>0</v>
      </c>
      <c r="CF6" s="0" t="n">
        <v>0</v>
      </c>
      <c r="CG6" s="0" t="n">
        <v>69.28</v>
      </c>
      <c r="CH6" s="0" t="n">
        <v>0</v>
      </c>
      <c r="CI6" s="0" t="n">
        <v>8006846</v>
      </c>
      <c r="CJ6" s="0" t="n">
        <v>58980470</v>
      </c>
      <c r="CK6" s="0" t="n">
        <v>0</v>
      </c>
      <c r="CL6" s="0" t="n">
        <v>167.19</v>
      </c>
      <c r="CM6" s="0" t="n">
        <v>58980550</v>
      </c>
      <c r="CN6" s="0" t="n">
        <v>0</v>
      </c>
      <c r="CO6" s="0" t="n">
        <v>0</v>
      </c>
      <c r="CP6" s="0" t="n">
        <v>0</v>
      </c>
      <c r="CQ6" s="0" t="n">
        <v>8007152</v>
      </c>
      <c r="CR6" s="0" t="n">
        <v>0</v>
      </c>
      <c r="CS6" s="0" t="n">
        <v>83977441</v>
      </c>
      <c r="CT6" s="0" t="n">
        <v>0</v>
      </c>
      <c r="CU6" s="0" t="n">
        <v>72000000</v>
      </c>
      <c r="CV6" s="0" t="n">
        <v>0.934039</v>
      </c>
      <c r="CW6" s="0" t="n">
        <v>25011785</v>
      </c>
      <c r="CX6" s="0" t="n">
        <v>32815000000</v>
      </c>
      <c r="CY6" s="0" t="n">
        <v>0</v>
      </c>
      <c r="CZ6" s="0" t="n">
        <v>0</v>
      </c>
      <c r="DA6" s="0" t="n">
        <v>549683823</v>
      </c>
      <c r="DB6" s="0" t="n">
        <v>174170662</v>
      </c>
      <c r="DC6" s="0" t="n">
        <v>7999000</v>
      </c>
      <c r="DD6" s="0" t="n">
        <v>18.19</v>
      </c>
      <c r="DE6" s="0" t="n">
        <v>7422154488</v>
      </c>
      <c r="DF6" s="0" t="n">
        <v>145045281</v>
      </c>
      <c r="DG6" s="0" t="n">
        <v>0</v>
      </c>
      <c r="DH6" s="0" t="n">
        <v>0</v>
      </c>
      <c r="DI6" s="0" t="n">
        <v>40626548</v>
      </c>
      <c r="DJ6" s="0" t="s">
        <v>284</v>
      </c>
      <c r="DK6" s="0" t="n">
        <v>0</v>
      </c>
      <c r="DL6" s="0" t="n">
        <v>2.332375</v>
      </c>
      <c r="DM6" s="0" t="n">
        <v>0</v>
      </c>
      <c r="DN6" s="0" t="n">
        <v>15.922</v>
      </c>
      <c r="DO6" s="0" t="n">
        <v>20312070</v>
      </c>
      <c r="DP6" s="0" t="n">
        <v>8000000</v>
      </c>
      <c r="DQ6" s="0" t="s">
        <v>284</v>
      </c>
      <c r="DR6" s="0" t="n">
        <v>0</v>
      </c>
      <c r="DS6" s="0" t="n">
        <v>58980545</v>
      </c>
      <c r="DT6" s="0" t="n">
        <v>0</v>
      </c>
      <c r="DU6" s="0" t="n">
        <v>7998999</v>
      </c>
      <c r="DV6" s="0" t="n">
        <v>83993175</v>
      </c>
      <c r="DW6" s="0" t="n">
        <v>0</v>
      </c>
      <c r="DX6" s="0" t="n">
        <v>0</v>
      </c>
      <c r="DY6" s="0" t="n">
        <v>7999000</v>
      </c>
      <c r="DZ6" s="0" t="n">
        <v>0</v>
      </c>
      <c r="EA6" s="0" t="n">
        <v>7999000</v>
      </c>
      <c r="EB6" s="0" t="n">
        <v>30713000000</v>
      </c>
      <c r="EC6" s="0" t="n">
        <v>72520614</v>
      </c>
      <c r="ED6" s="0" t="n">
        <v>1867805131</v>
      </c>
      <c r="EE6" s="0" t="n">
        <v>53630296</v>
      </c>
      <c r="EF6" s="0" t="n">
        <v>1</v>
      </c>
      <c r="EG6" s="0" t="n">
        <v>0</v>
      </c>
      <c r="EH6" s="0" t="n">
        <v>0</v>
      </c>
      <c r="EI6" s="0" t="n">
        <v>0</v>
      </c>
      <c r="EJ6" s="0" t="n">
        <v>2.943856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15998000</v>
      </c>
      <c r="EP6" s="0" t="n">
        <v>201.999988</v>
      </c>
      <c r="EQ6" s="0" t="n">
        <v>0</v>
      </c>
      <c r="ER6" s="0" t="n">
        <v>0</v>
      </c>
      <c r="ES6" s="0" t="n">
        <v>7998999</v>
      </c>
      <c r="ET6" s="0" t="s">
        <v>284</v>
      </c>
      <c r="EU6" s="0" t="n">
        <v>3.398255</v>
      </c>
      <c r="EV6" s="0" t="n">
        <v>167931006</v>
      </c>
      <c r="EW6" s="0" t="n">
        <v>72524667</v>
      </c>
      <c r="EX6" s="0" t="n">
        <v>0</v>
      </c>
      <c r="EY6" s="0" t="n">
        <v>1000000</v>
      </c>
      <c r="EZ6" s="0" t="n">
        <v>0</v>
      </c>
      <c r="FA6" s="0" t="n">
        <v>4350963099</v>
      </c>
      <c r="FB6" s="0" t="n">
        <v>0</v>
      </c>
      <c r="FC6" s="0" t="n">
        <v>5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72.19</v>
      </c>
      <c r="FL6" s="0" t="n">
        <v>58980441</v>
      </c>
      <c r="FM6" s="0" t="n">
        <v>1279680020</v>
      </c>
      <c r="FN6" s="0" t="n">
        <v>49397000000</v>
      </c>
      <c r="FO6" s="0" t="n">
        <v>2303424036</v>
      </c>
      <c r="FP6" s="0" t="n">
        <v>2303424036</v>
      </c>
      <c r="FQ6" s="0" t="n">
        <v>7.319951</v>
      </c>
      <c r="FR6" s="0" t="n">
        <v>2.943856</v>
      </c>
      <c r="FS6" s="0" t="n">
        <v>31996000</v>
      </c>
      <c r="FT6" s="0" t="n">
        <v>255936004</v>
      </c>
      <c r="FU6" s="0" t="n">
        <v>1523211721</v>
      </c>
      <c r="FV6" s="0" t="n">
        <v>7999000</v>
      </c>
      <c r="FW6" s="0" t="n">
        <v>207999746</v>
      </c>
      <c r="FX6" s="0" t="n">
        <v>4</v>
      </c>
      <c r="FY6" s="0" t="n">
        <v>167931006</v>
      </c>
      <c r="FZ6" s="0" t="n">
        <v>3839485439</v>
      </c>
      <c r="GA6" s="0" t="n">
        <v>143.3</v>
      </c>
      <c r="GB6" s="0" t="s">
        <v>284</v>
      </c>
      <c r="GC6" s="0" t="n">
        <v>2593</v>
      </c>
      <c r="GD6" s="0" t="n">
        <v>0</v>
      </c>
      <c r="GE6" s="0" t="n">
        <v>0</v>
      </c>
      <c r="GF6" s="0" t="n">
        <v>0</v>
      </c>
      <c r="GG6" s="0" t="s">
        <v>284</v>
      </c>
      <c r="GH6" s="0" t="n">
        <v>0</v>
      </c>
      <c r="GI6" s="0" t="n">
        <v>0</v>
      </c>
      <c r="GJ6" s="0" t="n">
        <v>0</v>
      </c>
      <c r="GK6" s="0" t="n">
        <v>0</v>
      </c>
      <c r="GL6" s="0" t="s">
        <v>284</v>
      </c>
      <c r="GM6" s="0" t="n">
        <v>25011683</v>
      </c>
      <c r="GN6" s="0" t="s">
        <v>284</v>
      </c>
      <c r="GO6" s="0" t="n">
        <v>0</v>
      </c>
      <c r="GP6" s="0" t="n">
        <v>15.925</v>
      </c>
      <c r="GQ6" s="0" t="n">
        <v>8</v>
      </c>
      <c r="GR6" s="0" t="n">
        <v>0</v>
      </c>
      <c r="GS6" s="0" t="n">
        <v>80000000</v>
      </c>
      <c r="GT6" s="0" t="n">
        <v>1.99975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167.22</v>
      </c>
      <c r="GZ6" s="0" t="n">
        <v>15998000</v>
      </c>
      <c r="HA6" s="0" t="n">
        <v>0</v>
      </c>
      <c r="HB6" s="0" t="n">
        <v>0</v>
      </c>
      <c r="HC6" s="0" t="n">
        <v>167.19</v>
      </c>
      <c r="HD6" s="0" t="n">
        <v>8007131</v>
      </c>
      <c r="HE6" s="0" t="n">
        <v>0</v>
      </c>
      <c r="HF6" s="0" t="n">
        <v>7.95</v>
      </c>
      <c r="HG6" s="0" t="n">
        <v>0</v>
      </c>
      <c r="HH6" s="0" t="n">
        <v>25011079</v>
      </c>
      <c r="HI6" s="0" t="n">
        <v>0.97</v>
      </c>
      <c r="HJ6" s="0" t="n">
        <v>0</v>
      </c>
      <c r="HK6" s="0" t="n">
        <v>0</v>
      </c>
      <c r="HL6" s="0" t="s">
        <v>284</v>
      </c>
      <c r="HM6" s="0" t="n">
        <v>22.43</v>
      </c>
      <c r="HN6" s="0" t="n">
        <v>15998877</v>
      </c>
      <c r="HO6" s="0" t="n">
        <v>7999000</v>
      </c>
      <c r="HP6" s="0" t="n">
        <v>83993848</v>
      </c>
      <c r="HQ6" s="0" t="n">
        <v>83977545</v>
      </c>
      <c r="HR6" s="0" t="s">
        <v>284</v>
      </c>
      <c r="HS6" s="0" t="n">
        <v>1</v>
      </c>
      <c r="HT6" s="0" t="n">
        <v>0</v>
      </c>
      <c r="HU6" s="0" t="n">
        <v>0</v>
      </c>
      <c r="HV6" s="0" t="n">
        <v>32027992</v>
      </c>
      <c r="HW6" s="0" t="n">
        <v>256000000</v>
      </c>
      <c r="HX6" s="0" t="n">
        <v>0</v>
      </c>
      <c r="HY6" s="0" t="n">
        <v>335973831</v>
      </c>
      <c r="HZ6" s="0" t="n">
        <v>0</v>
      </c>
      <c r="IA6" s="0" t="n">
        <v>51700000000</v>
      </c>
      <c r="IB6" s="0" t="n">
        <v>0</v>
      </c>
      <c r="IC6" s="0" t="s">
        <v>284</v>
      </c>
      <c r="ID6" s="0" t="n">
        <v>208585485</v>
      </c>
      <c r="IE6" s="0" t="n">
        <v>25010990</v>
      </c>
      <c r="IF6" s="0" t="n">
        <v>7998998</v>
      </c>
      <c r="IG6" s="0" t="n">
        <v>0</v>
      </c>
      <c r="IH6" s="0" t="n">
        <v>8000000</v>
      </c>
      <c r="II6" s="0" t="n">
        <v>26.692</v>
      </c>
      <c r="IJ6" s="0" t="n">
        <v>0</v>
      </c>
      <c r="IK6" s="0" t="n">
        <v>83993394</v>
      </c>
      <c r="IL6" s="0" t="n">
        <v>0</v>
      </c>
      <c r="IM6" s="0" t="n">
        <v>0</v>
      </c>
      <c r="IN6" s="0" t="n">
        <v>2.43</v>
      </c>
      <c r="IO6" s="0" t="n">
        <v>2</v>
      </c>
      <c r="IP6" s="0" t="n">
        <v>8.29</v>
      </c>
      <c r="IQ6" s="0" t="n">
        <v>2559360040</v>
      </c>
      <c r="IR6" s="0" t="n">
        <v>20.22</v>
      </c>
      <c r="IS6" s="0" t="n">
        <v>0</v>
      </c>
      <c r="IT6" s="0" t="n">
        <v>0</v>
      </c>
      <c r="IU6" s="0" t="n">
        <v>83993414</v>
      </c>
      <c r="IV6" s="0" t="n">
        <v>5118756382</v>
      </c>
      <c r="IW6" s="0" t="n">
        <v>0</v>
      </c>
      <c r="IX6" s="0" t="n">
        <v>99.99</v>
      </c>
      <c r="IY6" s="0" t="n">
        <v>5</v>
      </c>
      <c r="IZ6" s="0" t="n">
        <v>0</v>
      </c>
      <c r="JA6" s="0" t="n">
        <v>1615999903</v>
      </c>
      <c r="JB6" s="0" t="n">
        <v>0</v>
      </c>
      <c r="JC6" s="0" t="n">
        <v>99.98</v>
      </c>
      <c r="JD6" s="0" t="s">
        <v>284</v>
      </c>
      <c r="JE6" s="0" t="n">
        <v>0</v>
      </c>
      <c r="JF6" s="0" t="n">
        <v>15.941</v>
      </c>
      <c r="JG6" s="0" t="n">
        <v>83977550</v>
      </c>
      <c r="JH6" s="0" t="n">
        <v>0</v>
      </c>
      <c r="JI6" s="0" t="n">
        <v>207301432</v>
      </c>
      <c r="JJ6" s="0" t="n">
        <v>0</v>
      </c>
      <c r="JK6" s="0" t="n">
        <v>1178567125</v>
      </c>
      <c r="JL6" s="0" t="n">
        <v>85.72</v>
      </c>
      <c r="JM6" s="0" t="n">
        <v>335910006</v>
      </c>
      <c r="JN6" s="0" t="n">
        <v>0</v>
      </c>
      <c r="JO6" s="0" t="n">
        <v>0</v>
      </c>
      <c r="JP6" s="0" t="n">
        <v>0</v>
      </c>
      <c r="JQ6" s="0" t="n">
        <v>767826163</v>
      </c>
      <c r="JR6" s="0" t="n">
        <v>0.7</v>
      </c>
      <c r="JS6" s="0" t="n">
        <v>0.7</v>
      </c>
      <c r="JT6" s="0" t="n">
        <v>0.85</v>
      </c>
      <c r="JU6" s="0" t="n">
        <v>0.85</v>
      </c>
      <c r="JV6" s="0" t="n">
        <v>0.78</v>
      </c>
      <c r="JW6" s="0" t="n">
        <v>3.16</v>
      </c>
      <c r="JX6" s="0" t="n">
        <v>2.16</v>
      </c>
    </row>
    <row r="7" customFormat="false" ht="12.8" hidden="false" customHeight="false" outlineLevel="0" collapsed="false">
      <c r="A7" s="0" t="s">
        <v>283</v>
      </c>
      <c r="B7" s="0" t="n">
        <v>16000</v>
      </c>
      <c r="C7" s="0" t="n">
        <v>0.9</v>
      </c>
      <c r="D7" s="0" t="n">
        <v>1</v>
      </c>
      <c r="E7" s="1" t="n">
        <f aca="false">1 - (I2+((H2-I2)/50))/G2</f>
        <v>0.44</v>
      </c>
      <c r="F7" s="0" t="n">
        <v>50</v>
      </c>
      <c r="G7" s="0" t="n">
        <v>26.09</v>
      </c>
      <c r="H7" s="0" t="n">
        <v>151.2</v>
      </c>
      <c r="I7" s="0" t="n">
        <v>12.26</v>
      </c>
      <c r="J7" s="0" t="n">
        <v>2.57</v>
      </c>
      <c r="L7" s="0" t="n">
        <v>3.43</v>
      </c>
      <c r="M7" s="0" t="n">
        <v>2.34</v>
      </c>
      <c r="N7" s="0" t="n">
        <f aca="false">MAX(L7,M7)</f>
        <v>3.43</v>
      </c>
      <c r="O7" s="0" t="n">
        <v>0</v>
      </c>
      <c r="P7" s="0" t="n">
        <v>2.57</v>
      </c>
      <c r="Q7" s="0" t="n">
        <v>2.57</v>
      </c>
      <c r="R7" s="0" t="n">
        <v>1.79</v>
      </c>
      <c r="S7" s="0" t="n">
        <v>2.53</v>
      </c>
      <c r="T7" s="0" t="n">
        <v>2.53</v>
      </c>
      <c r="U7" s="0" t="n">
        <v>12.33</v>
      </c>
      <c r="V7" s="0" t="n">
        <v>58.83</v>
      </c>
      <c r="W7" s="1" t="n">
        <f aca="false">H7/N7</f>
        <v>44.0816326530612</v>
      </c>
      <c r="X7" s="0" t="n">
        <v>58.83</v>
      </c>
      <c r="Y7" s="0" t="n">
        <v>59.76</v>
      </c>
      <c r="Z7" s="0" t="n">
        <v>70.23</v>
      </c>
      <c r="AA7" s="0" t="n">
        <v>36.45</v>
      </c>
      <c r="AB7" s="0" t="n">
        <v>52.08</v>
      </c>
      <c r="AC7" s="0" t="n">
        <v>31.946</v>
      </c>
      <c r="AD7" s="0" t="n">
        <v>2.298</v>
      </c>
      <c r="AE7" s="0" t="n">
        <v>0</v>
      </c>
      <c r="AF7" s="0" t="n">
        <v>0.01</v>
      </c>
      <c r="AG7" s="0" t="n">
        <v>100</v>
      </c>
      <c r="AH7" s="0" t="n">
        <v>1.18</v>
      </c>
      <c r="AI7" s="0" t="n">
        <v>98.64</v>
      </c>
      <c r="AJ7" s="0" t="n">
        <v>99.99</v>
      </c>
      <c r="AK7" s="0" t="n">
        <v>0.01</v>
      </c>
      <c r="AL7" s="0" t="n">
        <v>34.463</v>
      </c>
      <c r="AM7" s="0" t="n">
        <v>1.148</v>
      </c>
      <c r="AN7" s="0" t="n">
        <v>0.99</v>
      </c>
      <c r="AO7" s="0" t="n">
        <v>78.96</v>
      </c>
      <c r="AP7" s="0" t="n">
        <v>0.96</v>
      </c>
      <c r="AQ7" s="0" t="n">
        <v>24.72</v>
      </c>
      <c r="AR7" s="0" t="n">
        <v>3.9</v>
      </c>
      <c r="AS7" s="0" t="s">
        <v>284</v>
      </c>
      <c r="AT7" s="0" t="s">
        <v>284</v>
      </c>
      <c r="AU7" s="0" t="n">
        <v>83.87</v>
      </c>
      <c r="AV7" s="0" t="n">
        <v>16.13</v>
      </c>
      <c r="AW7" s="0" t="n">
        <v>83.87</v>
      </c>
      <c r="AX7" s="0" t="n">
        <v>16.13</v>
      </c>
      <c r="AY7" s="0" t="n">
        <v>0.66</v>
      </c>
      <c r="AZ7" s="0" t="n">
        <v>84.49</v>
      </c>
      <c r="BA7" s="0" t="n">
        <v>15.51</v>
      </c>
      <c r="BB7" s="0" t="n">
        <v>84.55</v>
      </c>
      <c r="BC7" s="0" t="n">
        <v>15.45</v>
      </c>
      <c r="BD7" s="0" t="n">
        <v>1.71</v>
      </c>
      <c r="BE7" s="0" t="n">
        <v>0.1</v>
      </c>
      <c r="BF7" s="0" t="n">
        <v>1.14</v>
      </c>
      <c r="BG7" s="0" t="n">
        <v>99.99</v>
      </c>
      <c r="BI7" s="0" t="n">
        <v>20314478</v>
      </c>
      <c r="BJ7" s="0" t="n">
        <v>0</v>
      </c>
      <c r="BK7" s="0" t="n">
        <v>99.99</v>
      </c>
      <c r="BL7" s="0" t="n">
        <v>83977470</v>
      </c>
      <c r="BM7" s="0" t="n">
        <v>549836956</v>
      </c>
      <c r="BN7" s="0" t="n">
        <v>0</v>
      </c>
      <c r="BO7" s="0" t="n">
        <v>15.925</v>
      </c>
      <c r="BP7" s="0" t="n">
        <v>344601739</v>
      </c>
      <c r="BQ7" s="0" t="n">
        <v>8.09</v>
      </c>
      <c r="BR7" s="0" t="n">
        <v>0</v>
      </c>
      <c r="BS7" s="0" t="n">
        <v>0</v>
      </c>
      <c r="BT7" s="0" t="s">
        <v>284</v>
      </c>
      <c r="BU7" s="0" t="n">
        <v>8006863</v>
      </c>
      <c r="BV7" s="0" t="n">
        <v>34.07</v>
      </c>
      <c r="BW7" s="0" t="n">
        <v>0</v>
      </c>
      <c r="BX7" s="0" t="n">
        <v>0</v>
      </c>
      <c r="BY7" s="0" t="s">
        <v>284</v>
      </c>
      <c r="BZ7" s="0" t="n">
        <v>0</v>
      </c>
      <c r="CA7" s="0" t="n">
        <v>0</v>
      </c>
      <c r="CB7" s="0" t="n">
        <v>1</v>
      </c>
      <c r="CC7" s="0" t="n">
        <v>95.52</v>
      </c>
      <c r="CD7" s="0" t="n">
        <v>0</v>
      </c>
      <c r="CE7" s="0" t="n">
        <v>0</v>
      </c>
      <c r="CF7" s="0" t="n">
        <v>0</v>
      </c>
      <c r="CG7" s="0" t="n">
        <v>69.28</v>
      </c>
      <c r="CH7" s="0" t="n">
        <v>0</v>
      </c>
      <c r="CI7" s="0" t="n">
        <v>8006846</v>
      </c>
      <c r="CJ7" s="0" t="n">
        <v>58980470</v>
      </c>
      <c r="CK7" s="0" t="n">
        <v>0</v>
      </c>
      <c r="CL7" s="0" t="n">
        <v>167.19</v>
      </c>
      <c r="CM7" s="0" t="n">
        <v>58980550</v>
      </c>
      <c r="CN7" s="0" t="n">
        <v>0</v>
      </c>
      <c r="CO7" s="0" t="n">
        <v>0</v>
      </c>
      <c r="CP7" s="0" t="n">
        <v>0</v>
      </c>
      <c r="CQ7" s="0" t="n">
        <v>8007152</v>
      </c>
      <c r="CR7" s="0" t="n">
        <v>0</v>
      </c>
      <c r="CS7" s="0" t="n">
        <v>83977441</v>
      </c>
      <c r="CT7" s="0" t="n">
        <v>0</v>
      </c>
      <c r="CU7" s="0" t="n">
        <v>72000000</v>
      </c>
      <c r="CV7" s="0" t="n">
        <v>0.934039</v>
      </c>
      <c r="CW7" s="0" t="n">
        <v>25011785</v>
      </c>
      <c r="CX7" s="0" t="n">
        <v>32815000000</v>
      </c>
      <c r="CY7" s="0" t="n">
        <v>0</v>
      </c>
      <c r="CZ7" s="0" t="n">
        <v>0</v>
      </c>
      <c r="DA7" s="0" t="n">
        <v>549683823</v>
      </c>
      <c r="DB7" s="0" t="n">
        <v>174170662</v>
      </c>
      <c r="DC7" s="0" t="n">
        <v>7999000</v>
      </c>
      <c r="DD7" s="0" t="n">
        <v>18.19</v>
      </c>
      <c r="DE7" s="0" t="n">
        <v>7422154488</v>
      </c>
      <c r="DF7" s="0" t="n">
        <v>145045281</v>
      </c>
      <c r="DG7" s="0" t="n">
        <v>0</v>
      </c>
      <c r="DH7" s="0" t="n">
        <v>0</v>
      </c>
      <c r="DI7" s="0" t="n">
        <v>40626548</v>
      </c>
      <c r="DJ7" s="0" t="s">
        <v>284</v>
      </c>
      <c r="DK7" s="0" t="n">
        <v>0</v>
      </c>
      <c r="DL7" s="0" t="n">
        <v>2.332375</v>
      </c>
      <c r="DM7" s="0" t="n">
        <v>0</v>
      </c>
      <c r="DN7" s="0" t="n">
        <v>15.922</v>
      </c>
      <c r="DO7" s="0" t="n">
        <v>20312070</v>
      </c>
      <c r="DP7" s="0" t="n">
        <v>8000000</v>
      </c>
      <c r="DQ7" s="0" t="s">
        <v>284</v>
      </c>
      <c r="DR7" s="0" t="n">
        <v>0</v>
      </c>
      <c r="DS7" s="0" t="n">
        <v>58980545</v>
      </c>
      <c r="DT7" s="0" t="n">
        <v>0</v>
      </c>
      <c r="DU7" s="0" t="n">
        <v>7998999</v>
      </c>
      <c r="DV7" s="0" t="n">
        <v>83993175</v>
      </c>
      <c r="DW7" s="0" t="n">
        <v>0</v>
      </c>
      <c r="DX7" s="0" t="n">
        <v>0</v>
      </c>
      <c r="DY7" s="0" t="n">
        <v>7999000</v>
      </c>
      <c r="DZ7" s="0" t="n">
        <v>0</v>
      </c>
      <c r="EA7" s="0" t="n">
        <v>7999000</v>
      </c>
      <c r="EB7" s="0" t="n">
        <v>30713000000</v>
      </c>
      <c r="EC7" s="0" t="n">
        <v>72520614</v>
      </c>
      <c r="ED7" s="0" t="n">
        <v>1867805131</v>
      </c>
      <c r="EE7" s="0" t="n">
        <v>53630296</v>
      </c>
      <c r="EF7" s="0" t="n">
        <v>1</v>
      </c>
      <c r="EG7" s="0" t="n">
        <v>0</v>
      </c>
      <c r="EH7" s="0" t="n">
        <v>0</v>
      </c>
      <c r="EI7" s="0" t="n">
        <v>0</v>
      </c>
      <c r="EJ7" s="0" t="n">
        <v>2.943856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15998000</v>
      </c>
      <c r="EP7" s="0" t="n">
        <v>201.999988</v>
      </c>
      <c r="EQ7" s="0" t="n">
        <v>0</v>
      </c>
      <c r="ER7" s="0" t="n">
        <v>0</v>
      </c>
      <c r="ES7" s="0" t="n">
        <v>7998999</v>
      </c>
      <c r="ET7" s="0" t="s">
        <v>284</v>
      </c>
      <c r="EU7" s="0" t="n">
        <v>3.398255</v>
      </c>
      <c r="EV7" s="0" t="n">
        <v>167931006</v>
      </c>
      <c r="EW7" s="0" t="n">
        <v>72524667</v>
      </c>
      <c r="EX7" s="0" t="n">
        <v>0</v>
      </c>
      <c r="EY7" s="0" t="n">
        <v>1000000</v>
      </c>
      <c r="EZ7" s="0" t="n">
        <v>0</v>
      </c>
      <c r="FA7" s="0" t="n">
        <v>4350963099</v>
      </c>
      <c r="FB7" s="0" t="n">
        <v>0</v>
      </c>
      <c r="FC7" s="0" t="n">
        <v>5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72.19</v>
      </c>
      <c r="FL7" s="0" t="n">
        <v>58980441</v>
      </c>
      <c r="FM7" s="0" t="n">
        <v>1279680020</v>
      </c>
      <c r="FN7" s="0" t="n">
        <v>49397000000</v>
      </c>
      <c r="FO7" s="0" t="n">
        <v>2303424036</v>
      </c>
      <c r="FP7" s="0" t="n">
        <v>2303424036</v>
      </c>
      <c r="FQ7" s="0" t="n">
        <v>7.319951</v>
      </c>
      <c r="FR7" s="0" t="n">
        <v>2.943856</v>
      </c>
      <c r="FS7" s="0" t="n">
        <v>31996000</v>
      </c>
      <c r="FT7" s="0" t="n">
        <v>255936004</v>
      </c>
      <c r="FU7" s="0" t="n">
        <v>1523211721</v>
      </c>
      <c r="FV7" s="0" t="n">
        <v>7999000</v>
      </c>
      <c r="FW7" s="0" t="n">
        <v>207999746</v>
      </c>
      <c r="FX7" s="0" t="n">
        <v>4</v>
      </c>
      <c r="FY7" s="0" t="n">
        <v>167931006</v>
      </c>
      <c r="FZ7" s="0" t="n">
        <v>3839485439</v>
      </c>
      <c r="GA7" s="0" t="n">
        <v>143.3</v>
      </c>
      <c r="GB7" s="0" t="s">
        <v>284</v>
      </c>
      <c r="GC7" s="0" t="n">
        <v>2593</v>
      </c>
      <c r="GD7" s="0" t="n">
        <v>0</v>
      </c>
      <c r="GE7" s="0" t="n">
        <v>0</v>
      </c>
      <c r="GF7" s="0" t="n">
        <v>0</v>
      </c>
      <c r="GG7" s="0" t="s">
        <v>284</v>
      </c>
      <c r="GH7" s="0" t="n">
        <v>0</v>
      </c>
      <c r="GI7" s="0" t="n">
        <v>0</v>
      </c>
      <c r="GJ7" s="0" t="n">
        <v>0</v>
      </c>
      <c r="GK7" s="0" t="n">
        <v>0</v>
      </c>
      <c r="GL7" s="0" t="s">
        <v>284</v>
      </c>
      <c r="GM7" s="0" t="n">
        <v>25011683</v>
      </c>
      <c r="GN7" s="0" t="s">
        <v>284</v>
      </c>
      <c r="GO7" s="0" t="n">
        <v>0</v>
      </c>
      <c r="GP7" s="0" t="n">
        <v>15.925</v>
      </c>
      <c r="GQ7" s="0" t="n">
        <v>8</v>
      </c>
      <c r="GR7" s="0" t="n">
        <v>0</v>
      </c>
      <c r="GS7" s="0" t="n">
        <v>80000000</v>
      </c>
      <c r="GT7" s="0" t="n">
        <v>1.99975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167.22</v>
      </c>
      <c r="GZ7" s="0" t="n">
        <v>15998000</v>
      </c>
      <c r="HA7" s="0" t="n">
        <v>0</v>
      </c>
      <c r="HB7" s="0" t="n">
        <v>0</v>
      </c>
      <c r="HC7" s="0" t="n">
        <v>167.19</v>
      </c>
      <c r="HD7" s="0" t="n">
        <v>8007131</v>
      </c>
      <c r="HE7" s="0" t="n">
        <v>0</v>
      </c>
      <c r="HF7" s="0" t="n">
        <v>7.95</v>
      </c>
      <c r="HG7" s="0" t="n">
        <v>0</v>
      </c>
      <c r="HH7" s="0" t="n">
        <v>25011079</v>
      </c>
      <c r="HI7" s="0" t="n">
        <v>0.97</v>
      </c>
      <c r="HJ7" s="0" t="n">
        <v>0</v>
      </c>
      <c r="HK7" s="0" t="n">
        <v>0</v>
      </c>
      <c r="HL7" s="0" t="s">
        <v>284</v>
      </c>
      <c r="HM7" s="0" t="n">
        <v>22.43</v>
      </c>
      <c r="HN7" s="0" t="n">
        <v>15998877</v>
      </c>
      <c r="HO7" s="0" t="n">
        <v>7999000</v>
      </c>
      <c r="HP7" s="0" t="n">
        <v>83993848</v>
      </c>
      <c r="HQ7" s="0" t="n">
        <v>83977545</v>
      </c>
      <c r="HR7" s="0" t="s">
        <v>284</v>
      </c>
      <c r="HS7" s="0" t="n">
        <v>1</v>
      </c>
      <c r="HT7" s="0" t="n">
        <v>0</v>
      </c>
      <c r="HU7" s="0" t="n">
        <v>0</v>
      </c>
      <c r="HV7" s="0" t="n">
        <v>32027992</v>
      </c>
      <c r="HW7" s="0" t="n">
        <v>256000000</v>
      </c>
      <c r="HX7" s="0" t="n">
        <v>0</v>
      </c>
      <c r="HY7" s="0" t="n">
        <v>335973831</v>
      </c>
      <c r="HZ7" s="0" t="n">
        <v>0</v>
      </c>
      <c r="IA7" s="0" t="n">
        <v>51700000000</v>
      </c>
      <c r="IB7" s="0" t="n">
        <v>0</v>
      </c>
      <c r="IC7" s="0" t="s">
        <v>284</v>
      </c>
      <c r="ID7" s="0" t="n">
        <v>208585485</v>
      </c>
      <c r="IE7" s="0" t="n">
        <v>25010990</v>
      </c>
      <c r="IF7" s="0" t="n">
        <v>7998998</v>
      </c>
      <c r="IG7" s="0" t="n">
        <v>0</v>
      </c>
      <c r="IH7" s="0" t="n">
        <v>8000000</v>
      </c>
      <c r="II7" s="0" t="n">
        <v>26.692</v>
      </c>
      <c r="IJ7" s="0" t="n">
        <v>0</v>
      </c>
      <c r="IK7" s="0" t="n">
        <v>83993394</v>
      </c>
      <c r="IL7" s="0" t="n">
        <v>0</v>
      </c>
      <c r="IM7" s="0" t="n">
        <v>0</v>
      </c>
      <c r="IN7" s="0" t="n">
        <v>2.43</v>
      </c>
      <c r="IO7" s="0" t="n">
        <v>2</v>
      </c>
      <c r="IP7" s="0" t="n">
        <v>8.29</v>
      </c>
      <c r="IQ7" s="0" t="n">
        <v>2559360040</v>
      </c>
      <c r="IR7" s="0" t="n">
        <v>20.22</v>
      </c>
      <c r="IS7" s="0" t="n">
        <v>0</v>
      </c>
      <c r="IT7" s="0" t="n">
        <v>0</v>
      </c>
      <c r="IU7" s="0" t="n">
        <v>83993414</v>
      </c>
      <c r="IV7" s="0" t="n">
        <v>5118756382</v>
      </c>
      <c r="IW7" s="0" t="n">
        <v>0</v>
      </c>
      <c r="IX7" s="0" t="n">
        <v>99.99</v>
      </c>
      <c r="IY7" s="0" t="n">
        <v>5</v>
      </c>
      <c r="IZ7" s="0" t="n">
        <v>0</v>
      </c>
      <c r="JA7" s="0" t="n">
        <v>1615999903</v>
      </c>
      <c r="JB7" s="0" t="n">
        <v>0</v>
      </c>
      <c r="JC7" s="0" t="n">
        <v>99.98</v>
      </c>
      <c r="JD7" s="0" t="s">
        <v>284</v>
      </c>
      <c r="JE7" s="0" t="n">
        <v>0</v>
      </c>
      <c r="JF7" s="0" t="n">
        <v>15.941</v>
      </c>
      <c r="JG7" s="0" t="n">
        <v>83977550</v>
      </c>
      <c r="JH7" s="0" t="n">
        <v>0</v>
      </c>
      <c r="JI7" s="0" t="n">
        <v>207301432</v>
      </c>
      <c r="JJ7" s="0" t="n">
        <v>0</v>
      </c>
      <c r="JK7" s="0" t="n">
        <v>1178567125</v>
      </c>
      <c r="JL7" s="0" t="n">
        <v>85.72</v>
      </c>
      <c r="JM7" s="0" t="n">
        <v>335910006</v>
      </c>
      <c r="JN7" s="0" t="n">
        <v>0</v>
      </c>
      <c r="JO7" s="0" t="n">
        <v>0</v>
      </c>
      <c r="JP7" s="0" t="n">
        <v>0</v>
      </c>
      <c r="JQ7" s="0" t="n">
        <v>767826163</v>
      </c>
      <c r="JR7" s="0" t="n">
        <v>0.7</v>
      </c>
      <c r="JS7" s="0" t="n">
        <v>0.7</v>
      </c>
      <c r="JT7" s="0" t="n">
        <v>0.85</v>
      </c>
      <c r="JU7" s="0" t="n">
        <v>0.85</v>
      </c>
      <c r="JV7" s="0" t="n">
        <v>0.79</v>
      </c>
      <c r="JW7" s="0" t="n">
        <v>3.71</v>
      </c>
      <c r="JX7" s="0" t="n">
        <v>2.51</v>
      </c>
    </row>
    <row r="8" customFormat="false" ht="12.8" hidden="false" customHeight="false" outlineLevel="0" collapsed="false">
      <c r="A8" s="0" t="s">
        <v>283</v>
      </c>
      <c r="B8" s="0" t="n">
        <v>16000</v>
      </c>
      <c r="C8" s="0" t="n">
        <v>0.9</v>
      </c>
      <c r="D8" s="0" t="n">
        <v>1</v>
      </c>
      <c r="E8" s="1" t="n">
        <f aca="false">1 - (I2+((H2-I2)/60))/G2</f>
        <v>0.458169934640523</v>
      </c>
      <c r="F8" s="0" t="n">
        <v>60</v>
      </c>
      <c r="G8" s="0" t="n">
        <v>31.2</v>
      </c>
      <c r="H8" s="0" t="n">
        <v>181.3</v>
      </c>
      <c r="I8" s="0" t="n">
        <v>14.54</v>
      </c>
      <c r="J8" s="0" t="n">
        <v>2.99</v>
      </c>
      <c r="L8" s="0" t="n">
        <v>5.18</v>
      </c>
      <c r="M8" s="0" t="n">
        <v>2.63</v>
      </c>
      <c r="N8" s="0" t="n">
        <f aca="false">MAX(L8,M8)</f>
        <v>5.18</v>
      </c>
      <c r="O8" s="0" t="n">
        <v>0</v>
      </c>
      <c r="P8" s="0" t="n">
        <v>2.99</v>
      </c>
      <c r="Q8" s="0" t="n">
        <v>2.99</v>
      </c>
      <c r="R8" s="0" t="n">
        <v>2.11</v>
      </c>
      <c r="S8" s="0" t="n">
        <v>2.93</v>
      </c>
      <c r="T8" s="0" t="n">
        <v>2.93</v>
      </c>
      <c r="U8" s="0" t="n">
        <v>12.47</v>
      </c>
      <c r="V8" s="0" t="n">
        <v>60.64</v>
      </c>
      <c r="W8" s="1" t="n">
        <f aca="false">H8/N8</f>
        <v>35</v>
      </c>
      <c r="X8" s="0" t="n">
        <v>60.64</v>
      </c>
      <c r="Y8" s="0" t="n">
        <v>61.88</v>
      </c>
      <c r="Z8" s="0" t="n">
        <v>70.23</v>
      </c>
      <c r="AA8" s="0" t="n">
        <v>36.45</v>
      </c>
      <c r="AB8" s="0" t="n">
        <v>52.08</v>
      </c>
      <c r="AC8" s="0" t="n">
        <v>31.946</v>
      </c>
      <c r="AD8" s="0" t="n">
        <v>2.298</v>
      </c>
      <c r="AE8" s="0" t="n">
        <v>0</v>
      </c>
      <c r="AF8" s="0" t="n">
        <v>0.01</v>
      </c>
      <c r="AG8" s="0" t="n">
        <v>100</v>
      </c>
      <c r="AH8" s="0" t="n">
        <v>1.18</v>
      </c>
      <c r="AI8" s="0" t="n">
        <v>98.64</v>
      </c>
      <c r="AJ8" s="0" t="n">
        <v>99.99</v>
      </c>
      <c r="AK8" s="0" t="n">
        <v>0.01</v>
      </c>
      <c r="AL8" s="0" t="n">
        <v>34.463</v>
      </c>
      <c r="AM8" s="0" t="n">
        <v>1.148</v>
      </c>
      <c r="AN8" s="0" t="n">
        <v>0.99</v>
      </c>
      <c r="AO8" s="0" t="n">
        <v>78.96</v>
      </c>
      <c r="AP8" s="0" t="n">
        <v>0.96</v>
      </c>
      <c r="AQ8" s="0" t="n">
        <v>24.72</v>
      </c>
      <c r="AR8" s="0" t="n">
        <v>3.9</v>
      </c>
      <c r="AS8" s="0" t="s">
        <v>284</v>
      </c>
      <c r="AT8" s="0" t="s">
        <v>284</v>
      </c>
      <c r="AU8" s="0" t="n">
        <v>83.87</v>
      </c>
      <c r="AV8" s="0" t="n">
        <v>16.13</v>
      </c>
      <c r="AW8" s="0" t="n">
        <v>83.87</v>
      </c>
      <c r="AX8" s="0" t="n">
        <v>16.13</v>
      </c>
      <c r="AY8" s="0" t="n">
        <v>0.66</v>
      </c>
      <c r="AZ8" s="0" t="n">
        <v>84.49</v>
      </c>
      <c r="BA8" s="0" t="n">
        <v>15.51</v>
      </c>
      <c r="BB8" s="0" t="n">
        <v>84.55</v>
      </c>
      <c r="BC8" s="0" t="n">
        <v>15.45</v>
      </c>
      <c r="BD8" s="0" t="n">
        <v>1.71</v>
      </c>
      <c r="BE8" s="0" t="n">
        <v>0.1</v>
      </c>
      <c r="BF8" s="0" t="n">
        <v>1.14</v>
      </c>
      <c r="BG8" s="0" t="n">
        <v>99.99</v>
      </c>
      <c r="BI8" s="0" t="n">
        <v>20314478</v>
      </c>
      <c r="BJ8" s="0" t="n">
        <v>0</v>
      </c>
      <c r="BK8" s="0" t="n">
        <v>99.99</v>
      </c>
      <c r="BL8" s="0" t="n">
        <v>83977470</v>
      </c>
      <c r="BM8" s="0" t="n">
        <v>549836956</v>
      </c>
      <c r="BN8" s="0" t="n">
        <v>0</v>
      </c>
      <c r="BO8" s="0" t="n">
        <v>15.925</v>
      </c>
      <c r="BP8" s="0" t="n">
        <v>344601739</v>
      </c>
      <c r="BQ8" s="0" t="n">
        <v>8.09</v>
      </c>
      <c r="BR8" s="0" t="n">
        <v>0</v>
      </c>
      <c r="BS8" s="0" t="n">
        <v>0</v>
      </c>
      <c r="BT8" s="0" t="s">
        <v>284</v>
      </c>
      <c r="BU8" s="0" t="n">
        <v>8006863</v>
      </c>
      <c r="BV8" s="0" t="n">
        <v>34.07</v>
      </c>
      <c r="BW8" s="0" t="n">
        <v>0</v>
      </c>
      <c r="BX8" s="0" t="n">
        <v>0</v>
      </c>
      <c r="BY8" s="0" t="s">
        <v>284</v>
      </c>
      <c r="BZ8" s="0" t="n">
        <v>0</v>
      </c>
      <c r="CA8" s="0" t="n">
        <v>0</v>
      </c>
      <c r="CB8" s="0" t="n">
        <v>1</v>
      </c>
      <c r="CC8" s="0" t="n">
        <v>95.52</v>
      </c>
      <c r="CD8" s="0" t="n">
        <v>0</v>
      </c>
      <c r="CE8" s="0" t="n">
        <v>0</v>
      </c>
      <c r="CF8" s="0" t="n">
        <v>0</v>
      </c>
      <c r="CG8" s="0" t="n">
        <v>69.28</v>
      </c>
      <c r="CH8" s="0" t="n">
        <v>0</v>
      </c>
      <c r="CI8" s="0" t="n">
        <v>8006846</v>
      </c>
      <c r="CJ8" s="0" t="n">
        <v>58980470</v>
      </c>
      <c r="CK8" s="0" t="n">
        <v>0</v>
      </c>
      <c r="CL8" s="0" t="n">
        <v>167.19</v>
      </c>
      <c r="CM8" s="0" t="n">
        <v>58980550</v>
      </c>
      <c r="CN8" s="0" t="n">
        <v>0</v>
      </c>
      <c r="CO8" s="0" t="n">
        <v>0</v>
      </c>
      <c r="CP8" s="0" t="n">
        <v>0</v>
      </c>
      <c r="CQ8" s="0" t="n">
        <v>8007152</v>
      </c>
      <c r="CR8" s="0" t="n">
        <v>0</v>
      </c>
      <c r="CS8" s="0" t="n">
        <v>83977441</v>
      </c>
      <c r="CT8" s="0" t="n">
        <v>0</v>
      </c>
      <c r="CU8" s="0" t="n">
        <v>72000000</v>
      </c>
      <c r="CV8" s="0" t="n">
        <v>0.934039</v>
      </c>
      <c r="CW8" s="0" t="n">
        <v>25011785</v>
      </c>
      <c r="CX8" s="0" t="n">
        <v>32815000000</v>
      </c>
      <c r="CY8" s="0" t="n">
        <v>0</v>
      </c>
      <c r="CZ8" s="0" t="n">
        <v>0</v>
      </c>
      <c r="DA8" s="0" t="n">
        <v>549683823</v>
      </c>
      <c r="DB8" s="0" t="n">
        <v>174170662</v>
      </c>
      <c r="DC8" s="0" t="n">
        <v>7999000</v>
      </c>
      <c r="DD8" s="0" t="n">
        <v>18.19</v>
      </c>
      <c r="DE8" s="0" t="n">
        <v>7422154488</v>
      </c>
      <c r="DF8" s="0" t="n">
        <v>145045281</v>
      </c>
      <c r="DG8" s="0" t="n">
        <v>0</v>
      </c>
      <c r="DH8" s="0" t="n">
        <v>0</v>
      </c>
      <c r="DI8" s="0" t="n">
        <v>40626548</v>
      </c>
      <c r="DJ8" s="0" t="s">
        <v>284</v>
      </c>
      <c r="DK8" s="0" t="n">
        <v>0</v>
      </c>
      <c r="DL8" s="0" t="n">
        <v>2.332375</v>
      </c>
      <c r="DM8" s="0" t="n">
        <v>0</v>
      </c>
      <c r="DN8" s="0" t="n">
        <v>15.922</v>
      </c>
      <c r="DO8" s="0" t="n">
        <v>20312070</v>
      </c>
      <c r="DP8" s="0" t="n">
        <v>8000000</v>
      </c>
      <c r="DQ8" s="0" t="s">
        <v>284</v>
      </c>
      <c r="DR8" s="0" t="n">
        <v>0</v>
      </c>
      <c r="DS8" s="0" t="n">
        <v>58980545</v>
      </c>
      <c r="DT8" s="0" t="n">
        <v>0</v>
      </c>
      <c r="DU8" s="0" t="n">
        <v>7998999</v>
      </c>
      <c r="DV8" s="0" t="n">
        <v>83993175</v>
      </c>
      <c r="DW8" s="0" t="n">
        <v>0</v>
      </c>
      <c r="DX8" s="0" t="n">
        <v>0</v>
      </c>
      <c r="DY8" s="0" t="n">
        <v>7999000</v>
      </c>
      <c r="DZ8" s="0" t="n">
        <v>0</v>
      </c>
      <c r="EA8" s="0" t="n">
        <v>7999000</v>
      </c>
      <c r="EB8" s="0" t="n">
        <v>30713000000</v>
      </c>
      <c r="EC8" s="0" t="n">
        <v>72520614</v>
      </c>
      <c r="ED8" s="0" t="n">
        <v>1867805131</v>
      </c>
      <c r="EE8" s="0" t="n">
        <v>53630296</v>
      </c>
      <c r="EF8" s="0" t="n">
        <v>1</v>
      </c>
      <c r="EG8" s="0" t="n">
        <v>0</v>
      </c>
      <c r="EH8" s="0" t="n">
        <v>0</v>
      </c>
      <c r="EI8" s="0" t="n">
        <v>0</v>
      </c>
      <c r="EJ8" s="0" t="n">
        <v>2.943856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15998000</v>
      </c>
      <c r="EP8" s="0" t="n">
        <v>201.999988</v>
      </c>
      <c r="EQ8" s="0" t="n">
        <v>0</v>
      </c>
      <c r="ER8" s="0" t="n">
        <v>0</v>
      </c>
      <c r="ES8" s="0" t="n">
        <v>7998999</v>
      </c>
      <c r="ET8" s="0" t="s">
        <v>284</v>
      </c>
      <c r="EU8" s="0" t="n">
        <v>3.398255</v>
      </c>
      <c r="EV8" s="0" t="n">
        <v>167931006</v>
      </c>
      <c r="EW8" s="0" t="n">
        <v>72524667</v>
      </c>
      <c r="EX8" s="0" t="n">
        <v>0</v>
      </c>
      <c r="EY8" s="0" t="n">
        <v>1000000</v>
      </c>
      <c r="EZ8" s="0" t="n">
        <v>0</v>
      </c>
      <c r="FA8" s="0" t="n">
        <v>4350963099</v>
      </c>
      <c r="FB8" s="0" t="n">
        <v>0</v>
      </c>
      <c r="FC8" s="0" t="n">
        <v>5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72.19</v>
      </c>
      <c r="FL8" s="0" t="n">
        <v>58980441</v>
      </c>
      <c r="FM8" s="0" t="n">
        <v>1279680020</v>
      </c>
      <c r="FN8" s="0" t="n">
        <v>49397000000</v>
      </c>
      <c r="FO8" s="0" t="n">
        <v>2303424036</v>
      </c>
      <c r="FP8" s="0" t="n">
        <v>2303424036</v>
      </c>
      <c r="FQ8" s="0" t="n">
        <v>7.319951</v>
      </c>
      <c r="FR8" s="0" t="n">
        <v>2.943856</v>
      </c>
      <c r="FS8" s="0" t="n">
        <v>31996000</v>
      </c>
      <c r="FT8" s="0" t="n">
        <v>255936004</v>
      </c>
      <c r="FU8" s="0" t="n">
        <v>1523211721</v>
      </c>
      <c r="FV8" s="0" t="n">
        <v>7999000</v>
      </c>
      <c r="FW8" s="0" t="n">
        <v>207999746</v>
      </c>
      <c r="FX8" s="0" t="n">
        <v>4</v>
      </c>
      <c r="FY8" s="0" t="n">
        <v>167931006</v>
      </c>
      <c r="FZ8" s="0" t="n">
        <v>3839485439</v>
      </c>
      <c r="GA8" s="0" t="n">
        <v>143.3</v>
      </c>
      <c r="GB8" s="0" t="s">
        <v>284</v>
      </c>
      <c r="GC8" s="0" t="n">
        <v>2593</v>
      </c>
      <c r="GD8" s="0" t="n">
        <v>0</v>
      </c>
      <c r="GE8" s="0" t="n">
        <v>0</v>
      </c>
      <c r="GF8" s="0" t="n">
        <v>0</v>
      </c>
      <c r="GG8" s="0" t="s">
        <v>284</v>
      </c>
      <c r="GH8" s="0" t="n">
        <v>0</v>
      </c>
      <c r="GI8" s="0" t="n">
        <v>0</v>
      </c>
      <c r="GJ8" s="0" t="n">
        <v>0</v>
      </c>
      <c r="GK8" s="0" t="n">
        <v>0</v>
      </c>
      <c r="GL8" s="0" t="s">
        <v>284</v>
      </c>
      <c r="GM8" s="0" t="n">
        <v>25011683</v>
      </c>
      <c r="GN8" s="0" t="s">
        <v>284</v>
      </c>
      <c r="GO8" s="0" t="n">
        <v>0</v>
      </c>
      <c r="GP8" s="0" t="n">
        <v>15.925</v>
      </c>
      <c r="GQ8" s="0" t="n">
        <v>8</v>
      </c>
      <c r="GR8" s="0" t="n">
        <v>0</v>
      </c>
      <c r="GS8" s="0" t="n">
        <v>80000000</v>
      </c>
      <c r="GT8" s="0" t="n">
        <v>1.99975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167.22</v>
      </c>
      <c r="GZ8" s="0" t="n">
        <v>15998000</v>
      </c>
      <c r="HA8" s="0" t="n">
        <v>0</v>
      </c>
      <c r="HB8" s="0" t="n">
        <v>0</v>
      </c>
      <c r="HC8" s="0" t="n">
        <v>167.19</v>
      </c>
      <c r="HD8" s="0" t="n">
        <v>8007131</v>
      </c>
      <c r="HE8" s="0" t="n">
        <v>0</v>
      </c>
      <c r="HF8" s="0" t="n">
        <v>7.95</v>
      </c>
      <c r="HG8" s="0" t="n">
        <v>0</v>
      </c>
      <c r="HH8" s="0" t="n">
        <v>25011079</v>
      </c>
      <c r="HI8" s="0" t="n">
        <v>0.97</v>
      </c>
      <c r="HJ8" s="0" t="n">
        <v>0</v>
      </c>
      <c r="HK8" s="0" t="n">
        <v>0</v>
      </c>
      <c r="HL8" s="0" t="s">
        <v>284</v>
      </c>
      <c r="HM8" s="0" t="n">
        <v>22.43</v>
      </c>
      <c r="HN8" s="0" t="n">
        <v>15998877</v>
      </c>
      <c r="HO8" s="0" t="n">
        <v>7999000</v>
      </c>
      <c r="HP8" s="0" t="n">
        <v>83993848</v>
      </c>
      <c r="HQ8" s="0" t="n">
        <v>83977545</v>
      </c>
      <c r="HR8" s="0" t="s">
        <v>284</v>
      </c>
      <c r="HS8" s="0" t="n">
        <v>1</v>
      </c>
      <c r="HT8" s="0" t="n">
        <v>0</v>
      </c>
      <c r="HU8" s="0" t="n">
        <v>0</v>
      </c>
      <c r="HV8" s="0" t="n">
        <v>32027992</v>
      </c>
      <c r="HW8" s="0" t="n">
        <v>256000000</v>
      </c>
      <c r="HX8" s="0" t="n">
        <v>0</v>
      </c>
      <c r="HY8" s="0" t="n">
        <v>335973831</v>
      </c>
      <c r="HZ8" s="0" t="n">
        <v>0</v>
      </c>
      <c r="IA8" s="0" t="n">
        <v>51700000000</v>
      </c>
      <c r="IB8" s="0" t="n">
        <v>0</v>
      </c>
      <c r="IC8" s="0" t="s">
        <v>284</v>
      </c>
      <c r="ID8" s="0" t="n">
        <v>208585485</v>
      </c>
      <c r="IE8" s="0" t="n">
        <v>25010990</v>
      </c>
      <c r="IF8" s="0" t="n">
        <v>7998998</v>
      </c>
      <c r="IG8" s="0" t="n">
        <v>0</v>
      </c>
      <c r="IH8" s="0" t="n">
        <v>8000000</v>
      </c>
      <c r="II8" s="0" t="n">
        <v>26.692</v>
      </c>
      <c r="IJ8" s="0" t="n">
        <v>0</v>
      </c>
      <c r="IK8" s="0" t="n">
        <v>83993394</v>
      </c>
      <c r="IL8" s="0" t="n">
        <v>0</v>
      </c>
      <c r="IM8" s="0" t="n">
        <v>0</v>
      </c>
      <c r="IN8" s="0" t="n">
        <v>2.43</v>
      </c>
      <c r="IO8" s="0" t="n">
        <v>2</v>
      </c>
      <c r="IP8" s="0" t="n">
        <v>8.29</v>
      </c>
      <c r="IQ8" s="0" t="n">
        <v>2559360040</v>
      </c>
      <c r="IR8" s="0" t="n">
        <v>20.22</v>
      </c>
      <c r="IS8" s="0" t="n">
        <v>0</v>
      </c>
      <c r="IT8" s="0" t="n">
        <v>0</v>
      </c>
      <c r="IU8" s="0" t="n">
        <v>83993414</v>
      </c>
      <c r="IV8" s="0" t="n">
        <v>5118756382</v>
      </c>
      <c r="IW8" s="0" t="n">
        <v>0</v>
      </c>
      <c r="IX8" s="0" t="n">
        <v>99.99</v>
      </c>
      <c r="IY8" s="0" t="n">
        <v>5</v>
      </c>
      <c r="IZ8" s="0" t="n">
        <v>0</v>
      </c>
      <c r="JA8" s="0" t="n">
        <v>1615999903</v>
      </c>
      <c r="JB8" s="0" t="n">
        <v>0</v>
      </c>
      <c r="JC8" s="0" t="n">
        <v>99.98</v>
      </c>
      <c r="JD8" s="0" t="s">
        <v>284</v>
      </c>
      <c r="JE8" s="0" t="n">
        <v>0</v>
      </c>
      <c r="JF8" s="0" t="n">
        <v>15.941</v>
      </c>
      <c r="JG8" s="0" t="n">
        <v>83977550</v>
      </c>
      <c r="JH8" s="0" t="n">
        <v>0</v>
      </c>
      <c r="JI8" s="0" t="n">
        <v>207301432</v>
      </c>
      <c r="JJ8" s="0" t="n">
        <v>0</v>
      </c>
      <c r="JK8" s="0" t="n">
        <v>1178567125</v>
      </c>
      <c r="JL8" s="0" t="n">
        <v>85.72</v>
      </c>
      <c r="JM8" s="0" t="n">
        <v>335910006</v>
      </c>
      <c r="JN8" s="0" t="n">
        <v>0</v>
      </c>
      <c r="JO8" s="0" t="n">
        <v>0</v>
      </c>
      <c r="JP8" s="0" t="n">
        <v>0</v>
      </c>
      <c r="JQ8" s="0" t="n">
        <v>767826163</v>
      </c>
      <c r="JR8" s="0" t="n">
        <v>0.7</v>
      </c>
      <c r="JS8" s="0" t="n">
        <v>0.7</v>
      </c>
      <c r="JT8" s="0" t="n">
        <v>0.95</v>
      </c>
      <c r="JU8" s="0" t="n">
        <v>0.85</v>
      </c>
      <c r="JV8" s="0" t="n">
        <v>0.79</v>
      </c>
      <c r="JW8" s="0" t="n">
        <v>4.37</v>
      </c>
      <c r="JX8" s="0" t="n">
        <v>2.83</v>
      </c>
    </row>
    <row r="9" customFormat="false" ht="12.8" hidden="false" customHeight="false" outlineLevel="0" collapsed="false">
      <c r="A9" s="0" t="s">
        <v>285</v>
      </c>
      <c r="B9" s="0" t="n">
        <v>24000</v>
      </c>
      <c r="C9" s="0" t="n">
        <v>0</v>
      </c>
      <c r="F9" s="0" t="n">
        <v>1</v>
      </c>
      <c r="H9" s="0" t="n">
        <v>5.05</v>
      </c>
      <c r="I9" s="0" t="n">
        <v>0.48</v>
      </c>
      <c r="J9" s="0" t="n">
        <v>1.93</v>
      </c>
      <c r="K9" s="2" t="n">
        <v>0.316</v>
      </c>
      <c r="N9" s="0" t="n">
        <f aca="false">MAX(L9,M9)</f>
        <v>0</v>
      </c>
      <c r="U9" s="0" t="n">
        <v>10.52</v>
      </c>
      <c r="V9" s="0" t="n">
        <v>2.62</v>
      </c>
      <c r="W9" s="1"/>
    </row>
    <row r="10" customFormat="false" ht="12.8" hidden="false" customHeight="false" outlineLevel="0" collapsed="false">
      <c r="A10" s="0" t="s">
        <v>285</v>
      </c>
      <c r="B10" s="0" t="n">
        <v>24000</v>
      </c>
      <c r="C10" s="0" t="n">
        <v>0.7</v>
      </c>
      <c r="D10" s="0" t="n">
        <v>0.7</v>
      </c>
      <c r="E10" s="1" t="e">
        <f aca="false">(I9+((H9-I9)/10))/G9</f>
        <v>#DIV/0!</v>
      </c>
      <c r="F10" s="0" t="n">
        <v>10</v>
      </c>
      <c r="H10" s="0" t="n">
        <v>46.68</v>
      </c>
      <c r="I10" s="0" t="n">
        <v>5.52</v>
      </c>
      <c r="J10" s="0" t="n">
        <v>4.78</v>
      </c>
      <c r="L10" s="0" t="n">
        <v>0</v>
      </c>
      <c r="M10" s="0" t="n">
        <v>4.78</v>
      </c>
      <c r="N10" s="0" t="n">
        <f aca="false">MAX(L10,M10)</f>
        <v>4.78</v>
      </c>
      <c r="O10" s="0" t="n">
        <v>2.77</v>
      </c>
      <c r="P10" s="0" t="n">
        <v>3.49</v>
      </c>
      <c r="Q10" s="0" t="n">
        <v>3.49</v>
      </c>
      <c r="R10" s="0" t="n">
        <v>2.77</v>
      </c>
      <c r="S10" s="0" t="n">
        <v>3.49</v>
      </c>
      <c r="T10" s="0" t="n">
        <v>3.49</v>
      </c>
      <c r="U10" s="0" t="n">
        <v>8.46</v>
      </c>
      <c r="V10" s="0" t="n">
        <v>9.77</v>
      </c>
      <c r="W10" s="1" t="n">
        <f aca="false">H10/N10</f>
        <v>9.76569037656904</v>
      </c>
      <c r="X10" s="0" t="n">
        <v>13.38</v>
      </c>
      <c r="Y10" s="0" t="n">
        <v>13.38</v>
      </c>
      <c r="Z10" s="0" t="n">
        <v>96.43</v>
      </c>
      <c r="AA10" s="0" t="n">
        <v>26.098</v>
      </c>
      <c r="AB10" s="0" t="n">
        <v>3.227</v>
      </c>
      <c r="AC10" s="0" t="n">
        <v>0.025</v>
      </c>
      <c r="AD10" s="0" t="n">
        <v>0</v>
      </c>
      <c r="AE10" s="0" t="n">
        <v>152.4794</v>
      </c>
      <c r="AF10" s="0" t="n">
        <v>0.04</v>
      </c>
      <c r="AG10" s="0" t="n">
        <v>99.99</v>
      </c>
      <c r="AH10" s="0" t="n">
        <v>0.36</v>
      </c>
      <c r="AI10" s="0" t="n">
        <v>97.606</v>
      </c>
      <c r="AJ10" s="0" t="n">
        <v>99.96</v>
      </c>
      <c r="AK10" s="0" t="n">
        <v>0.04</v>
      </c>
      <c r="AL10" s="0" t="n">
        <v>27.9028</v>
      </c>
      <c r="AM10" s="0" t="n">
        <v>5.6498</v>
      </c>
      <c r="AN10" s="0" t="n">
        <v>0.97</v>
      </c>
      <c r="AO10" s="0" t="n">
        <v>30.635</v>
      </c>
      <c r="AP10" s="0" t="n">
        <v>0.969</v>
      </c>
      <c r="AQ10" s="0" t="n">
        <v>30.09</v>
      </c>
      <c r="AR10" s="0" t="n">
        <v>3.263</v>
      </c>
      <c r="AS10" s="0" t="s">
        <v>284</v>
      </c>
      <c r="AT10" s="0" t="s">
        <v>284</v>
      </c>
      <c r="AU10" s="0" t="n">
        <v>83.328</v>
      </c>
      <c r="AV10" s="0" t="n">
        <v>16.672</v>
      </c>
      <c r="AW10" s="0" t="n">
        <v>83.337</v>
      </c>
      <c r="AX10" s="0" t="n">
        <v>16.663</v>
      </c>
      <c r="AY10" s="0" t="n">
        <v>2.774</v>
      </c>
      <c r="AZ10" s="0" t="n">
        <v>81.996</v>
      </c>
      <c r="BA10" s="0" t="n">
        <v>18.004</v>
      </c>
      <c r="BB10" s="0" t="n">
        <v>82.251</v>
      </c>
      <c r="BC10" s="0" t="n">
        <v>17.749</v>
      </c>
      <c r="BD10" s="0" t="n">
        <v>1.742</v>
      </c>
      <c r="BE10" s="0" t="n">
        <v>0.317</v>
      </c>
      <c r="BF10" s="0" t="n">
        <v>1.143</v>
      </c>
      <c r="BG10" s="0" t="n">
        <v>100</v>
      </c>
      <c r="BI10" s="0" t="n">
        <v>48592035.4</v>
      </c>
      <c r="BJ10" s="0" t="n">
        <v>0</v>
      </c>
      <c r="BK10" s="0" t="n">
        <v>99.98</v>
      </c>
      <c r="BL10" s="0" t="n">
        <v>629772910</v>
      </c>
      <c r="BM10" s="0" t="n">
        <v>2891089242.7</v>
      </c>
      <c r="BN10" s="0" t="n">
        <v>14395000000</v>
      </c>
      <c r="BO10" s="0" t="n">
        <v>6.80526</v>
      </c>
      <c r="BP10" s="0" t="n">
        <v>633757304.8</v>
      </c>
      <c r="BQ10" s="0" t="n">
        <v>40.313</v>
      </c>
      <c r="BR10" s="0" t="n">
        <v>0</v>
      </c>
      <c r="BS10" s="0" t="n">
        <v>0</v>
      </c>
      <c r="BT10" s="0" t="s">
        <v>284</v>
      </c>
      <c r="BU10" s="0" t="n">
        <v>18008814.9</v>
      </c>
      <c r="BV10" s="0" t="n">
        <v>9.678</v>
      </c>
      <c r="BW10" s="0" t="n">
        <v>0</v>
      </c>
      <c r="BX10" s="0" t="n">
        <v>0</v>
      </c>
      <c r="BY10" s="0" t="s">
        <v>284</v>
      </c>
      <c r="BZ10" s="0" t="n">
        <v>0</v>
      </c>
      <c r="CA10" s="0" t="n">
        <v>0</v>
      </c>
      <c r="CB10" s="0" t="n">
        <v>2</v>
      </c>
      <c r="CC10" s="0" t="n">
        <v>99.4</v>
      </c>
      <c r="CD10" s="0" t="n">
        <v>0</v>
      </c>
      <c r="CE10" s="0" t="n">
        <v>0</v>
      </c>
      <c r="CF10" s="0" t="n">
        <v>0</v>
      </c>
      <c r="CG10" s="0" t="n">
        <v>41.554</v>
      </c>
      <c r="CH10" s="0" t="n">
        <v>0</v>
      </c>
      <c r="CI10" s="0" t="n">
        <v>18009032.8</v>
      </c>
      <c r="CJ10" s="0" t="n">
        <v>607275910</v>
      </c>
      <c r="CK10" s="0" t="n">
        <v>0</v>
      </c>
      <c r="CL10" s="0" t="n">
        <v>238.152</v>
      </c>
      <c r="CM10" s="0" t="n">
        <v>607279312</v>
      </c>
      <c r="CN10" s="0" t="n">
        <v>0</v>
      </c>
      <c r="CO10" s="0" t="n">
        <v>0</v>
      </c>
      <c r="CP10" s="0" t="n">
        <v>0</v>
      </c>
      <c r="CQ10" s="0" t="n">
        <v>18009108.1</v>
      </c>
      <c r="CR10" s="0" t="n">
        <v>0</v>
      </c>
      <c r="CS10" s="0" t="n">
        <v>629775098</v>
      </c>
      <c r="CT10" s="0" t="n">
        <v>0</v>
      </c>
      <c r="CU10" s="0" t="n">
        <v>449925000</v>
      </c>
      <c r="CV10" s="0" t="n">
        <v>0.696427</v>
      </c>
      <c r="CW10" s="0" t="n">
        <v>22533584.3</v>
      </c>
      <c r="CX10" s="0" t="n">
        <v>128861000000</v>
      </c>
      <c r="CY10" s="0" t="n">
        <v>0</v>
      </c>
      <c r="CZ10" s="0" t="n">
        <v>0</v>
      </c>
      <c r="DA10" s="0" t="n">
        <v>2891196045.4</v>
      </c>
      <c r="DB10" s="0" t="n">
        <v>1380546752.9</v>
      </c>
      <c r="DC10" s="0" t="n">
        <v>17997069.6</v>
      </c>
      <c r="DD10" s="0" t="n">
        <v>1.99</v>
      </c>
      <c r="DE10" s="0" t="n">
        <v>2303232064</v>
      </c>
      <c r="DF10" s="0" t="n">
        <v>144704437.3</v>
      </c>
      <c r="DG10" s="0" t="n">
        <v>0</v>
      </c>
      <c r="DH10" s="0" t="n">
        <v>0</v>
      </c>
      <c r="DI10" s="0" t="n">
        <v>97227014.4</v>
      </c>
      <c r="DJ10" s="0" t="s">
        <v>284</v>
      </c>
      <c r="DK10" s="0" t="n">
        <v>0</v>
      </c>
      <c r="DL10" s="0" t="n">
        <v>2.798933</v>
      </c>
      <c r="DM10" s="0" t="n">
        <v>0</v>
      </c>
      <c r="DN10" s="0" t="n">
        <v>6.80407</v>
      </c>
      <c r="DO10" s="0" t="n">
        <v>48634979</v>
      </c>
      <c r="DP10" s="0" t="n">
        <v>17997000</v>
      </c>
      <c r="DQ10" s="0" t="s">
        <v>284</v>
      </c>
      <c r="DR10" s="0" t="n">
        <v>0</v>
      </c>
      <c r="DS10" s="0" t="n">
        <v>607278760</v>
      </c>
      <c r="DT10" s="0" t="n">
        <v>0</v>
      </c>
      <c r="DU10" s="0" t="n">
        <v>17997038.6</v>
      </c>
      <c r="DV10" s="0" t="n">
        <v>629801549.7</v>
      </c>
      <c r="DW10" s="0" t="n">
        <v>0</v>
      </c>
      <c r="DX10" s="0" t="n">
        <v>0</v>
      </c>
      <c r="DY10" s="0" t="n">
        <v>17997046</v>
      </c>
      <c r="DZ10" s="0" t="n">
        <v>0</v>
      </c>
      <c r="EA10" s="0" t="n">
        <v>17997000</v>
      </c>
      <c r="EB10" s="0" t="n">
        <v>43764000000</v>
      </c>
      <c r="EC10" s="0" t="n">
        <v>72354135.2</v>
      </c>
      <c r="ED10" s="0" t="n">
        <v>5439346083.3</v>
      </c>
      <c r="EE10" s="0" t="n">
        <v>79810983.6</v>
      </c>
      <c r="EF10" s="0" t="n">
        <v>1</v>
      </c>
      <c r="EG10" s="0" t="n">
        <v>0</v>
      </c>
      <c r="EH10" s="0" t="n">
        <v>0</v>
      </c>
      <c r="EI10" s="0" t="n">
        <v>0</v>
      </c>
      <c r="EJ10" s="0" t="n">
        <v>1.070701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35994000</v>
      </c>
      <c r="EP10" s="0" t="n">
        <v>171.975</v>
      </c>
      <c r="EQ10" s="0" t="n">
        <v>0</v>
      </c>
      <c r="ER10" s="0" t="n">
        <v>0</v>
      </c>
      <c r="ES10" s="0" t="n">
        <v>17997047.5</v>
      </c>
      <c r="ET10" s="0" t="s">
        <v>284</v>
      </c>
      <c r="EU10" s="0" t="n">
        <v>1.881383</v>
      </c>
      <c r="EV10" s="0" t="n">
        <v>1259310080</v>
      </c>
      <c r="EW10" s="0" t="n">
        <v>72350302.1</v>
      </c>
      <c r="EX10" s="0" t="n">
        <v>0</v>
      </c>
      <c r="EY10" s="0" t="n">
        <v>2250000</v>
      </c>
      <c r="EZ10" s="0" t="n">
        <v>0</v>
      </c>
      <c r="FA10" s="0" t="n">
        <v>576000000</v>
      </c>
      <c r="FB10" s="0" t="n">
        <v>0</v>
      </c>
      <c r="FC10" s="0" t="n">
        <v>2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13.6796</v>
      </c>
      <c r="FL10" s="0" t="n">
        <v>607278098</v>
      </c>
      <c r="FM10" s="0" t="n">
        <v>0</v>
      </c>
      <c r="FN10" s="0" t="n">
        <v>98467000000</v>
      </c>
      <c r="FO10" s="0" t="n">
        <v>2303232064</v>
      </c>
      <c r="FP10" s="0" t="n">
        <v>14395000000</v>
      </c>
      <c r="FQ10" s="0" t="n">
        <v>17.865386</v>
      </c>
      <c r="FR10" s="0" t="n">
        <v>1.070701</v>
      </c>
      <c r="FS10" s="0" t="n">
        <v>71988096</v>
      </c>
      <c r="FT10" s="0" t="n">
        <v>575808016</v>
      </c>
      <c r="FU10" s="0" t="n">
        <v>4805587083.5</v>
      </c>
      <c r="FV10" s="0" t="n">
        <v>17997000</v>
      </c>
      <c r="FW10" s="0" t="n">
        <v>35997000</v>
      </c>
      <c r="FX10" s="0" t="n">
        <v>6</v>
      </c>
      <c r="FY10" s="0" t="n">
        <v>1259310080</v>
      </c>
      <c r="FZ10" s="0" t="n">
        <v>5183616032</v>
      </c>
      <c r="GA10" s="0" t="n">
        <v>170.113</v>
      </c>
      <c r="GB10" s="0" t="s">
        <v>284</v>
      </c>
      <c r="GC10" s="0" t="n">
        <v>0</v>
      </c>
      <c r="GD10" s="0" t="n">
        <v>0</v>
      </c>
      <c r="GE10" s="0" t="n">
        <v>0</v>
      </c>
      <c r="GF10" s="0" t="n">
        <v>0</v>
      </c>
      <c r="GG10" s="0" t="s">
        <v>284</v>
      </c>
      <c r="GH10" s="0" t="n">
        <v>0</v>
      </c>
      <c r="GI10" s="0" t="n">
        <v>0</v>
      </c>
      <c r="GJ10" s="0" t="n">
        <v>0</v>
      </c>
      <c r="GK10" s="0" t="n">
        <v>0</v>
      </c>
      <c r="GL10" s="0" t="s">
        <v>284</v>
      </c>
      <c r="GM10" s="0" t="n">
        <v>22533669.3</v>
      </c>
      <c r="GN10" s="0" t="s">
        <v>284</v>
      </c>
      <c r="GO10" s="0" t="n">
        <v>0</v>
      </c>
      <c r="GP10" s="0" t="n">
        <v>6.80526</v>
      </c>
      <c r="GQ10" s="0" t="n">
        <v>3</v>
      </c>
      <c r="GR10" s="0" t="n">
        <v>0</v>
      </c>
      <c r="GS10" s="0" t="n">
        <v>467922000</v>
      </c>
      <c r="GT10" s="0" t="n">
        <v>2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238.163</v>
      </c>
      <c r="GZ10" s="0" t="n">
        <v>35994000</v>
      </c>
      <c r="HA10" s="0" t="n">
        <v>0</v>
      </c>
      <c r="HB10" s="0" t="n">
        <v>0</v>
      </c>
      <c r="HC10" s="0" t="n">
        <v>238.152</v>
      </c>
      <c r="HD10" s="0" t="n">
        <v>18009131.2</v>
      </c>
      <c r="HE10" s="0" t="n">
        <v>0</v>
      </c>
      <c r="HF10" s="0" t="n">
        <v>19.262</v>
      </c>
      <c r="HG10" s="0" t="n">
        <v>0</v>
      </c>
      <c r="HH10" s="0" t="n">
        <v>22532708</v>
      </c>
      <c r="HI10" s="0" t="n">
        <v>0.949</v>
      </c>
      <c r="HJ10" s="0" t="n">
        <v>0</v>
      </c>
      <c r="HK10" s="0" t="n">
        <v>0</v>
      </c>
      <c r="HL10" s="0" t="s">
        <v>284</v>
      </c>
      <c r="HM10" s="0" t="n">
        <v>0.563</v>
      </c>
      <c r="HN10" s="0" t="n">
        <v>35994001.1</v>
      </c>
      <c r="HO10" s="0" t="n">
        <v>17997026.4</v>
      </c>
      <c r="HP10" s="0" t="n">
        <v>629804797.4</v>
      </c>
      <c r="HQ10" s="0" t="n">
        <v>629775760</v>
      </c>
      <c r="HR10" s="0" t="s">
        <v>284</v>
      </c>
      <c r="HS10" s="0" t="n">
        <v>0.9</v>
      </c>
      <c r="HT10" s="0" t="n">
        <v>0</v>
      </c>
      <c r="HU10" s="0" t="n">
        <v>0</v>
      </c>
      <c r="HV10" s="0" t="n">
        <v>72036087</v>
      </c>
      <c r="HW10" s="0" t="n">
        <v>576000000</v>
      </c>
      <c r="HX10" s="0" t="n">
        <v>0</v>
      </c>
      <c r="HY10" s="0" t="n">
        <v>2519215889.3</v>
      </c>
      <c r="HZ10" s="0" t="n">
        <v>0</v>
      </c>
      <c r="IA10" s="0" t="n">
        <v>99043000000</v>
      </c>
      <c r="IB10" s="0" t="n">
        <v>0</v>
      </c>
      <c r="IC10" s="0" t="s">
        <v>284</v>
      </c>
      <c r="ID10" s="0" t="n">
        <v>35997000</v>
      </c>
      <c r="IE10" s="0" t="n">
        <v>22532329.7</v>
      </c>
      <c r="IF10" s="0" t="n">
        <v>17997044.7</v>
      </c>
      <c r="IG10" s="0" t="n">
        <v>0</v>
      </c>
      <c r="IH10" s="0" t="n">
        <v>18000000</v>
      </c>
      <c r="II10" s="0" t="n">
        <v>7.54484</v>
      </c>
      <c r="IJ10" s="0" t="n">
        <v>0</v>
      </c>
      <c r="IK10" s="0" t="n">
        <v>629805207.9</v>
      </c>
      <c r="IL10" s="0" t="n">
        <v>7</v>
      </c>
      <c r="IM10" s="0" t="n">
        <v>0</v>
      </c>
      <c r="IN10" s="0" t="n">
        <v>0.21</v>
      </c>
      <c r="IO10" s="0" t="n">
        <v>5.5</v>
      </c>
      <c r="IP10" s="0" t="n">
        <v>27.246</v>
      </c>
      <c r="IQ10" s="0" t="n">
        <v>14971000000</v>
      </c>
      <c r="IR10" s="0" t="n">
        <v>9.19121</v>
      </c>
      <c r="IS10" s="0" t="n">
        <v>0</v>
      </c>
      <c r="IT10" s="0" t="n">
        <v>0</v>
      </c>
      <c r="IU10" s="0" t="n">
        <v>629804334.3</v>
      </c>
      <c r="IV10" s="0" t="n">
        <v>2303232064</v>
      </c>
      <c r="IW10" s="0" t="n">
        <v>0</v>
      </c>
      <c r="IX10" s="0" t="n">
        <v>100</v>
      </c>
      <c r="IY10" s="0" t="n">
        <v>6</v>
      </c>
      <c r="IZ10" s="0" t="n">
        <v>0</v>
      </c>
      <c r="JA10" s="0" t="n">
        <v>3095550000</v>
      </c>
      <c r="JB10" s="0" t="n">
        <v>0</v>
      </c>
      <c r="JC10" s="0" t="n">
        <v>99.99</v>
      </c>
      <c r="JD10" s="0" t="s">
        <v>284</v>
      </c>
      <c r="JE10" s="0" t="n">
        <v>0</v>
      </c>
      <c r="JF10" s="0" t="n">
        <v>6.80967</v>
      </c>
      <c r="JG10" s="0" t="n">
        <v>629776312</v>
      </c>
      <c r="JH10" s="0" t="n">
        <v>0</v>
      </c>
      <c r="JI10" s="0" t="n">
        <v>1491416101.9</v>
      </c>
      <c r="JJ10" s="0" t="n">
        <v>0</v>
      </c>
      <c r="JK10" s="0" t="n">
        <v>4171803689.4</v>
      </c>
      <c r="JL10" s="0" t="n">
        <v>71.43</v>
      </c>
      <c r="JM10" s="0" t="n">
        <v>2519100080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0.5</v>
      </c>
      <c r="JS10" s="0" t="n">
        <v>0.5</v>
      </c>
      <c r="JT10" s="0" t="n">
        <v>0.7</v>
      </c>
      <c r="JU10" s="0" t="n">
        <v>0.7</v>
      </c>
      <c r="JV10" s="0" t="n">
        <v>0.87</v>
      </c>
      <c r="JW10" s="0" t="n">
        <v>1.24</v>
      </c>
      <c r="JX10" s="0" t="n">
        <v>4.33</v>
      </c>
    </row>
    <row r="11" customFormat="false" ht="12.8" hidden="false" customHeight="false" outlineLevel="0" collapsed="false">
      <c r="A11" s="0" t="s">
        <v>285</v>
      </c>
      <c r="B11" s="0" t="n">
        <v>24000</v>
      </c>
      <c r="C11" s="0" t="n">
        <v>0.7</v>
      </c>
      <c r="D11" s="0" t="n">
        <v>0.7</v>
      </c>
      <c r="E11" s="1" t="e">
        <f aca="false">(I9+((H9-I9)/20))/G9</f>
        <v>#DIV/0!</v>
      </c>
      <c r="F11" s="0" t="n">
        <v>20</v>
      </c>
      <c r="H11" s="0" t="n">
        <v>91.88</v>
      </c>
      <c r="I11" s="0" t="n">
        <v>10.17</v>
      </c>
      <c r="J11" s="0" t="n">
        <v>7.93</v>
      </c>
      <c r="L11" s="0" t="n">
        <v>2.83</v>
      </c>
      <c r="M11" s="0" t="n">
        <v>6.64</v>
      </c>
      <c r="N11" s="0" t="n">
        <f aca="false">MAX(L11,M11)</f>
        <v>6.64</v>
      </c>
      <c r="O11" s="0" t="n">
        <v>6.41</v>
      </c>
      <c r="P11" s="0" t="n">
        <v>5.95</v>
      </c>
      <c r="Q11" s="0" t="n">
        <v>6.41</v>
      </c>
      <c r="R11" s="0" t="n">
        <v>6.41</v>
      </c>
      <c r="S11" s="0" t="n">
        <v>5.95</v>
      </c>
      <c r="T11" s="0" t="n">
        <v>6.41</v>
      </c>
      <c r="U11" s="0" t="n">
        <v>9.03</v>
      </c>
      <c r="V11" s="0" t="n">
        <v>11.59</v>
      </c>
      <c r="W11" s="1" t="n">
        <f aca="false">H11/N11</f>
        <v>13.8373493975904</v>
      </c>
      <c r="X11" s="0" t="n">
        <v>14.33</v>
      </c>
      <c r="Y11" s="0" t="n">
        <v>14.33</v>
      </c>
      <c r="Z11" s="0" t="n">
        <v>96.43</v>
      </c>
      <c r="AA11" s="0" t="n">
        <v>26.098</v>
      </c>
      <c r="AB11" s="0" t="n">
        <v>3.227</v>
      </c>
      <c r="AC11" s="0" t="n">
        <v>0.025</v>
      </c>
      <c r="AD11" s="0" t="n">
        <v>0</v>
      </c>
      <c r="AE11" s="0" t="n">
        <v>152.4794</v>
      </c>
      <c r="AF11" s="0" t="n">
        <v>0.04</v>
      </c>
      <c r="AG11" s="0" t="n">
        <v>99.99</v>
      </c>
      <c r="AH11" s="0" t="n">
        <v>0.36</v>
      </c>
      <c r="AI11" s="0" t="n">
        <v>97.606</v>
      </c>
      <c r="AJ11" s="0" t="n">
        <v>99.96</v>
      </c>
      <c r="AK11" s="0" t="n">
        <v>0.04</v>
      </c>
      <c r="AL11" s="0" t="n">
        <v>27.9028</v>
      </c>
      <c r="AM11" s="0" t="n">
        <v>5.6498</v>
      </c>
      <c r="AN11" s="0" t="n">
        <v>0.97</v>
      </c>
      <c r="AO11" s="0" t="n">
        <v>30.635</v>
      </c>
      <c r="AP11" s="0" t="n">
        <v>0.969</v>
      </c>
      <c r="AQ11" s="0" t="n">
        <v>30.09</v>
      </c>
      <c r="AR11" s="0" t="n">
        <v>3.263</v>
      </c>
      <c r="AS11" s="0" t="s">
        <v>284</v>
      </c>
      <c r="AT11" s="0" t="s">
        <v>284</v>
      </c>
      <c r="AU11" s="0" t="n">
        <v>83.328</v>
      </c>
      <c r="AV11" s="0" t="n">
        <v>16.672</v>
      </c>
      <c r="AW11" s="0" t="n">
        <v>83.337</v>
      </c>
      <c r="AX11" s="0" t="n">
        <v>16.663</v>
      </c>
      <c r="AY11" s="0" t="n">
        <v>2.774</v>
      </c>
      <c r="AZ11" s="0" t="n">
        <v>81.996</v>
      </c>
      <c r="BA11" s="0" t="n">
        <v>18.004</v>
      </c>
      <c r="BB11" s="0" t="n">
        <v>82.251</v>
      </c>
      <c r="BC11" s="0" t="n">
        <v>17.749</v>
      </c>
      <c r="BD11" s="0" t="n">
        <v>1.742</v>
      </c>
      <c r="BE11" s="0" t="n">
        <v>0.317</v>
      </c>
      <c r="BF11" s="0" t="n">
        <v>1.143</v>
      </c>
      <c r="BG11" s="0" t="n">
        <v>100</v>
      </c>
      <c r="BI11" s="0" t="n">
        <v>48592035.4</v>
      </c>
      <c r="BJ11" s="0" t="n">
        <v>0</v>
      </c>
      <c r="BK11" s="0" t="n">
        <v>99.98</v>
      </c>
      <c r="BL11" s="0" t="n">
        <v>629772910</v>
      </c>
      <c r="BM11" s="0" t="n">
        <v>2891089242.7</v>
      </c>
      <c r="BN11" s="0" t="n">
        <v>14395000000</v>
      </c>
      <c r="BO11" s="0" t="n">
        <v>6.80526</v>
      </c>
      <c r="BP11" s="0" t="n">
        <v>633757304.8</v>
      </c>
      <c r="BQ11" s="0" t="n">
        <v>40.313</v>
      </c>
      <c r="BR11" s="0" t="n">
        <v>0</v>
      </c>
      <c r="BS11" s="0" t="n">
        <v>0</v>
      </c>
      <c r="BT11" s="0" t="s">
        <v>284</v>
      </c>
      <c r="BU11" s="0" t="n">
        <v>18008814.9</v>
      </c>
      <c r="BV11" s="0" t="n">
        <v>9.678</v>
      </c>
      <c r="BW11" s="0" t="n">
        <v>0</v>
      </c>
      <c r="BX11" s="0" t="n">
        <v>0</v>
      </c>
      <c r="BY11" s="0" t="s">
        <v>284</v>
      </c>
      <c r="BZ11" s="0" t="n">
        <v>0</v>
      </c>
      <c r="CA11" s="0" t="n">
        <v>0</v>
      </c>
      <c r="CB11" s="0" t="n">
        <v>2</v>
      </c>
      <c r="CC11" s="0" t="n">
        <v>99.4</v>
      </c>
      <c r="CD11" s="0" t="n">
        <v>0</v>
      </c>
      <c r="CE11" s="0" t="n">
        <v>0</v>
      </c>
      <c r="CF11" s="0" t="n">
        <v>0</v>
      </c>
      <c r="CG11" s="0" t="n">
        <v>41.554</v>
      </c>
      <c r="CH11" s="0" t="n">
        <v>0</v>
      </c>
      <c r="CI11" s="0" t="n">
        <v>18009032.8</v>
      </c>
      <c r="CJ11" s="0" t="n">
        <v>607275910</v>
      </c>
      <c r="CK11" s="0" t="n">
        <v>0</v>
      </c>
      <c r="CL11" s="0" t="n">
        <v>238.152</v>
      </c>
      <c r="CM11" s="0" t="n">
        <v>607279312</v>
      </c>
      <c r="CN11" s="0" t="n">
        <v>0</v>
      </c>
      <c r="CO11" s="0" t="n">
        <v>0</v>
      </c>
      <c r="CP11" s="0" t="n">
        <v>0</v>
      </c>
      <c r="CQ11" s="0" t="n">
        <v>18009108.1</v>
      </c>
      <c r="CR11" s="0" t="n">
        <v>0</v>
      </c>
      <c r="CS11" s="0" t="n">
        <v>629775098</v>
      </c>
      <c r="CT11" s="0" t="n">
        <v>0</v>
      </c>
      <c r="CU11" s="0" t="n">
        <v>449925000</v>
      </c>
      <c r="CV11" s="0" t="n">
        <v>0.696427</v>
      </c>
      <c r="CW11" s="0" t="n">
        <v>22533584.3</v>
      </c>
      <c r="CX11" s="0" t="n">
        <v>128861000000</v>
      </c>
      <c r="CY11" s="0" t="n">
        <v>0</v>
      </c>
      <c r="CZ11" s="0" t="n">
        <v>0</v>
      </c>
      <c r="DA11" s="0" t="n">
        <v>2891196045.4</v>
      </c>
      <c r="DB11" s="0" t="n">
        <v>1380546752.9</v>
      </c>
      <c r="DC11" s="0" t="n">
        <v>17997069.6</v>
      </c>
      <c r="DD11" s="0" t="n">
        <v>1.99</v>
      </c>
      <c r="DE11" s="0" t="n">
        <v>2303232064</v>
      </c>
      <c r="DF11" s="0" t="n">
        <v>144704437.3</v>
      </c>
      <c r="DG11" s="0" t="n">
        <v>0</v>
      </c>
      <c r="DH11" s="0" t="n">
        <v>0</v>
      </c>
      <c r="DI11" s="0" t="n">
        <v>97227014.4</v>
      </c>
      <c r="DJ11" s="0" t="s">
        <v>284</v>
      </c>
      <c r="DK11" s="0" t="n">
        <v>0</v>
      </c>
      <c r="DL11" s="0" t="n">
        <v>2.798933</v>
      </c>
      <c r="DM11" s="0" t="n">
        <v>0</v>
      </c>
      <c r="DN11" s="0" t="n">
        <v>6.80407</v>
      </c>
      <c r="DO11" s="0" t="n">
        <v>48634979</v>
      </c>
      <c r="DP11" s="0" t="n">
        <v>17997000</v>
      </c>
      <c r="DQ11" s="0" t="s">
        <v>284</v>
      </c>
      <c r="DR11" s="0" t="n">
        <v>0</v>
      </c>
      <c r="DS11" s="0" t="n">
        <v>607278760</v>
      </c>
      <c r="DT11" s="0" t="n">
        <v>0</v>
      </c>
      <c r="DU11" s="0" t="n">
        <v>17997038.6</v>
      </c>
      <c r="DV11" s="0" t="n">
        <v>629801549.7</v>
      </c>
      <c r="DW11" s="0" t="n">
        <v>0</v>
      </c>
      <c r="DX11" s="0" t="n">
        <v>0</v>
      </c>
      <c r="DY11" s="0" t="n">
        <v>17997046</v>
      </c>
      <c r="DZ11" s="0" t="n">
        <v>0</v>
      </c>
      <c r="EA11" s="0" t="n">
        <v>17997000</v>
      </c>
      <c r="EB11" s="0" t="n">
        <v>43764000000</v>
      </c>
      <c r="EC11" s="0" t="n">
        <v>72354135.2</v>
      </c>
      <c r="ED11" s="0" t="n">
        <v>5439346083.3</v>
      </c>
      <c r="EE11" s="0" t="n">
        <v>79810983.6</v>
      </c>
      <c r="EF11" s="0" t="n">
        <v>1</v>
      </c>
      <c r="EG11" s="0" t="n">
        <v>0</v>
      </c>
      <c r="EH11" s="0" t="n">
        <v>0</v>
      </c>
      <c r="EI11" s="0" t="n">
        <v>0</v>
      </c>
      <c r="EJ11" s="0" t="n">
        <v>1.070701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35994000</v>
      </c>
      <c r="EP11" s="0" t="n">
        <v>171.975</v>
      </c>
      <c r="EQ11" s="0" t="n">
        <v>0</v>
      </c>
      <c r="ER11" s="0" t="n">
        <v>0</v>
      </c>
      <c r="ES11" s="0" t="n">
        <v>17997047.5</v>
      </c>
      <c r="ET11" s="0" t="s">
        <v>284</v>
      </c>
      <c r="EU11" s="0" t="n">
        <v>1.881383</v>
      </c>
      <c r="EV11" s="0" t="n">
        <v>1259310080</v>
      </c>
      <c r="EW11" s="0" t="n">
        <v>72350302.1</v>
      </c>
      <c r="EX11" s="0" t="n">
        <v>0</v>
      </c>
      <c r="EY11" s="0" t="n">
        <v>2250000</v>
      </c>
      <c r="EZ11" s="0" t="n">
        <v>0</v>
      </c>
      <c r="FA11" s="0" t="n">
        <v>576000000</v>
      </c>
      <c r="FB11" s="0" t="n">
        <v>0</v>
      </c>
      <c r="FC11" s="0" t="n">
        <v>2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13.6796</v>
      </c>
      <c r="FL11" s="0" t="n">
        <v>607278098</v>
      </c>
      <c r="FM11" s="0" t="n">
        <v>0</v>
      </c>
      <c r="FN11" s="0" t="n">
        <v>98467000000</v>
      </c>
      <c r="FO11" s="0" t="n">
        <v>2303232064</v>
      </c>
      <c r="FP11" s="0" t="n">
        <v>14395000000</v>
      </c>
      <c r="FQ11" s="0" t="n">
        <v>17.865386</v>
      </c>
      <c r="FR11" s="0" t="n">
        <v>1.070701</v>
      </c>
      <c r="FS11" s="0" t="n">
        <v>71988096</v>
      </c>
      <c r="FT11" s="0" t="n">
        <v>575808016</v>
      </c>
      <c r="FU11" s="0" t="n">
        <v>4805587083.5</v>
      </c>
      <c r="FV11" s="0" t="n">
        <v>17997000</v>
      </c>
      <c r="FW11" s="0" t="n">
        <v>35997000</v>
      </c>
      <c r="FX11" s="0" t="n">
        <v>6</v>
      </c>
      <c r="FY11" s="0" t="n">
        <v>1259310080</v>
      </c>
      <c r="FZ11" s="0" t="n">
        <v>5183616032</v>
      </c>
      <c r="GA11" s="0" t="n">
        <v>170.113</v>
      </c>
      <c r="GB11" s="0" t="s">
        <v>284</v>
      </c>
      <c r="GC11" s="0" t="n">
        <v>0</v>
      </c>
      <c r="GD11" s="0" t="n">
        <v>0</v>
      </c>
      <c r="GE11" s="0" t="n">
        <v>0</v>
      </c>
      <c r="GF11" s="0" t="n">
        <v>0</v>
      </c>
      <c r="GG11" s="0" t="s">
        <v>284</v>
      </c>
      <c r="GH11" s="0" t="n">
        <v>0</v>
      </c>
      <c r="GI11" s="0" t="n">
        <v>0</v>
      </c>
      <c r="GJ11" s="0" t="n">
        <v>0</v>
      </c>
      <c r="GK11" s="0" t="n">
        <v>0</v>
      </c>
      <c r="GL11" s="0" t="s">
        <v>284</v>
      </c>
      <c r="GM11" s="0" t="n">
        <v>22533669.3</v>
      </c>
      <c r="GN11" s="0" t="s">
        <v>284</v>
      </c>
      <c r="GO11" s="0" t="n">
        <v>0</v>
      </c>
      <c r="GP11" s="0" t="n">
        <v>6.80526</v>
      </c>
      <c r="GQ11" s="0" t="n">
        <v>3</v>
      </c>
      <c r="GR11" s="0" t="n">
        <v>0</v>
      </c>
      <c r="GS11" s="0" t="n">
        <v>467922000</v>
      </c>
      <c r="GT11" s="0" t="n">
        <v>2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238.163</v>
      </c>
      <c r="GZ11" s="0" t="n">
        <v>35994000</v>
      </c>
      <c r="HA11" s="0" t="n">
        <v>0</v>
      </c>
      <c r="HB11" s="0" t="n">
        <v>0</v>
      </c>
      <c r="HC11" s="0" t="n">
        <v>238.152</v>
      </c>
      <c r="HD11" s="0" t="n">
        <v>18009131.2</v>
      </c>
      <c r="HE11" s="0" t="n">
        <v>0</v>
      </c>
      <c r="HF11" s="0" t="n">
        <v>19.262</v>
      </c>
      <c r="HG11" s="0" t="n">
        <v>0</v>
      </c>
      <c r="HH11" s="0" t="n">
        <v>22532708</v>
      </c>
      <c r="HI11" s="0" t="n">
        <v>0.949</v>
      </c>
      <c r="HJ11" s="0" t="n">
        <v>0</v>
      </c>
      <c r="HK11" s="0" t="n">
        <v>0</v>
      </c>
      <c r="HL11" s="0" t="s">
        <v>284</v>
      </c>
      <c r="HM11" s="0" t="n">
        <v>0.563</v>
      </c>
      <c r="HN11" s="0" t="n">
        <v>35994001.1</v>
      </c>
      <c r="HO11" s="0" t="n">
        <v>17997026.4</v>
      </c>
      <c r="HP11" s="0" t="n">
        <v>629804797.4</v>
      </c>
      <c r="HQ11" s="0" t="n">
        <v>629775760</v>
      </c>
      <c r="HR11" s="0" t="s">
        <v>284</v>
      </c>
      <c r="HS11" s="0" t="n">
        <v>0.9</v>
      </c>
      <c r="HT11" s="0" t="n">
        <v>0</v>
      </c>
      <c r="HU11" s="0" t="n">
        <v>0</v>
      </c>
      <c r="HV11" s="0" t="n">
        <v>72036087</v>
      </c>
      <c r="HW11" s="0" t="n">
        <v>576000000</v>
      </c>
      <c r="HX11" s="0" t="n">
        <v>0</v>
      </c>
      <c r="HY11" s="0" t="n">
        <v>2519215889.3</v>
      </c>
      <c r="HZ11" s="0" t="n">
        <v>0</v>
      </c>
      <c r="IA11" s="0" t="n">
        <v>99043000000</v>
      </c>
      <c r="IB11" s="0" t="n">
        <v>0</v>
      </c>
      <c r="IC11" s="0" t="s">
        <v>284</v>
      </c>
      <c r="ID11" s="0" t="n">
        <v>35997000</v>
      </c>
      <c r="IE11" s="0" t="n">
        <v>22532329.7</v>
      </c>
      <c r="IF11" s="0" t="n">
        <v>17997044.7</v>
      </c>
      <c r="IG11" s="0" t="n">
        <v>0</v>
      </c>
      <c r="IH11" s="0" t="n">
        <v>18000000</v>
      </c>
      <c r="II11" s="0" t="n">
        <v>7.54484</v>
      </c>
      <c r="IJ11" s="0" t="n">
        <v>0</v>
      </c>
      <c r="IK11" s="0" t="n">
        <v>629805207.9</v>
      </c>
      <c r="IL11" s="0" t="n">
        <v>7</v>
      </c>
      <c r="IM11" s="0" t="n">
        <v>0</v>
      </c>
      <c r="IN11" s="0" t="n">
        <v>0.21</v>
      </c>
      <c r="IO11" s="0" t="n">
        <v>5.5</v>
      </c>
      <c r="IP11" s="0" t="n">
        <v>27.246</v>
      </c>
      <c r="IQ11" s="0" t="n">
        <v>14971000000</v>
      </c>
      <c r="IR11" s="0" t="n">
        <v>9.19121</v>
      </c>
      <c r="IS11" s="0" t="n">
        <v>0</v>
      </c>
      <c r="IT11" s="0" t="n">
        <v>0</v>
      </c>
      <c r="IU11" s="0" t="n">
        <v>629804334.3</v>
      </c>
      <c r="IV11" s="0" t="n">
        <v>2303232064</v>
      </c>
      <c r="IW11" s="0" t="n">
        <v>0</v>
      </c>
      <c r="IX11" s="0" t="n">
        <v>100</v>
      </c>
      <c r="IY11" s="0" t="n">
        <v>6</v>
      </c>
      <c r="IZ11" s="0" t="n">
        <v>0</v>
      </c>
      <c r="JA11" s="0" t="n">
        <v>3095550000</v>
      </c>
      <c r="JB11" s="0" t="n">
        <v>0</v>
      </c>
      <c r="JC11" s="0" t="n">
        <v>99.99</v>
      </c>
      <c r="JD11" s="0" t="s">
        <v>284</v>
      </c>
      <c r="JE11" s="0" t="n">
        <v>0</v>
      </c>
      <c r="JF11" s="0" t="n">
        <v>6.80967</v>
      </c>
      <c r="JG11" s="0" t="n">
        <v>629776312</v>
      </c>
      <c r="JH11" s="0" t="n">
        <v>0</v>
      </c>
      <c r="JI11" s="0" t="n">
        <v>1491416101.9</v>
      </c>
      <c r="JJ11" s="0" t="n">
        <v>0</v>
      </c>
      <c r="JK11" s="0" t="n">
        <v>4171803689.4</v>
      </c>
      <c r="JL11" s="0" t="n">
        <v>71.43</v>
      </c>
      <c r="JM11" s="0" t="n">
        <v>2519100080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0.5</v>
      </c>
      <c r="JS11" s="0" t="n">
        <v>0.5</v>
      </c>
      <c r="JT11" s="0" t="n">
        <v>0.7</v>
      </c>
      <c r="JU11" s="0" t="n">
        <v>0.7</v>
      </c>
      <c r="JV11" s="0" t="n">
        <v>0.78</v>
      </c>
      <c r="JW11" s="0" t="n">
        <v>3.62</v>
      </c>
      <c r="JX11" s="0" t="n">
        <v>6.36</v>
      </c>
    </row>
    <row r="12" customFormat="false" ht="12.8" hidden="false" customHeight="false" outlineLevel="0" collapsed="false">
      <c r="A12" s="0" t="s">
        <v>285</v>
      </c>
      <c r="B12" s="0" t="n">
        <v>24000</v>
      </c>
      <c r="C12" s="0" t="n">
        <v>0.7</v>
      </c>
      <c r="D12" s="0" t="n">
        <v>0.7</v>
      </c>
      <c r="E12" s="1" t="e">
        <f aca="false">(I9+((H9-I9)/30))/G9</f>
        <v>#DIV/0!</v>
      </c>
      <c r="F12" s="0" t="n">
        <v>30</v>
      </c>
      <c r="H12" s="0" t="n">
        <v>137.44</v>
      </c>
      <c r="I12" s="0" t="n">
        <v>14.4</v>
      </c>
      <c r="J12" s="0" t="n">
        <v>11.08</v>
      </c>
      <c r="L12" s="0" t="n">
        <v>5.78</v>
      </c>
      <c r="M12" s="0" t="n">
        <v>8.63</v>
      </c>
      <c r="N12" s="0" t="n">
        <f aca="false">MAX(L12,M12)</f>
        <v>8.63</v>
      </c>
      <c r="O12" s="0" t="n">
        <v>7.92</v>
      </c>
      <c r="P12" s="0" t="n">
        <v>7.76</v>
      </c>
      <c r="Q12" s="0" t="n">
        <v>7.92</v>
      </c>
      <c r="R12" s="0" t="n">
        <v>7.92</v>
      </c>
      <c r="S12" s="0" t="n">
        <v>7.76</v>
      </c>
      <c r="T12" s="0" t="n">
        <v>7.92</v>
      </c>
      <c r="U12" s="0" t="n">
        <v>9.54</v>
      </c>
      <c r="V12" s="0" t="n">
        <v>12.4</v>
      </c>
      <c r="W12" s="1" t="n">
        <f aca="false">H12/N12</f>
        <v>15.9258400926999</v>
      </c>
      <c r="X12" s="0" t="n">
        <v>17.35</v>
      </c>
      <c r="Y12" s="0" t="n">
        <v>17.35</v>
      </c>
      <c r="Z12" s="0" t="n">
        <v>96.43</v>
      </c>
      <c r="AA12" s="0" t="n">
        <v>26.098</v>
      </c>
      <c r="AB12" s="0" t="n">
        <v>3.227</v>
      </c>
      <c r="AC12" s="0" t="n">
        <v>0.025</v>
      </c>
      <c r="AD12" s="0" t="n">
        <v>0</v>
      </c>
      <c r="AE12" s="0" t="n">
        <v>152.4794</v>
      </c>
      <c r="AF12" s="0" t="n">
        <v>0.04</v>
      </c>
      <c r="AG12" s="0" t="n">
        <v>99.99</v>
      </c>
      <c r="AH12" s="0" t="n">
        <v>0.36</v>
      </c>
      <c r="AI12" s="0" t="n">
        <v>97.606</v>
      </c>
      <c r="AJ12" s="0" t="n">
        <v>99.96</v>
      </c>
      <c r="AK12" s="0" t="n">
        <v>0.04</v>
      </c>
      <c r="AL12" s="0" t="n">
        <v>27.9028</v>
      </c>
      <c r="AM12" s="0" t="n">
        <v>5.6498</v>
      </c>
      <c r="AN12" s="0" t="n">
        <v>0.97</v>
      </c>
      <c r="AO12" s="0" t="n">
        <v>30.635</v>
      </c>
      <c r="AP12" s="0" t="n">
        <v>0.969</v>
      </c>
      <c r="AQ12" s="0" t="n">
        <v>30.09</v>
      </c>
      <c r="AR12" s="0" t="n">
        <v>3.263</v>
      </c>
      <c r="AS12" s="0" t="s">
        <v>284</v>
      </c>
      <c r="AT12" s="0" t="s">
        <v>284</v>
      </c>
      <c r="AU12" s="0" t="n">
        <v>83.328</v>
      </c>
      <c r="AV12" s="0" t="n">
        <v>16.672</v>
      </c>
      <c r="AW12" s="0" t="n">
        <v>83.337</v>
      </c>
      <c r="AX12" s="0" t="n">
        <v>16.663</v>
      </c>
      <c r="AY12" s="0" t="n">
        <v>2.774</v>
      </c>
      <c r="AZ12" s="0" t="n">
        <v>81.996</v>
      </c>
      <c r="BA12" s="0" t="n">
        <v>18.004</v>
      </c>
      <c r="BB12" s="0" t="n">
        <v>82.251</v>
      </c>
      <c r="BC12" s="0" t="n">
        <v>17.749</v>
      </c>
      <c r="BD12" s="0" t="n">
        <v>1.742</v>
      </c>
      <c r="BE12" s="0" t="n">
        <v>0.317</v>
      </c>
      <c r="BF12" s="0" t="n">
        <v>1.143</v>
      </c>
      <c r="BG12" s="0" t="n">
        <v>100</v>
      </c>
      <c r="BI12" s="0" t="n">
        <v>48592035.4</v>
      </c>
      <c r="BJ12" s="0" t="n">
        <v>0</v>
      </c>
      <c r="BK12" s="0" t="n">
        <v>99.98</v>
      </c>
      <c r="BL12" s="0" t="n">
        <v>629772910</v>
      </c>
      <c r="BM12" s="0" t="n">
        <v>2891089242.7</v>
      </c>
      <c r="BN12" s="0" t="n">
        <v>14395000000</v>
      </c>
      <c r="BO12" s="0" t="n">
        <v>6.80526</v>
      </c>
      <c r="BP12" s="0" t="n">
        <v>633757304.8</v>
      </c>
      <c r="BQ12" s="0" t="n">
        <v>40.313</v>
      </c>
      <c r="BR12" s="0" t="n">
        <v>0</v>
      </c>
      <c r="BS12" s="0" t="n">
        <v>0</v>
      </c>
      <c r="BT12" s="0" t="s">
        <v>284</v>
      </c>
      <c r="BU12" s="0" t="n">
        <v>18008814.9</v>
      </c>
      <c r="BV12" s="0" t="n">
        <v>9.678</v>
      </c>
      <c r="BW12" s="0" t="n">
        <v>0</v>
      </c>
      <c r="BX12" s="0" t="n">
        <v>0</v>
      </c>
      <c r="BY12" s="0" t="s">
        <v>284</v>
      </c>
      <c r="BZ12" s="0" t="n">
        <v>0</v>
      </c>
      <c r="CA12" s="0" t="n">
        <v>0</v>
      </c>
      <c r="CB12" s="0" t="n">
        <v>2</v>
      </c>
      <c r="CC12" s="0" t="n">
        <v>99.4</v>
      </c>
      <c r="CD12" s="0" t="n">
        <v>0</v>
      </c>
      <c r="CE12" s="0" t="n">
        <v>0</v>
      </c>
      <c r="CF12" s="0" t="n">
        <v>0</v>
      </c>
      <c r="CG12" s="0" t="n">
        <v>41.554</v>
      </c>
      <c r="CH12" s="0" t="n">
        <v>0</v>
      </c>
      <c r="CI12" s="0" t="n">
        <v>18009032.8</v>
      </c>
      <c r="CJ12" s="0" t="n">
        <v>607275910</v>
      </c>
      <c r="CK12" s="0" t="n">
        <v>0</v>
      </c>
      <c r="CL12" s="0" t="n">
        <v>238.152</v>
      </c>
      <c r="CM12" s="0" t="n">
        <v>607279312</v>
      </c>
      <c r="CN12" s="0" t="n">
        <v>0</v>
      </c>
      <c r="CO12" s="0" t="n">
        <v>0</v>
      </c>
      <c r="CP12" s="0" t="n">
        <v>0</v>
      </c>
      <c r="CQ12" s="0" t="n">
        <v>18009108.1</v>
      </c>
      <c r="CR12" s="0" t="n">
        <v>0</v>
      </c>
      <c r="CS12" s="0" t="n">
        <v>629775098</v>
      </c>
      <c r="CT12" s="0" t="n">
        <v>0</v>
      </c>
      <c r="CU12" s="0" t="n">
        <v>449925000</v>
      </c>
      <c r="CV12" s="0" t="n">
        <v>0.696427</v>
      </c>
      <c r="CW12" s="0" t="n">
        <v>22533584.3</v>
      </c>
      <c r="CX12" s="0" t="n">
        <v>128861000000</v>
      </c>
      <c r="CY12" s="0" t="n">
        <v>0</v>
      </c>
      <c r="CZ12" s="0" t="n">
        <v>0</v>
      </c>
      <c r="DA12" s="0" t="n">
        <v>2891196045.4</v>
      </c>
      <c r="DB12" s="0" t="n">
        <v>1380546752.9</v>
      </c>
      <c r="DC12" s="0" t="n">
        <v>17997069.6</v>
      </c>
      <c r="DD12" s="0" t="n">
        <v>1.99</v>
      </c>
      <c r="DE12" s="0" t="n">
        <v>2303232064</v>
      </c>
      <c r="DF12" s="0" t="n">
        <v>144704437.3</v>
      </c>
      <c r="DG12" s="0" t="n">
        <v>0</v>
      </c>
      <c r="DH12" s="0" t="n">
        <v>0</v>
      </c>
      <c r="DI12" s="0" t="n">
        <v>97227014.4</v>
      </c>
      <c r="DJ12" s="0" t="s">
        <v>284</v>
      </c>
      <c r="DK12" s="0" t="n">
        <v>0</v>
      </c>
      <c r="DL12" s="0" t="n">
        <v>2.798933</v>
      </c>
      <c r="DM12" s="0" t="n">
        <v>0</v>
      </c>
      <c r="DN12" s="0" t="n">
        <v>6.80407</v>
      </c>
      <c r="DO12" s="0" t="n">
        <v>48634979</v>
      </c>
      <c r="DP12" s="0" t="n">
        <v>17997000</v>
      </c>
      <c r="DQ12" s="0" t="s">
        <v>284</v>
      </c>
      <c r="DR12" s="0" t="n">
        <v>0</v>
      </c>
      <c r="DS12" s="0" t="n">
        <v>607278760</v>
      </c>
      <c r="DT12" s="0" t="n">
        <v>0</v>
      </c>
      <c r="DU12" s="0" t="n">
        <v>17997038.6</v>
      </c>
      <c r="DV12" s="0" t="n">
        <v>629801549.7</v>
      </c>
      <c r="DW12" s="0" t="n">
        <v>0</v>
      </c>
      <c r="DX12" s="0" t="n">
        <v>0</v>
      </c>
      <c r="DY12" s="0" t="n">
        <v>17997046</v>
      </c>
      <c r="DZ12" s="0" t="n">
        <v>0</v>
      </c>
      <c r="EA12" s="0" t="n">
        <v>17997000</v>
      </c>
      <c r="EB12" s="0" t="n">
        <v>43764000000</v>
      </c>
      <c r="EC12" s="0" t="n">
        <v>72354135.2</v>
      </c>
      <c r="ED12" s="0" t="n">
        <v>5439346083.3</v>
      </c>
      <c r="EE12" s="0" t="n">
        <v>79810983.6</v>
      </c>
      <c r="EF12" s="0" t="n">
        <v>1</v>
      </c>
      <c r="EG12" s="0" t="n">
        <v>0</v>
      </c>
      <c r="EH12" s="0" t="n">
        <v>0</v>
      </c>
      <c r="EI12" s="0" t="n">
        <v>0</v>
      </c>
      <c r="EJ12" s="0" t="n">
        <v>1.070701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35994000</v>
      </c>
      <c r="EP12" s="0" t="n">
        <v>171.975</v>
      </c>
      <c r="EQ12" s="0" t="n">
        <v>0</v>
      </c>
      <c r="ER12" s="0" t="n">
        <v>0</v>
      </c>
      <c r="ES12" s="0" t="n">
        <v>17997047.5</v>
      </c>
      <c r="ET12" s="0" t="s">
        <v>284</v>
      </c>
      <c r="EU12" s="0" t="n">
        <v>1.881383</v>
      </c>
      <c r="EV12" s="0" t="n">
        <v>1259310080</v>
      </c>
      <c r="EW12" s="0" t="n">
        <v>72350302.1</v>
      </c>
      <c r="EX12" s="0" t="n">
        <v>0</v>
      </c>
      <c r="EY12" s="0" t="n">
        <v>2250000</v>
      </c>
      <c r="EZ12" s="0" t="n">
        <v>0</v>
      </c>
      <c r="FA12" s="0" t="n">
        <v>576000000</v>
      </c>
      <c r="FB12" s="0" t="n">
        <v>0</v>
      </c>
      <c r="FC12" s="0" t="n">
        <v>2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13.6796</v>
      </c>
      <c r="FL12" s="0" t="n">
        <v>607278098</v>
      </c>
      <c r="FM12" s="0" t="n">
        <v>0</v>
      </c>
      <c r="FN12" s="0" t="n">
        <v>98467000000</v>
      </c>
      <c r="FO12" s="0" t="n">
        <v>2303232064</v>
      </c>
      <c r="FP12" s="0" t="n">
        <v>14395000000</v>
      </c>
      <c r="FQ12" s="0" t="n">
        <v>17.865386</v>
      </c>
      <c r="FR12" s="0" t="n">
        <v>1.070701</v>
      </c>
      <c r="FS12" s="0" t="n">
        <v>71988096</v>
      </c>
      <c r="FT12" s="0" t="n">
        <v>575808016</v>
      </c>
      <c r="FU12" s="0" t="n">
        <v>4805587083.5</v>
      </c>
      <c r="FV12" s="0" t="n">
        <v>17997000</v>
      </c>
      <c r="FW12" s="0" t="n">
        <v>35997000</v>
      </c>
      <c r="FX12" s="0" t="n">
        <v>6</v>
      </c>
      <c r="FY12" s="0" t="n">
        <v>1259310080</v>
      </c>
      <c r="FZ12" s="0" t="n">
        <v>5183616032</v>
      </c>
      <c r="GA12" s="0" t="n">
        <v>170.113</v>
      </c>
      <c r="GB12" s="0" t="s">
        <v>284</v>
      </c>
      <c r="GC12" s="0" t="n">
        <v>0</v>
      </c>
      <c r="GD12" s="0" t="n">
        <v>0</v>
      </c>
      <c r="GE12" s="0" t="n">
        <v>0</v>
      </c>
      <c r="GF12" s="0" t="n">
        <v>0</v>
      </c>
      <c r="GG12" s="0" t="s">
        <v>284</v>
      </c>
      <c r="GH12" s="0" t="n">
        <v>0</v>
      </c>
      <c r="GI12" s="0" t="n">
        <v>0</v>
      </c>
      <c r="GJ12" s="0" t="n">
        <v>0</v>
      </c>
      <c r="GK12" s="0" t="n">
        <v>0</v>
      </c>
      <c r="GL12" s="0" t="s">
        <v>284</v>
      </c>
      <c r="GM12" s="0" t="n">
        <v>22533669.3</v>
      </c>
      <c r="GN12" s="0" t="s">
        <v>284</v>
      </c>
      <c r="GO12" s="0" t="n">
        <v>0</v>
      </c>
      <c r="GP12" s="0" t="n">
        <v>6.80526</v>
      </c>
      <c r="GQ12" s="0" t="n">
        <v>3</v>
      </c>
      <c r="GR12" s="0" t="n">
        <v>0</v>
      </c>
      <c r="GS12" s="0" t="n">
        <v>467922000</v>
      </c>
      <c r="GT12" s="0" t="n">
        <v>2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238.163</v>
      </c>
      <c r="GZ12" s="0" t="n">
        <v>35994000</v>
      </c>
      <c r="HA12" s="0" t="n">
        <v>0</v>
      </c>
      <c r="HB12" s="0" t="n">
        <v>0</v>
      </c>
      <c r="HC12" s="0" t="n">
        <v>238.152</v>
      </c>
      <c r="HD12" s="0" t="n">
        <v>18009131.2</v>
      </c>
      <c r="HE12" s="0" t="n">
        <v>0</v>
      </c>
      <c r="HF12" s="0" t="n">
        <v>19.262</v>
      </c>
      <c r="HG12" s="0" t="n">
        <v>0</v>
      </c>
      <c r="HH12" s="0" t="n">
        <v>22532708</v>
      </c>
      <c r="HI12" s="0" t="n">
        <v>0.949</v>
      </c>
      <c r="HJ12" s="0" t="n">
        <v>0</v>
      </c>
      <c r="HK12" s="0" t="n">
        <v>0</v>
      </c>
      <c r="HL12" s="0" t="s">
        <v>284</v>
      </c>
      <c r="HM12" s="0" t="n">
        <v>0.563</v>
      </c>
      <c r="HN12" s="0" t="n">
        <v>35994001.1</v>
      </c>
      <c r="HO12" s="0" t="n">
        <v>17997026.4</v>
      </c>
      <c r="HP12" s="0" t="n">
        <v>629804797.4</v>
      </c>
      <c r="HQ12" s="0" t="n">
        <v>629775760</v>
      </c>
      <c r="HR12" s="0" t="s">
        <v>284</v>
      </c>
      <c r="HS12" s="0" t="n">
        <v>0.9</v>
      </c>
      <c r="HT12" s="0" t="n">
        <v>0</v>
      </c>
      <c r="HU12" s="0" t="n">
        <v>0</v>
      </c>
      <c r="HV12" s="0" t="n">
        <v>72036087</v>
      </c>
      <c r="HW12" s="0" t="n">
        <v>576000000</v>
      </c>
      <c r="HX12" s="0" t="n">
        <v>0</v>
      </c>
      <c r="HY12" s="0" t="n">
        <v>2519215889.3</v>
      </c>
      <c r="HZ12" s="0" t="n">
        <v>0</v>
      </c>
      <c r="IA12" s="0" t="n">
        <v>99043000000</v>
      </c>
      <c r="IB12" s="0" t="n">
        <v>0</v>
      </c>
      <c r="IC12" s="0" t="s">
        <v>284</v>
      </c>
      <c r="ID12" s="0" t="n">
        <v>35997000</v>
      </c>
      <c r="IE12" s="0" t="n">
        <v>22532329.7</v>
      </c>
      <c r="IF12" s="0" t="n">
        <v>17997044.7</v>
      </c>
      <c r="IG12" s="0" t="n">
        <v>0</v>
      </c>
      <c r="IH12" s="0" t="n">
        <v>18000000</v>
      </c>
      <c r="II12" s="0" t="n">
        <v>7.54484</v>
      </c>
      <c r="IJ12" s="0" t="n">
        <v>0</v>
      </c>
      <c r="IK12" s="0" t="n">
        <v>629805207.9</v>
      </c>
      <c r="IL12" s="0" t="n">
        <v>7</v>
      </c>
      <c r="IM12" s="0" t="n">
        <v>0</v>
      </c>
      <c r="IN12" s="0" t="n">
        <v>0.21</v>
      </c>
      <c r="IO12" s="0" t="n">
        <v>5.5</v>
      </c>
      <c r="IP12" s="0" t="n">
        <v>27.246</v>
      </c>
      <c r="IQ12" s="0" t="n">
        <v>14971000000</v>
      </c>
      <c r="IR12" s="0" t="n">
        <v>9.19121</v>
      </c>
      <c r="IS12" s="0" t="n">
        <v>0</v>
      </c>
      <c r="IT12" s="0" t="n">
        <v>0</v>
      </c>
      <c r="IU12" s="0" t="n">
        <v>629804334.3</v>
      </c>
      <c r="IV12" s="0" t="n">
        <v>2303232064</v>
      </c>
      <c r="IW12" s="0" t="n">
        <v>0</v>
      </c>
      <c r="IX12" s="0" t="n">
        <v>100</v>
      </c>
      <c r="IY12" s="0" t="n">
        <v>6</v>
      </c>
      <c r="IZ12" s="0" t="n">
        <v>0</v>
      </c>
      <c r="JA12" s="0" t="n">
        <v>3095550000</v>
      </c>
      <c r="JB12" s="0" t="n">
        <v>0</v>
      </c>
      <c r="JC12" s="0" t="n">
        <v>99.99</v>
      </c>
      <c r="JD12" s="0" t="s">
        <v>284</v>
      </c>
      <c r="JE12" s="0" t="n">
        <v>0</v>
      </c>
      <c r="JF12" s="0" t="n">
        <v>6.80967</v>
      </c>
      <c r="JG12" s="0" t="n">
        <v>629776312</v>
      </c>
      <c r="JH12" s="0" t="n">
        <v>0</v>
      </c>
      <c r="JI12" s="0" t="n">
        <v>1491416101.9</v>
      </c>
      <c r="JJ12" s="0" t="n">
        <v>0</v>
      </c>
      <c r="JK12" s="0" t="n">
        <v>4171803689.4</v>
      </c>
      <c r="JL12" s="0" t="n">
        <v>71.43</v>
      </c>
      <c r="JM12" s="0" t="n">
        <v>2519100080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0.5</v>
      </c>
      <c r="JS12" s="0" t="n">
        <v>0.5</v>
      </c>
      <c r="JT12" s="0" t="n">
        <v>0.7</v>
      </c>
      <c r="JU12" s="0" t="n">
        <v>0.7</v>
      </c>
      <c r="JV12" s="0" t="n">
        <v>0.77</v>
      </c>
      <c r="JW12" s="0" t="n">
        <v>5.49</v>
      </c>
      <c r="JX12" s="0" t="n">
        <v>8.71</v>
      </c>
    </row>
    <row r="13" customFormat="false" ht="12.8" hidden="false" customHeight="false" outlineLevel="0" collapsed="false">
      <c r="A13" s="0" t="s">
        <v>285</v>
      </c>
      <c r="B13" s="0" t="n">
        <v>24000</v>
      </c>
      <c r="C13" s="0" t="n">
        <v>0.7</v>
      </c>
      <c r="D13" s="0" t="n">
        <v>0.7</v>
      </c>
      <c r="E13" s="1" t="e">
        <f aca="false">(I9+((H9-I9)/40))/G9</f>
        <v>#DIV/0!</v>
      </c>
      <c r="F13" s="0" t="n">
        <v>40</v>
      </c>
      <c r="H13" s="0" t="n">
        <v>182.8</v>
      </c>
      <c r="I13" s="0" t="n">
        <v>20.36</v>
      </c>
      <c r="J13" s="0" t="n">
        <v>14.25</v>
      </c>
      <c r="L13" s="0" t="n">
        <v>7.74</v>
      </c>
      <c r="M13" s="0" t="n">
        <v>10.61</v>
      </c>
      <c r="N13" s="0" t="n">
        <f aca="false">MAX(L13,M13)</f>
        <v>10.61</v>
      </c>
      <c r="O13" s="0" t="n">
        <v>9.23</v>
      </c>
      <c r="P13" s="0" t="n">
        <v>10.17</v>
      </c>
      <c r="Q13" s="0" t="n">
        <v>10.17</v>
      </c>
      <c r="R13" s="0" t="n">
        <v>9.23</v>
      </c>
      <c r="S13" s="0" t="n">
        <v>10.17</v>
      </c>
      <c r="T13" s="0" t="n">
        <v>10.17</v>
      </c>
      <c r="U13" s="0" t="n">
        <v>8.98</v>
      </c>
      <c r="V13" s="0" t="n">
        <v>12.83</v>
      </c>
      <c r="W13" s="1" t="n">
        <f aca="false">H13/N13</f>
        <v>17.2290292177191</v>
      </c>
      <c r="X13" s="0" t="n">
        <v>17.97</v>
      </c>
      <c r="Y13" s="0" t="n">
        <v>17.97</v>
      </c>
      <c r="Z13" s="0" t="n">
        <v>96.43</v>
      </c>
      <c r="AA13" s="0" t="n">
        <v>26.098</v>
      </c>
      <c r="AB13" s="0" t="n">
        <v>3.227</v>
      </c>
      <c r="AC13" s="0" t="n">
        <v>0.025</v>
      </c>
      <c r="AD13" s="0" t="n">
        <v>0</v>
      </c>
      <c r="AE13" s="0" t="n">
        <v>152.4794</v>
      </c>
      <c r="AF13" s="0" t="n">
        <v>0.04</v>
      </c>
      <c r="AG13" s="0" t="n">
        <v>99.99</v>
      </c>
      <c r="AH13" s="0" t="n">
        <v>0.36</v>
      </c>
      <c r="AI13" s="0" t="n">
        <v>97.606</v>
      </c>
      <c r="AJ13" s="0" t="n">
        <v>99.96</v>
      </c>
      <c r="AK13" s="0" t="n">
        <v>0.04</v>
      </c>
      <c r="AL13" s="0" t="n">
        <v>27.9028</v>
      </c>
      <c r="AM13" s="0" t="n">
        <v>5.6498</v>
      </c>
      <c r="AN13" s="0" t="n">
        <v>0.97</v>
      </c>
      <c r="AO13" s="0" t="n">
        <v>30.635</v>
      </c>
      <c r="AP13" s="0" t="n">
        <v>0.969</v>
      </c>
      <c r="AQ13" s="0" t="n">
        <v>30.09</v>
      </c>
      <c r="AR13" s="0" t="n">
        <v>3.263</v>
      </c>
      <c r="AS13" s="0" t="s">
        <v>284</v>
      </c>
      <c r="AT13" s="0" t="s">
        <v>284</v>
      </c>
      <c r="AU13" s="0" t="n">
        <v>83.328</v>
      </c>
      <c r="AV13" s="0" t="n">
        <v>16.672</v>
      </c>
      <c r="AW13" s="0" t="n">
        <v>83.337</v>
      </c>
      <c r="AX13" s="0" t="n">
        <v>16.663</v>
      </c>
      <c r="AY13" s="0" t="n">
        <v>2.774</v>
      </c>
      <c r="AZ13" s="0" t="n">
        <v>81.996</v>
      </c>
      <c r="BA13" s="0" t="n">
        <v>18.004</v>
      </c>
      <c r="BB13" s="0" t="n">
        <v>82.251</v>
      </c>
      <c r="BC13" s="0" t="n">
        <v>17.749</v>
      </c>
      <c r="BD13" s="0" t="n">
        <v>1.742</v>
      </c>
      <c r="BE13" s="0" t="n">
        <v>0.317</v>
      </c>
      <c r="BF13" s="0" t="n">
        <v>1.143</v>
      </c>
      <c r="BG13" s="0" t="n">
        <v>100</v>
      </c>
      <c r="BI13" s="0" t="n">
        <v>48592035.4</v>
      </c>
      <c r="BJ13" s="0" t="n">
        <v>0</v>
      </c>
      <c r="BK13" s="0" t="n">
        <v>99.98</v>
      </c>
      <c r="BL13" s="0" t="n">
        <v>629772910</v>
      </c>
      <c r="BM13" s="0" t="n">
        <v>2891089242.7</v>
      </c>
      <c r="BN13" s="0" t="n">
        <v>14395000000</v>
      </c>
      <c r="BO13" s="0" t="n">
        <v>6.80526</v>
      </c>
      <c r="BP13" s="0" t="n">
        <v>633757304.8</v>
      </c>
      <c r="BQ13" s="0" t="n">
        <v>40.313</v>
      </c>
      <c r="BR13" s="0" t="n">
        <v>0</v>
      </c>
      <c r="BS13" s="0" t="n">
        <v>0</v>
      </c>
      <c r="BT13" s="0" t="s">
        <v>284</v>
      </c>
      <c r="BU13" s="0" t="n">
        <v>18008814.9</v>
      </c>
      <c r="BV13" s="0" t="n">
        <v>9.678</v>
      </c>
      <c r="BW13" s="0" t="n">
        <v>0</v>
      </c>
      <c r="BX13" s="0" t="n">
        <v>0</v>
      </c>
      <c r="BY13" s="0" t="s">
        <v>284</v>
      </c>
      <c r="BZ13" s="0" t="n">
        <v>0</v>
      </c>
      <c r="CA13" s="0" t="n">
        <v>0</v>
      </c>
      <c r="CB13" s="0" t="n">
        <v>2</v>
      </c>
      <c r="CC13" s="0" t="n">
        <v>99.4</v>
      </c>
      <c r="CD13" s="0" t="n">
        <v>0</v>
      </c>
      <c r="CE13" s="0" t="n">
        <v>0</v>
      </c>
      <c r="CF13" s="0" t="n">
        <v>0</v>
      </c>
      <c r="CG13" s="0" t="n">
        <v>41.554</v>
      </c>
      <c r="CH13" s="0" t="n">
        <v>0</v>
      </c>
      <c r="CI13" s="0" t="n">
        <v>18009032.8</v>
      </c>
      <c r="CJ13" s="0" t="n">
        <v>607275910</v>
      </c>
      <c r="CK13" s="0" t="n">
        <v>0</v>
      </c>
      <c r="CL13" s="0" t="n">
        <v>238.152</v>
      </c>
      <c r="CM13" s="0" t="n">
        <v>607279312</v>
      </c>
      <c r="CN13" s="0" t="n">
        <v>0</v>
      </c>
      <c r="CO13" s="0" t="n">
        <v>0</v>
      </c>
      <c r="CP13" s="0" t="n">
        <v>0</v>
      </c>
      <c r="CQ13" s="0" t="n">
        <v>18009108.1</v>
      </c>
      <c r="CR13" s="0" t="n">
        <v>0</v>
      </c>
      <c r="CS13" s="0" t="n">
        <v>629775098</v>
      </c>
      <c r="CT13" s="0" t="n">
        <v>0</v>
      </c>
      <c r="CU13" s="0" t="n">
        <v>449925000</v>
      </c>
      <c r="CV13" s="0" t="n">
        <v>0.696427</v>
      </c>
      <c r="CW13" s="0" t="n">
        <v>22533584.3</v>
      </c>
      <c r="CX13" s="0" t="n">
        <v>128861000000</v>
      </c>
      <c r="CY13" s="0" t="n">
        <v>0</v>
      </c>
      <c r="CZ13" s="0" t="n">
        <v>0</v>
      </c>
      <c r="DA13" s="0" t="n">
        <v>2891196045.4</v>
      </c>
      <c r="DB13" s="0" t="n">
        <v>1380546752.9</v>
      </c>
      <c r="DC13" s="0" t="n">
        <v>17997069.6</v>
      </c>
      <c r="DD13" s="0" t="n">
        <v>1.99</v>
      </c>
      <c r="DE13" s="0" t="n">
        <v>2303232064</v>
      </c>
      <c r="DF13" s="0" t="n">
        <v>144704437.3</v>
      </c>
      <c r="DG13" s="0" t="n">
        <v>0</v>
      </c>
      <c r="DH13" s="0" t="n">
        <v>0</v>
      </c>
      <c r="DI13" s="0" t="n">
        <v>97227014.4</v>
      </c>
      <c r="DJ13" s="0" t="s">
        <v>284</v>
      </c>
      <c r="DK13" s="0" t="n">
        <v>0</v>
      </c>
      <c r="DL13" s="0" t="n">
        <v>2.798933</v>
      </c>
      <c r="DM13" s="0" t="n">
        <v>0</v>
      </c>
      <c r="DN13" s="0" t="n">
        <v>6.80407</v>
      </c>
      <c r="DO13" s="0" t="n">
        <v>48634979</v>
      </c>
      <c r="DP13" s="0" t="n">
        <v>17997000</v>
      </c>
      <c r="DQ13" s="0" t="s">
        <v>284</v>
      </c>
      <c r="DR13" s="0" t="n">
        <v>0</v>
      </c>
      <c r="DS13" s="0" t="n">
        <v>607278760</v>
      </c>
      <c r="DT13" s="0" t="n">
        <v>0</v>
      </c>
      <c r="DU13" s="0" t="n">
        <v>17997038.6</v>
      </c>
      <c r="DV13" s="0" t="n">
        <v>629801549.7</v>
      </c>
      <c r="DW13" s="0" t="n">
        <v>0</v>
      </c>
      <c r="DX13" s="0" t="n">
        <v>0</v>
      </c>
      <c r="DY13" s="0" t="n">
        <v>17997046</v>
      </c>
      <c r="DZ13" s="0" t="n">
        <v>0</v>
      </c>
      <c r="EA13" s="0" t="n">
        <v>17997000</v>
      </c>
      <c r="EB13" s="0" t="n">
        <v>43764000000</v>
      </c>
      <c r="EC13" s="0" t="n">
        <v>72354135.2</v>
      </c>
      <c r="ED13" s="0" t="n">
        <v>5439346083.3</v>
      </c>
      <c r="EE13" s="0" t="n">
        <v>79810983.6</v>
      </c>
      <c r="EF13" s="0" t="n">
        <v>1</v>
      </c>
      <c r="EG13" s="0" t="n">
        <v>0</v>
      </c>
      <c r="EH13" s="0" t="n">
        <v>0</v>
      </c>
      <c r="EI13" s="0" t="n">
        <v>0</v>
      </c>
      <c r="EJ13" s="0" t="n">
        <v>1.070701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35994000</v>
      </c>
      <c r="EP13" s="0" t="n">
        <v>171.975</v>
      </c>
      <c r="EQ13" s="0" t="n">
        <v>0</v>
      </c>
      <c r="ER13" s="0" t="n">
        <v>0</v>
      </c>
      <c r="ES13" s="0" t="n">
        <v>17997047.5</v>
      </c>
      <c r="ET13" s="0" t="s">
        <v>284</v>
      </c>
      <c r="EU13" s="0" t="n">
        <v>1.881383</v>
      </c>
      <c r="EV13" s="0" t="n">
        <v>1259310080</v>
      </c>
      <c r="EW13" s="0" t="n">
        <v>72350302.1</v>
      </c>
      <c r="EX13" s="0" t="n">
        <v>0</v>
      </c>
      <c r="EY13" s="0" t="n">
        <v>2250000</v>
      </c>
      <c r="EZ13" s="0" t="n">
        <v>0</v>
      </c>
      <c r="FA13" s="0" t="n">
        <v>576000000</v>
      </c>
      <c r="FB13" s="0" t="n">
        <v>0</v>
      </c>
      <c r="FC13" s="0" t="n">
        <v>2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13.6796</v>
      </c>
      <c r="FL13" s="0" t="n">
        <v>607278098</v>
      </c>
      <c r="FM13" s="0" t="n">
        <v>0</v>
      </c>
      <c r="FN13" s="0" t="n">
        <v>98467000000</v>
      </c>
      <c r="FO13" s="0" t="n">
        <v>2303232064</v>
      </c>
      <c r="FP13" s="0" t="n">
        <v>14395000000</v>
      </c>
      <c r="FQ13" s="0" t="n">
        <v>17.865386</v>
      </c>
      <c r="FR13" s="0" t="n">
        <v>1.070701</v>
      </c>
      <c r="FS13" s="0" t="n">
        <v>71988096</v>
      </c>
      <c r="FT13" s="0" t="n">
        <v>575808016</v>
      </c>
      <c r="FU13" s="0" t="n">
        <v>4805587083.5</v>
      </c>
      <c r="FV13" s="0" t="n">
        <v>17997000</v>
      </c>
      <c r="FW13" s="0" t="n">
        <v>35997000</v>
      </c>
      <c r="FX13" s="0" t="n">
        <v>6</v>
      </c>
      <c r="FY13" s="0" t="n">
        <v>1259310080</v>
      </c>
      <c r="FZ13" s="0" t="n">
        <v>5183616032</v>
      </c>
      <c r="GA13" s="0" t="n">
        <v>170.113</v>
      </c>
      <c r="GB13" s="0" t="s">
        <v>284</v>
      </c>
      <c r="GC13" s="0" t="n">
        <v>0</v>
      </c>
      <c r="GD13" s="0" t="n">
        <v>0</v>
      </c>
      <c r="GE13" s="0" t="n">
        <v>0</v>
      </c>
      <c r="GF13" s="0" t="n">
        <v>0</v>
      </c>
      <c r="GG13" s="0" t="s">
        <v>284</v>
      </c>
      <c r="GH13" s="0" t="n">
        <v>0</v>
      </c>
      <c r="GI13" s="0" t="n">
        <v>0</v>
      </c>
      <c r="GJ13" s="0" t="n">
        <v>0</v>
      </c>
      <c r="GK13" s="0" t="n">
        <v>0</v>
      </c>
      <c r="GL13" s="0" t="s">
        <v>284</v>
      </c>
      <c r="GM13" s="0" t="n">
        <v>22533669.3</v>
      </c>
      <c r="GN13" s="0" t="s">
        <v>284</v>
      </c>
      <c r="GO13" s="0" t="n">
        <v>0</v>
      </c>
      <c r="GP13" s="0" t="n">
        <v>6.80526</v>
      </c>
      <c r="GQ13" s="0" t="n">
        <v>3</v>
      </c>
      <c r="GR13" s="0" t="n">
        <v>0</v>
      </c>
      <c r="GS13" s="0" t="n">
        <v>467922000</v>
      </c>
      <c r="GT13" s="0" t="n">
        <v>2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238.163</v>
      </c>
      <c r="GZ13" s="0" t="n">
        <v>35994000</v>
      </c>
      <c r="HA13" s="0" t="n">
        <v>0</v>
      </c>
      <c r="HB13" s="0" t="n">
        <v>0</v>
      </c>
      <c r="HC13" s="0" t="n">
        <v>238.152</v>
      </c>
      <c r="HD13" s="0" t="n">
        <v>18009131.2</v>
      </c>
      <c r="HE13" s="0" t="n">
        <v>0</v>
      </c>
      <c r="HF13" s="0" t="n">
        <v>19.262</v>
      </c>
      <c r="HG13" s="0" t="n">
        <v>0</v>
      </c>
      <c r="HH13" s="0" t="n">
        <v>22532708</v>
      </c>
      <c r="HI13" s="0" t="n">
        <v>0.949</v>
      </c>
      <c r="HJ13" s="0" t="n">
        <v>0</v>
      </c>
      <c r="HK13" s="0" t="n">
        <v>0</v>
      </c>
      <c r="HL13" s="0" t="s">
        <v>284</v>
      </c>
      <c r="HM13" s="0" t="n">
        <v>0.563</v>
      </c>
      <c r="HN13" s="0" t="n">
        <v>35994001.1</v>
      </c>
      <c r="HO13" s="0" t="n">
        <v>17997026.4</v>
      </c>
      <c r="HP13" s="0" t="n">
        <v>629804797.4</v>
      </c>
      <c r="HQ13" s="0" t="n">
        <v>629775760</v>
      </c>
      <c r="HR13" s="0" t="s">
        <v>284</v>
      </c>
      <c r="HS13" s="0" t="n">
        <v>0.9</v>
      </c>
      <c r="HT13" s="0" t="n">
        <v>0</v>
      </c>
      <c r="HU13" s="0" t="n">
        <v>0</v>
      </c>
      <c r="HV13" s="0" t="n">
        <v>72036087</v>
      </c>
      <c r="HW13" s="0" t="n">
        <v>576000000</v>
      </c>
      <c r="HX13" s="0" t="n">
        <v>0</v>
      </c>
      <c r="HY13" s="0" t="n">
        <v>2519215889.3</v>
      </c>
      <c r="HZ13" s="0" t="n">
        <v>0</v>
      </c>
      <c r="IA13" s="0" t="n">
        <v>99043000000</v>
      </c>
      <c r="IB13" s="0" t="n">
        <v>0</v>
      </c>
      <c r="IC13" s="0" t="s">
        <v>284</v>
      </c>
      <c r="ID13" s="0" t="n">
        <v>35997000</v>
      </c>
      <c r="IE13" s="0" t="n">
        <v>22532329.7</v>
      </c>
      <c r="IF13" s="0" t="n">
        <v>17997044.7</v>
      </c>
      <c r="IG13" s="0" t="n">
        <v>0</v>
      </c>
      <c r="IH13" s="0" t="n">
        <v>18000000</v>
      </c>
      <c r="II13" s="0" t="n">
        <v>7.54484</v>
      </c>
      <c r="IJ13" s="0" t="n">
        <v>0</v>
      </c>
      <c r="IK13" s="0" t="n">
        <v>629805207.9</v>
      </c>
      <c r="IL13" s="0" t="n">
        <v>7</v>
      </c>
      <c r="IM13" s="0" t="n">
        <v>0</v>
      </c>
      <c r="IN13" s="0" t="n">
        <v>0.21</v>
      </c>
      <c r="IO13" s="0" t="n">
        <v>5.5</v>
      </c>
      <c r="IP13" s="0" t="n">
        <v>27.246</v>
      </c>
      <c r="IQ13" s="0" t="n">
        <v>14971000000</v>
      </c>
      <c r="IR13" s="0" t="n">
        <v>9.19121</v>
      </c>
      <c r="IS13" s="0" t="n">
        <v>0</v>
      </c>
      <c r="IT13" s="0" t="n">
        <v>0</v>
      </c>
      <c r="IU13" s="0" t="n">
        <v>629804334.3</v>
      </c>
      <c r="IV13" s="0" t="n">
        <v>2303232064</v>
      </c>
      <c r="IW13" s="0" t="n">
        <v>0</v>
      </c>
      <c r="IX13" s="0" t="n">
        <v>100</v>
      </c>
      <c r="IY13" s="0" t="n">
        <v>6</v>
      </c>
      <c r="IZ13" s="0" t="n">
        <v>0</v>
      </c>
      <c r="JA13" s="0" t="n">
        <v>3095550000</v>
      </c>
      <c r="JB13" s="0" t="n">
        <v>0</v>
      </c>
      <c r="JC13" s="0" t="n">
        <v>99.99</v>
      </c>
      <c r="JD13" s="0" t="s">
        <v>284</v>
      </c>
      <c r="JE13" s="0" t="n">
        <v>0</v>
      </c>
      <c r="JF13" s="0" t="n">
        <v>6.80967</v>
      </c>
      <c r="JG13" s="0" t="n">
        <v>629776312</v>
      </c>
      <c r="JH13" s="0" t="n">
        <v>0</v>
      </c>
      <c r="JI13" s="0" t="n">
        <v>1491416101.9</v>
      </c>
      <c r="JJ13" s="0" t="n">
        <v>0</v>
      </c>
      <c r="JK13" s="0" t="n">
        <v>4171803689.4</v>
      </c>
      <c r="JL13" s="0" t="n">
        <v>71.43</v>
      </c>
      <c r="JM13" s="0" t="n">
        <v>2519100080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0.5</v>
      </c>
      <c r="JS13" s="0" t="n">
        <v>0.5</v>
      </c>
      <c r="JT13" s="0" t="n">
        <v>0.7</v>
      </c>
      <c r="JU13" s="0" t="n">
        <v>0.7</v>
      </c>
      <c r="JV13" s="0" t="n">
        <v>0.7</v>
      </c>
      <c r="JW13" s="0" t="n">
        <v>9.38</v>
      </c>
      <c r="JX13" s="0" t="n">
        <v>10.17</v>
      </c>
    </row>
    <row r="14" customFormat="false" ht="12.8" hidden="false" customHeight="false" outlineLevel="0" collapsed="false">
      <c r="A14" s="0" t="s">
        <v>285</v>
      </c>
      <c r="B14" s="0" t="n">
        <v>24000</v>
      </c>
      <c r="C14" s="0" t="n">
        <v>0.7</v>
      </c>
      <c r="D14" s="0" t="n">
        <v>0.7</v>
      </c>
      <c r="E14" s="1" t="e">
        <f aca="false">(I9+((H9-I9)/50))/G9</f>
        <v>#DIV/0!</v>
      </c>
      <c r="F14" s="0" t="n">
        <v>50</v>
      </c>
      <c r="H14" s="0" t="n">
        <v>229.66</v>
      </c>
      <c r="I14" s="0" t="n">
        <v>29.68</v>
      </c>
      <c r="J14" s="0" t="n">
        <v>17.39</v>
      </c>
      <c r="L14" s="0" t="n">
        <v>9.32</v>
      </c>
      <c r="M14" s="0" t="n">
        <v>12.76</v>
      </c>
      <c r="N14" s="0" t="n">
        <f aca="false">MAX(L14,M14)</f>
        <v>12.76</v>
      </c>
      <c r="O14" s="0" t="n">
        <v>11.37</v>
      </c>
      <c r="P14" s="0" t="n">
        <v>12.41</v>
      </c>
      <c r="Q14" s="0" t="n">
        <v>12.41</v>
      </c>
      <c r="R14" s="0" t="n">
        <v>11.37</v>
      </c>
      <c r="S14" s="0" t="n">
        <v>12.41</v>
      </c>
      <c r="T14" s="0" t="n">
        <v>12.41</v>
      </c>
      <c r="U14" s="0" t="n">
        <v>7.74</v>
      </c>
      <c r="V14" s="0" t="n">
        <v>13.21</v>
      </c>
      <c r="W14" s="1" t="n">
        <f aca="false">H14/N14</f>
        <v>17.9984326018809</v>
      </c>
      <c r="X14" s="0" t="n">
        <v>18.51</v>
      </c>
      <c r="Y14" s="0" t="n">
        <v>18.51</v>
      </c>
      <c r="Z14" s="0" t="n">
        <v>96.43</v>
      </c>
      <c r="AA14" s="0" t="n">
        <v>26.098</v>
      </c>
      <c r="AB14" s="0" t="n">
        <v>3.227</v>
      </c>
      <c r="AC14" s="0" t="n">
        <v>0.025</v>
      </c>
      <c r="AD14" s="0" t="n">
        <v>0</v>
      </c>
      <c r="AE14" s="0" t="n">
        <v>152.4794</v>
      </c>
      <c r="AF14" s="0" t="n">
        <v>0.04</v>
      </c>
      <c r="AG14" s="0" t="n">
        <v>99.99</v>
      </c>
      <c r="AH14" s="0" t="n">
        <v>0.36</v>
      </c>
      <c r="AI14" s="0" t="n">
        <v>97.606</v>
      </c>
      <c r="AJ14" s="0" t="n">
        <v>99.96</v>
      </c>
      <c r="AK14" s="0" t="n">
        <v>0.04</v>
      </c>
      <c r="AL14" s="0" t="n">
        <v>27.9028</v>
      </c>
      <c r="AM14" s="0" t="n">
        <v>5.6498</v>
      </c>
      <c r="AN14" s="0" t="n">
        <v>0.97</v>
      </c>
      <c r="AO14" s="0" t="n">
        <v>30.635</v>
      </c>
      <c r="AP14" s="0" t="n">
        <v>0.969</v>
      </c>
      <c r="AQ14" s="0" t="n">
        <v>30.09</v>
      </c>
      <c r="AR14" s="0" t="n">
        <v>3.263</v>
      </c>
      <c r="AS14" s="0" t="s">
        <v>284</v>
      </c>
      <c r="AT14" s="0" t="s">
        <v>284</v>
      </c>
      <c r="AU14" s="0" t="n">
        <v>83.328</v>
      </c>
      <c r="AV14" s="0" t="n">
        <v>16.672</v>
      </c>
      <c r="AW14" s="0" t="n">
        <v>83.337</v>
      </c>
      <c r="AX14" s="0" t="n">
        <v>16.663</v>
      </c>
      <c r="AY14" s="0" t="n">
        <v>2.774</v>
      </c>
      <c r="AZ14" s="0" t="n">
        <v>81.996</v>
      </c>
      <c r="BA14" s="0" t="n">
        <v>18.004</v>
      </c>
      <c r="BB14" s="0" t="n">
        <v>82.251</v>
      </c>
      <c r="BC14" s="0" t="n">
        <v>17.749</v>
      </c>
      <c r="BD14" s="0" t="n">
        <v>1.742</v>
      </c>
      <c r="BE14" s="0" t="n">
        <v>0.317</v>
      </c>
      <c r="BF14" s="0" t="n">
        <v>1.143</v>
      </c>
      <c r="BG14" s="0" t="n">
        <v>100</v>
      </c>
      <c r="BI14" s="0" t="n">
        <v>48592035.4</v>
      </c>
      <c r="BJ14" s="0" t="n">
        <v>0</v>
      </c>
      <c r="BK14" s="0" t="n">
        <v>99.98</v>
      </c>
      <c r="BL14" s="0" t="n">
        <v>629772910</v>
      </c>
      <c r="BM14" s="0" t="n">
        <v>2891089242.7</v>
      </c>
      <c r="BN14" s="0" t="n">
        <v>14395000000</v>
      </c>
      <c r="BO14" s="0" t="n">
        <v>6.80526</v>
      </c>
      <c r="BP14" s="0" t="n">
        <v>633757304.8</v>
      </c>
      <c r="BQ14" s="0" t="n">
        <v>40.313</v>
      </c>
      <c r="BR14" s="0" t="n">
        <v>0</v>
      </c>
      <c r="BS14" s="0" t="n">
        <v>0</v>
      </c>
      <c r="BT14" s="0" t="s">
        <v>284</v>
      </c>
      <c r="BU14" s="0" t="n">
        <v>18008814.9</v>
      </c>
      <c r="BV14" s="0" t="n">
        <v>9.678</v>
      </c>
      <c r="BW14" s="0" t="n">
        <v>0</v>
      </c>
      <c r="BX14" s="0" t="n">
        <v>0</v>
      </c>
      <c r="BY14" s="0" t="s">
        <v>284</v>
      </c>
      <c r="BZ14" s="0" t="n">
        <v>0</v>
      </c>
      <c r="CA14" s="0" t="n">
        <v>0</v>
      </c>
      <c r="CB14" s="0" t="n">
        <v>2</v>
      </c>
      <c r="CC14" s="0" t="n">
        <v>99.4</v>
      </c>
      <c r="CD14" s="0" t="n">
        <v>0</v>
      </c>
      <c r="CE14" s="0" t="n">
        <v>0</v>
      </c>
      <c r="CF14" s="0" t="n">
        <v>0</v>
      </c>
      <c r="CG14" s="0" t="n">
        <v>41.554</v>
      </c>
      <c r="CH14" s="0" t="n">
        <v>0</v>
      </c>
      <c r="CI14" s="0" t="n">
        <v>18009032.8</v>
      </c>
      <c r="CJ14" s="0" t="n">
        <v>607275910</v>
      </c>
      <c r="CK14" s="0" t="n">
        <v>0</v>
      </c>
      <c r="CL14" s="0" t="n">
        <v>238.152</v>
      </c>
      <c r="CM14" s="0" t="n">
        <v>607279312</v>
      </c>
      <c r="CN14" s="0" t="n">
        <v>0</v>
      </c>
      <c r="CO14" s="0" t="n">
        <v>0</v>
      </c>
      <c r="CP14" s="0" t="n">
        <v>0</v>
      </c>
      <c r="CQ14" s="0" t="n">
        <v>18009108.1</v>
      </c>
      <c r="CR14" s="0" t="n">
        <v>0</v>
      </c>
      <c r="CS14" s="0" t="n">
        <v>629775098</v>
      </c>
      <c r="CT14" s="0" t="n">
        <v>0</v>
      </c>
      <c r="CU14" s="0" t="n">
        <v>449925000</v>
      </c>
      <c r="CV14" s="0" t="n">
        <v>0.696427</v>
      </c>
      <c r="CW14" s="0" t="n">
        <v>22533584.3</v>
      </c>
      <c r="CX14" s="0" t="n">
        <v>128861000000</v>
      </c>
      <c r="CY14" s="0" t="n">
        <v>0</v>
      </c>
      <c r="CZ14" s="0" t="n">
        <v>0</v>
      </c>
      <c r="DA14" s="0" t="n">
        <v>2891196045.4</v>
      </c>
      <c r="DB14" s="0" t="n">
        <v>1380546752.9</v>
      </c>
      <c r="DC14" s="0" t="n">
        <v>17997069.6</v>
      </c>
      <c r="DD14" s="0" t="n">
        <v>1.99</v>
      </c>
      <c r="DE14" s="0" t="n">
        <v>2303232064</v>
      </c>
      <c r="DF14" s="0" t="n">
        <v>144704437.3</v>
      </c>
      <c r="DG14" s="0" t="n">
        <v>0</v>
      </c>
      <c r="DH14" s="0" t="n">
        <v>0</v>
      </c>
      <c r="DI14" s="0" t="n">
        <v>97227014.4</v>
      </c>
      <c r="DJ14" s="0" t="s">
        <v>284</v>
      </c>
      <c r="DK14" s="0" t="n">
        <v>0</v>
      </c>
      <c r="DL14" s="0" t="n">
        <v>2.798933</v>
      </c>
      <c r="DM14" s="0" t="n">
        <v>0</v>
      </c>
      <c r="DN14" s="0" t="n">
        <v>6.80407</v>
      </c>
      <c r="DO14" s="0" t="n">
        <v>48634979</v>
      </c>
      <c r="DP14" s="0" t="n">
        <v>17997000</v>
      </c>
      <c r="DQ14" s="0" t="s">
        <v>284</v>
      </c>
      <c r="DR14" s="0" t="n">
        <v>0</v>
      </c>
      <c r="DS14" s="0" t="n">
        <v>607278760</v>
      </c>
      <c r="DT14" s="0" t="n">
        <v>0</v>
      </c>
      <c r="DU14" s="0" t="n">
        <v>17997038.6</v>
      </c>
      <c r="DV14" s="0" t="n">
        <v>629801549.7</v>
      </c>
      <c r="DW14" s="0" t="n">
        <v>0</v>
      </c>
      <c r="DX14" s="0" t="n">
        <v>0</v>
      </c>
      <c r="DY14" s="0" t="n">
        <v>17997046</v>
      </c>
      <c r="DZ14" s="0" t="n">
        <v>0</v>
      </c>
      <c r="EA14" s="0" t="n">
        <v>17997000</v>
      </c>
      <c r="EB14" s="0" t="n">
        <v>43764000000</v>
      </c>
      <c r="EC14" s="0" t="n">
        <v>72354135.2</v>
      </c>
      <c r="ED14" s="0" t="n">
        <v>5439346083.3</v>
      </c>
      <c r="EE14" s="0" t="n">
        <v>79810983.6</v>
      </c>
      <c r="EF14" s="0" t="n">
        <v>1</v>
      </c>
      <c r="EG14" s="0" t="n">
        <v>0</v>
      </c>
      <c r="EH14" s="0" t="n">
        <v>0</v>
      </c>
      <c r="EI14" s="0" t="n">
        <v>0</v>
      </c>
      <c r="EJ14" s="0" t="n">
        <v>1.070701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35994000</v>
      </c>
      <c r="EP14" s="0" t="n">
        <v>171.975</v>
      </c>
      <c r="EQ14" s="0" t="n">
        <v>0</v>
      </c>
      <c r="ER14" s="0" t="n">
        <v>0</v>
      </c>
      <c r="ES14" s="0" t="n">
        <v>17997047.5</v>
      </c>
      <c r="ET14" s="0" t="s">
        <v>284</v>
      </c>
      <c r="EU14" s="0" t="n">
        <v>1.881383</v>
      </c>
      <c r="EV14" s="0" t="n">
        <v>1259310080</v>
      </c>
      <c r="EW14" s="0" t="n">
        <v>72350302.1</v>
      </c>
      <c r="EX14" s="0" t="n">
        <v>0</v>
      </c>
      <c r="EY14" s="0" t="n">
        <v>2250000</v>
      </c>
      <c r="EZ14" s="0" t="n">
        <v>0</v>
      </c>
      <c r="FA14" s="0" t="n">
        <v>576000000</v>
      </c>
      <c r="FB14" s="0" t="n">
        <v>0</v>
      </c>
      <c r="FC14" s="0" t="n">
        <v>2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13.6796</v>
      </c>
      <c r="FL14" s="0" t="n">
        <v>607278098</v>
      </c>
      <c r="FM14" s="0" t="n">
        <v>0</v>
      </c>
      <c r="FN14" s="0" t="n">
        <v>98467000000</v>
      </c>
      <c r="FO14" s="0" t="n">
        <v>2303232064</v>
      </c>
      <c r="FP14" s="0" t="n">
        <v>14395000000</v>
      </c>
      <c r="FQ14" s="0" t="n">
        <v>17.865386</v>
      </c>
      <c r="FR14" s="0" t="n">
        <v>1.070701</v>
      </c>
      <c r="FS14" s="0" t="n">
        <v>71988096</v>
      </c>
      <c r="FT14" s="0" t="n">
        <v>575808016</v>
      </c>
      <c r="FU14" s="0" t="n">
        <v>4805587083.5</v>
      </c>
      <c r="FV14" s="0" t="n">
        <v>17997000</v>
      </c>
      <c r="FW14" s="0" t="n">
        <v>35997000</v>
      </c>
      <c r="FX14" s="0" t="n">
        <v>6</v>
      </c>
      <c r="FY14" s="0" t="n">
        <v>1259310080</v>
      </c>
      <c r="FZ14" s="0" t="n">
        <v>5183616032</v>
      </c>
      <c r="GA14" s="0" t="n">
        <v>170.113</v>
      </c>
      <c r="GB14" s="0" t="s">
        <v>284</v>
      </c>
      <c r="GC14" s="0" t="n">
        <v>0</v>
      </c>
      <c r="GD14" s="0" t="n">
        <v>0</v>
      </c>
      <c r="GE14" s="0" t="n">
        <v>0</v>
      </c>
      <c r="GF14" s="0" t="n">
        <v>0</v>
      </c>
      <c r="GG14" s="0" t="s">
        <v>284</v>
      </c>
      <c r="GH14" s="0" t="n">
        <v>0</v>
      </c>
      <c r="GI14" s="0" t="n">
        <v>0</v>
      </c>
      <c r="GJ14" s="0" t="n">
        <v>0</v>
      </c>
      <c r="GK14" s="0" t="n">
        <v>0</v>
      </c>
      <c r="GL14" s="0" t="s">
        <v>284</v>
      </c>
      <c r="GM14" s="0" t="n">
        <v>22533669.3</v>
      </c>
      <c r="GN14" s="0" t="s">
        <v>284</v>
      </c>
      <c r="GO14" s="0" t="n">
        <v>0</v>
      </c>
      <c r="GP14" s="0" t="n">
        <v>6.80526</v>
      </c>
      <c r="GQ14" s="0" t="n">
        <v>3</v>
      </c>
      <c r="GR14" s="0" t="n">
        <v>0</v>
      </c>
      <c r="GS14" s="0" t="n">
        <v>467922000</v>
      </c>
      <c r="GT14" s="0" t="n">
        <v>2</v>
      </c>
      <c r="GU14" s="0" t="n">
        <v>0</v>
      </c>
      <c r="GV14" s="0" t="n">
        <v>0</v>
      </c>
      <c r="GW14" s="0" t="n">
        <v>0</v>
      </c>
      <c r="GX14" s="0" t="n">
        <v>0</v>
      </c>
      <c r="GY14" s="0" t="n">
        <v>238.163</v>
      </c>
      <c r="GZ14" s="0" t="n">
        <v>35994000</v>
      </c>
      <c r="HA14" s="0" t="n">
        <v>0</v>
      </c>
      <c r="HB14" s="0" t="n">
        <v>0</v>
      </c>
      <c r="HC14" s="0" t="n">
        <v>238.152</v>
      </c>
      <c r="HD14" s="0" t="n">
        <v>18009131.2</v>
      </c>
      <c r="HE14" s="0" t="n">
        <v>0</v>
      </c>
      <c r="HF14" s="0" t="n">
        <v>19.262</v>
      </c>
      <c r="HG14" s="0" t="n">
        <v>0</v>
      </c>
      <c r="HH14" s="0" t="n">
        <v>22532708</v>
      </c>
      <c r="HI14" s="0" t="n">
        <v>0.949</v>
      </c>
      <c r="HJ14" s="0" t="n">
        <v>0</v>
      </c>
      <c r="HK14" s="0" t="n">
        <v>0</v>
      </c>
      <c r="HL14" s="0" t="s">
        <v>284</v>
      </c>
      <c r="HM14" s="0" t="n">
        <v>0.563</v>
      </c>
      <c r="HN14" s="0" t="n">
        <v>35994001.1</v>
      </c>
      <c r="HO14" s="0" t="n">
        <v>17997026.4</v>
      </c>
      <c r="HP14" s="0" t="n">
        <v>629804797.4</v>
      </c>
      <c r="HQ14" s="0" t="n">
        <v>629775760</v>
      </c>
      <c r="HR14" s="0" t="s">
        <v>284</v>
      </c>
      <c r="HS14" s="0" t="n">
        <v>0.9</v>
      </c>
      <c r="HT14" s="0" t="n">
        <v>0</v>
      </c>
      <c r="HU14" s="0" t="n">
        <v>0</v>
      </c>
      <c r="HV14" s="0" t="n">
        <v>72036087</v>
      </c>
      <c r="HW14" s="0" t="n">
        <v>576000000</v>
      </c>
      <c r="HX14" s="0" t="n">
        <v>0</v>
      </c>
      <c r="HY14" s="0" t="n">
        <v>2519215889.3</v>
      </c>
      <c r="HZ14" s="0" t="n">
        <v>0</v>
      </c>
      <c r="IA14" s="0" t="n">
        <v>99043000000</v>
      </c>
      <c r="IB14" s="0" t="n">
        <v>0</v>
      </c>
      <c r="IC14" s="0" t="s">
        <v>284</v>
      </c>
      <c r="ID14" s="0" t="n">
        <v>35997000</v>
      </c>
      <c r="IE14" s="0" t="n">
        <v>22532329.7</v>
      </c>
      <c r="IF14" s="0" t="n">
        <v>17997044.7</v>
      </c>
      <c r="IG14" s="0" t="n">
        <v>0</v>
      </c>
      <c r="IH14" s="0" t="n">
        <v>18000000</v>
      </c>
      <c r="II14" s="0" t="n">
        <v>7.54484</v>
      </c>
      <c r="IJ14" s="0" t="n">
        <v>0</v>
      </c>
      <c r="IK14" s="0" t="n">
        <v>629805207.9</v>
      </c>
      <c r="IL14" s="0" t="n">
        <v>7</v>
      </c>
      <c r="IM14" s="0" t="n">
        <v>0</v>
      </c>
      <c r="IN14" s="0" t="n">
        <v>0.21</v>
      </c>
      <c r="IO14" s="0" t="n">
        <v>5.5</v>
      </c>
      <c r="IP14" s="0" t="n">
        <v>27.246</v>
      </c>
      <c r="IQ14" s="0" t="n">
        <v>14971000000</v>
      </c>
      <c r="IR14" s="0" t="n">
        <v>9.19121</v>
      </c>
      <c r="IS14" s="0" t="n">
        <v>0</v>
      </c>
      <c r="IT14" s="0" t="n">
        <v>0</v>
      </c>
      <c r="IU14" s="0" t="n">
        <v>629804334.3</v>
      </c>
      <c r="IV14" s="0" t="n">
        <v>2303232064</v>
      </c>
      <c r="IW14" s="0" t="n">
        <v>0</v>
      </c>
      <c r="IX14" s="0" t="n">
        <v>100</v>
      </c>
      <c r="IY14" s="0" t="n">
        <v>6</v>
      </c>
      <c r="IZ14" s="0" t="n">
        <v>0</v>
      </c>
      <c r="JA14" s="0" t="n">
        <v>3095550000</v>
      </c>
      <c r="JB14" s="0" t="n">
        <v>0</v>
      </c>
      <c r="JC14" s="0" t="n">
        <v>99.99</v>
      </c>
      <c r="JD14" s="0" t="s">
        <v>284</v>
      </c>
      <c r="JE14" s="0" t="n">
        <v>0</v>
      </c>
      <c r="JF14" s="0" t="n">
        <v>6.80967</v>
      </c>
      <c r="JG14" s="0" t="n">
        <v>629776312</v>
      </c>
      <c r="JH14" s="0" t="n">
        <v>0</v>
      </c>
      <c r="JI14" s="0" t="n">
        <v>1491416101.9</v>
      </c>
      <c r="JJ14" s="0" t="n">
        <v>0</v>
      </c>
      <c r="JK14" s="0" t="n">
        <v>4171803689.4</v>
      </c>
      <c r="JL14" s="0" t="n">
        <v>71.43</v>
      </c>
      <c r="JM14" s="0" t="n">
        <v>2519100080</v>
      </c>
      <c r="JN14" s="0" t="n">
        <v>0</v>
      </c>
      <c r="JO14" s="0" t="n">
        <v>0</v>
      </c>
      <c r="JP14" s="0" t="n">
        <v>0</v>
      </c>
      <c r="JQ14" s="0" t="n">
        <v>0</v>
      </c>
      <c r="JR14" s="0" t="n">
        <v>0.5</v>
      </c>
      <c r="JS14" s="0" t="n">
        <v>0.5</v>
      </c>
      <c r="JT14" s="0" t="n">
        <v>0.7</v>
      </c>
      <c r="JU14" s="0" t="n">
        <v>0.7</v>
      </c>
      <c r="JV14" s="0" t="n">
        <v>0.59</v>
      </c>
      <c r="JW14" s="0" t="n">
        <v>14.39</v>
      </c>
      <c r="JX14" s="0" t="n">
        <v>10.63</v>
      </c>
    </row>
    <row r="15" customFormat="false" ht="12.8" hidden="false" customHeight="false" outlineLevel="0" collapsed="false">
      <c r="A15" s="0" t="s">
        <v>285</v>
      </c>
      <c r="B15" s="0" t="n">
        <v>24000</v>
      </c>
      <c r="C15" s="0" t="n">
        <v>0.7</v>
      </c>
      <c r="D15" s="0" t="n">
        <v>0.7</v>
      </c>
      <c r="E15" s="1" t="e">
        <f aca="false">(I9+((H9-I9)/60))/G9</f>
        <v>#DIV/0!</v>
      </c>
      <c r="F15" s="0" t="n">
        <v>60</v>
      </c>
      <c r="H15" s="0" t="n">
        <v>274.94</v>
      </c>
      <c r="I15" s="0" t="n">
        <v>33.43</v>
      </c>
      <c r="J15" s="0" t="n">
        <v>20.55</v>
      </c>
      <c r="L15" s="0" t="n">
        <v>12.76</v>
      </c>
      <c r="M15" s="0" t="n">
        <v>14.66</v>
      </c>
      <c r="N15" s="0" t="n">
        <f aca="false">MAX(L15,M15)</f>
        <v>14.66</v>
      </c>
      <c r="O15" s="0" t="n">
        <v>13.57</v>
      </c>
      <c r="P15" s="0" t="n">
        <v>14.61</v>
      </c>
      <c r="Q15" s="0" t="n">
        <v>14.61</v>
      </c>
      <c r="R15" s="0" t="n">
        <v>13.57</v>
      </c>
      <c r="S15" s="0" t="n">
        <v>14.61</v>
      </c>
      <c r="T15" s="0" t="n">
        <v>14.61</v>
      </c>
      <c r="U15" s="0" t="n">
        <v>8.22</v>
      </c>
      <c r="V15" s="0" t="n">
        <v>13.38</v>
      </c>
      <c r="W15" s="1" t="n">
        <f aca="false">H15/N15</f>
        <v>18.7544338335607</v>
      </c>
      <c r="X15" s="0" t="n">
        <v>18.82</v>
      </c>
      <c r="Y15" s="0" t="n">
        <v>18.82</v>
      </c>
      <c r="Z15" s="0" t="n">
        <v>96.43</v>
      </c>
      <c r="AA15" s="0" t="n">
        <v>26.098</v>
      </c>
      <c r="AB15" s="0" t="n">
        <v>3.227</v>
      </c>
      <c r="AC15" s="0" t="n">
        <v>0.025</v>
      </c>
      <c r="AD15" s="0" t="n">
        <v>0</v>
      </c>
      <c r="AE15" s="0" t="n">
        <v>152.4794</v>
      </c>
      <c r="AF15" s="0" t="n">
        <v>0.04</v>
      </c>
      <c r="AG15" s="0" t="n">
        <v>99.99</v>
      </c>
      <c r="AH15" s="0" t="n">
        <v>0.36</v>
      </c>
      <c r="AI15" s="0" t="n">
        <v>97.606</v>
      </c>
      <c r="AJ15" s="0" t="n">
        <v>99.96</v>
      </c>
      <c r="AK15" s="0" t="n">
        <v>0.04</v>
      </c>
      <c r="AL15" s="0" t="n">
        <v>27.9028</v>
      </c>
      <c r="AM15" s="0" t="n">
        <v>5.6498</v>
      </c>
      <c r="AN15" s="0" t="n">
        <v>0.97</v>
      </c>
      <c r="AO15" s="0" t="n">
        <v>30.635</v>
      </c>
      <c r="AP15" s="0" t="n">
        <v>0.969</v>
      </c>
      <c r="AQ15" s="0" t="n">
        <v>30.09</v>
      </c>
      <c r="AR15" s="0" t="n">
        <v>3.263</v>
      </c>
      <c r="AS15" s="0" t="s">
        <v>284</v>
      </c>
      <c r="AT15" s="0" t="s">
        <v>284</v>
      </c>
      <c r="AU15" s="0" t="n">
        <v>83.328</v>
      </c>
      <c r="AV15" s="0" t="n">
        <v>16.672</v>
      </c>
      <c r="AW15" s="0" t="n">
        <v>83.337</v>
      </c>
      <c r="AX15" s="0" t="n">
        <v>16.663</v>
      </c>
      <c r="AY15" s="0" t="n">
        <v>2.774</v>
      </c>
      <c r="AZ15" s="0" t="n">
        <v>81.996</v>
      </c>
      <c r="BA15" s="0" t="n">
        <v>18.004</v>
      </c>
      <c r="BB15" s="0" t="n">
        <v>82.251</v>
      </c>
      <c r="BC15" s="0" t="n">
        <v>17.749</v>
      </c>
      <c r="BD15" s="0" t="n">
        <v>1.742</v>
      </c>
      <c r="BE15" s="0" t="n">
        <v>0.317</v>
      </c>
      <c r="BF15" s="0" t="n">
        <v>1.143</v>
      </c>
      <c r="BG15" s="0" t="n">
        <v>100</v>
      </c>
      <c r="BI15" s="0" t="n">
        <v>48592035.4</v>
      </c>
      <c r="BJ15" s="0" t="n">
        <v>0</v>
      </c>
      <c r="BK15" s="0" t="n">
        <v>99.98</v>
      </c>
      <c r="BL15" s="0" t="n">
        <v>629772910</v>
      </c>
      <c r="BM15" s="0" t="n">
        <v>2891089242.7</v>
      </c>
      <c r="BN15" s="0" t="n">
        <v>14395000000</v>
      </c>
      <c r="BO15" s="0" t="n">
        <v>6.80526</v>
      </c>
      <c r="BP15" s="0" t="n">
        <v>633757304.8</v>
      </c>
      <c r="BQ15" s="0" t="n">
        <v>40.313</v>
      </c>
      <c r="BR15" s="0" t="n">
        <v>0</v>
      </c>
      <c r="BS15" s="0" t="n">
        <v>0</v>
      </c>
      <c r="BT15" s="0" t="s">
        <v>284</v>
      </c>
      <c r="BU15" s="0" t="n">
        <v>18008814.9</v>
      </c>
      <c r="BV15" s="0" t="n">
        <v>9.678</v>
      </c>
      <c r="BW15" s="0" t="n">
        <v>0</v>
      </c>
      <c r="BX15" s="0" t="n">
        <v>0</v>
      </c>
      <c r="BY15" s="0" t="s">
        <v>284</v>
      </c>
      <c r="BZ15" s="0" t="n">
        <v>0</v>
      </c>
      <c r="CA15" s="0" t="n">
        <v>0</v>
      </c>
      <c r="CB15" s="0" t="n">
        <v>2</v>
      </c>
      <c r="CC15" s="0" t="n">
        <v>99.4</v>
      </c>
      <c r="CD15" s="0" t="n">
        <v>0</v>
      </c>
      <c r="CE15" s="0" t="n">
        <v>0</v>
      </c>
      <c r="CF15" s="0" t="n">
        <v>0</v>
      </c>
      <c r="CG15" s="0" t="n">
        <v>41.554</v>
      </c>
      <c r="CH15" s="0" t="n">
        <v>0</v>
      </c>
      <c r="CI15" s="0" t="n">
        <v>18009032.8</v>
      </c>
      <c r="CJ15" s="0" t="n">
        <v>607275910</v>
      </c>
      <c r="CK15" s="0" t="n">
        <v>0</v>
      </c>
      <c r="CL15" s="0" t="n">
        <v>238.152</v>
      </c>
      <c r="CM15" s="0" t="n">
        <v>607279312</v>
      </c>
      <c r="CN15" s="0" t="n">
        <v>0</v>
      </c>
      <c r="CO15" s="0" t="n">
        <v>0</v>
      </c>
      <c r="CP15" s="0" t="n">
        <v>0</v>
      </c>
      <c r="CQ15" s="0" t="n">
        <v>18009108.1</v>
      </c>
      <c r="CR15" s="0" t="n">
        <v>0</v>
      </c>
      <c r="CS15" s="0" t="n">
        <v>629775098</v>
      </c>
      <c r="CT15" s="0" t="n">
        <v>0</v>
      </c>
      <c r="CU15" s="0" t="n">
        <v>449925000</v>
      </c>
      <c r="CV15" s="0" t="n">
        <v>0.696427</v>
      </c>
      <c r="CW15" s="0" t="n">
        <v>22533584.3</v>
      </c>
      <c r="CX15" s="0" t="n">
        <v>128861000000</v>
      </c>
      <c r="CY15" s="0" t="n">
        <v>0</v>
      </c>
      <c r="CZ15" s="0" t="n">
        <v>0</v>
      </c>
      <c r="DA15" s="0" t="n">
        <v>2891196045.4</v>
      </c>
      <c r="DB15" s="0" t="n">
        <v>1380546752.9</v>
      </c>
      <c r="DC15" s="0" t="n">
        <v>17997069.6</v>
      </c>
      <c r="DD15" s="0" t="n">
        <v>1.99</v>
      </c>
      <c r="DE15" s="0" t="n">
        <v>2303232064</v>
      </c>
      <c r="DF15" s="0" t="n">
        <v>144704437.3</v>
      </c>
      <c r="DG15" s="0" t="n">
        <v>0</v>
      </c>
      <c r="DH15" s="0" t="n">
        <v>0</v>
      </c>
      <c r="DI15" s="0" t="n">
        <v>97227014.4</v>
      </c>
      <c r="DJ15" s="0" t="s">
        <v>284</v>
      </c>
      <c r="DK15" s="0" t="n">
        <v>0</v>
      </c>
      <c r="DL15" s="0" t="n">
        <v>2.798933</v>
      </c>
      <c r="DM15" s="0" t="n">
        <v>0</v>
      </c>
      <c r="DN15" s="0" t="n">
        <v>6.80407</v>
      </c>
      <c r="DO15" s="0" t="n">
        <v>48634979</v>
      </c>
      <c r="DP15" s="0" t="n">
        <v>17997000</v>
      </c>
      <c r="DQ15" s="0" t="s">
        <v>284</v>
      </c>
      <c r="DR15" s="0" t="n">
        <v>0</v>
      </c>
      <c r="DS15" s="0" t="n">
        <v>607278760</v>
      </c>
      <c r="DT15" s="0" t="n">
        <v>0</v>
      </c>
      <c r="DU15" s="0" t="n">
        <v>17997038.6</v>
      </c>
      <c r="DV15" s="0" t="n">
        <v>629801549.7</v>
      </c>
      <c r="DW15" s="0" t="n">
        <v>0</v>
      </c>
      <c r="DX15" s="0" t="n">
        <v>0</v>
      </c>
      <c r="DY15" s="0" t="n">
        <v>17997046</v>
      </c>
      <c r="DZ15" s="0" t="n">
        <v>0</v>
      </c>
      <c r="EA15" s="0" t="n">
        <v>17997000</v>
      </c>
      <c r="EB15" s="0" t="n">
        <v>43764000000</v>
      </c>
      <c r="EC15" s="0" t="n">
        <v>72354135.2</v>
      </c>
      <c r="ED15" s="0" t="n">
        <v>5439346083.3</v>
      </c>
      <c r="EE15" s="0" t="n">
        <v>79810983.6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1.070701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35994000</v>
      </c>
      <c r="EP15" s="0" t="n">
        <v>171.975</v>
      </c>
      <c r="EQ15" s="0" t="n">
        <v>0</v>
      </c>
      <c r="ER15" s="0" t="n">
        <v>0</v>
      </c>
      <c r="ES15" s="0" t="n">
        <v>17997047.5</v>
      </c>
      <c r="ET15" s="0" t="s">
        <v>284</v>
      </c>
      <c r="EU15" s="0" t="n">
        <v>1.881383</v>
      </c>
      <c r="EV15" s="0" t="n">
        <v>1259310080</v>
      </c>
      <c r="EW15" s="0" t="n">
        <v>72350302.1</v>
      </c>
      <c r="EX15" s="0" t="n">
        <v>0</v>
      </c>
      <c r="EY15" s="0" t="n">
        <v>2250000</v>
      </c>
      <c r="EZ15" s="0" t="n">
        <v>0</v>
      </c>
      <c r="FA15" s="0" t="n">
        <v>576000000</v>
      </c>
      <c r="FB15" s="0" t="n">
        <v>0</v>
      </c>
      <c r="FC15" s="0" t="n">
        <v>2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13.6796</v>
      </c>
      <c r="FL15" s="0" t="n">
        <v>607278098</v>
      </c>
      <c r="FM15" s="0" t="n">
        <v>0</v>
      </c>
      <c r="FN15" s="0" t="n">
        <v>98467000000</v>
      </c>
      <c r="FO15" s="0" t="n">
        <v>2303232064</v>
      </c>
      <c r="FP15" s="0" t="n">
        <v>14395000000</v>
      </c>
      <c r="FQ15" s="0" t="n">
        <v>17.865386</v>
      </c>
      <c r="FR15" s="0" t="n">
        <v>1.070701</v>
      </c>
      <c r="FS15" s="0" t="n">
        <v>71988096</v>
      </c>
      <c r="FT15" s="0" t="n">
        <v>575808016</v>
      </c>
      <c r="FU15" s="0" t="n">
        <v>4805587083.5</v>
      </c>
      <c r="FV15" s="0" t="n">
        <v>17997000</v>
      </c>
      <c r="FW15" s="0" t="n">
        <v>35997000</v>
      </c>
      <c r="FX15" s="0" t="n">
        <v>6</v>
      </c>
      <c r="FY15" s="0" t="n">
        <v>1259310080</v>
      </c>
      <c r="FZ15" s="0" t="n">
        <v>5183616032</v>
      </c>
      <c r="GA15" s="0" t="n">
        <v>170.113</v>
      </c>
      <c r="GB15" s="0" t="s">
        <v>284</v>
      </c>
      <c r="GC15" s="0" t="n">
        <v>0</v>
      </c>
      <c r="GD15" s="0" t="n">
        <v>0</v>
      </c>
      <c r="GE15" s="0" t="n">
        <v>0</v>
      </c>
      <c r="GF15" s="0" t="n">
        <v>0</v>
      </c>
      <c r="GG15" s="0" t="s">
        <v>284</v>
      </c>
      <c r="GH15" s="0" t="n">
        <v>0</v>
      </c>
      <c r="GI15" s="0" t="n">
        <v>0</v>
      </c>
      <c r="GJ15" s="0" t="n">
        <v>0</v>
      </c>
      <c r="GK15" s="0" t="n">
        <v>0</v>
      </c>
      <c r="GL15" s="0" t="s">
        <v>284</v>
      </c>
      <c r="GM15" s="0" t="n">
        <v>22533669.3</v>
      </c>
      <c r="GN15" s="0" t="s">
        <v>284</v>
      </c>
      <c r="GO15" s="0" t="n">
        <v>0</v>
      </c>
      <c r="GP15" s="0" t="n">
        <v>6.80526</v>
      </c>
      <c r="GQ15" s="0" t="n">
        <v>3</v>
      </c>
      <c r="GR15" s="0" t="n">
        <v>0</v>
      </c>
      <c r="GS15" s="0" t="n">
        <v>467922000</v>
      </c>
      <c r="GT15" s="0" t="n">
        <v>2</v>
      </c>
      <c r="GU15" s="0" t="n">
        <v>0</v>
      </c>
      <c r="GV15" s="0" t="n">
        <v>0</v>
      </c>
      <c r="GW15" s="0" t="n">
        <v>0</v>
      </c>
      <c r="GX15" s="0" t="n">
        <v>0</v>
      </c>
      <c r="GY15" s="0" t="n">
        <v>238.163</v>
      </c>
      <c r="GZ15" s="0" t="n">
        <v>35994000</v>
      </c>
      <c r="HA15" s="0" t="n">
        <v>0</v>
      </c>
      <c r="HB15" s="0" t="n">
        <v>0</v>
      </c>
      <c r="HC15" s="0" t="n">
        <v>238.152</v>
      </c>
      <c r="HD15" s="0" t="n">
        <v>18009131.2</v>
      </c>
      <c r="HE15" s="0" t="n">
        <v>0</v>
      </c>
      <c r="HF15" s="0" t="n">
        <v>19.262</v>
      </c>
      <c r="HG15" s="0" t="n">
        <v>0</v>
      </c>
      <c r="HH15" s="0" t="n">
        <v>22532708</v>
      </c>
      <c r="HI15" s="0" t="n">
        <v>0.949</v>
      </c>
      <c r="HJ15" s="0" t="n">
        <v>0</v>
      </c>
      <c r="HK15" s="0" t="n">
        <v>0</v>
      </c>
      <c r="HL15" s="0" t="s">
        <v>284</v>
      </c>
      <c r="HM15" s="0" t="n">
        <v>0.563</v>
      </c>
      <c r="HN15" s="0" t="n">
        <v>35994001.1</v>
      </c>
      <c r="HO15" s="0" t="n">
        <v>17997026.4</v>
      </c>
      <c r="HP15" s="0" t="n">
        <v>629804797.4</v>
      </c>
      <c r="HQ15" s="0" t="n">
        <v>629775760</v>
      </c>
      <c r="HR15" s="0" t="s">
        <v>284</v>
      </c>
      <c r="HS15" s="0" t="n">
        <v>0.9</v>
      </c>
      <c r="HT15" s="0" t="n">
        <v>0</v>
      </c>
      <c r="HU15" s="0" t="n">
        <v>0</v>
      </c>
      <c r="HV15" s="0" t="n">
        <v>72036087</v>
      </c>
      <c r="HW15" s="0" t="n">
        <v>576000000</v>
      </c>
      <c r="HX15" s="0" t="n">
        <v>0</v>
      </c>
      <c r="HY15" s="0" t="n">
        <v>2519215889.3</v>
      </c>
      <c r="HZ15" s="0" t="n">
        <v>0</v>
      </c>
      <c r="IA15" s="0" t="n">
        <v>99043000000</v>
      </c>
      <c r="IB15" s="0" t="n">
        <v>0</v>
      </c>
      <c r="IC15" s="0" t="s">
        <v>284</v>
      </c>
      <c r="ID15" s="0" t="n">
        <v>35997000</v>
      </c>
      <c r="IE15" s="0" t="n">
        <v>22532329.7</v>
      </c>
      <c r="IF15" s="0" t="n">
        <v>17997044.7</v>
      </c>
      <c r="IG15" s="0" t="n">
        <v>0</v>
      </c>
      <c r="IH15" s="0" t="n">
        <v>18000000</v>
      </c>
      <c r="II15" s="0" t="n">
        <v>7.54484</v>
      </c>
      <c r="IJ15" s="0" t="n">
        <v>0</v>
      </c>
      <c r="IK15" s="0" t="n">
        <v>629805207.9</v>
      </c>
      <c r="IL15" s="0" t="n">
        <v>7</v>
      </c>
      <c r="IM15" s="0" t="n">
        <v>0</v>
      </c>
      <c r="IN15" s="0" t="n">
        <v>0.21</v>
      </c>
      <c r="IO15" s="0" t="n">
        <v>5.5</v>
      </c>
      <c r="IP15" s="0" t="n">
        <v>27.246</v>
      </c>
      <c r="IQ15" s="0" t="n">
        <v>14971000000</v>
      </c>
      <c r="IR15" s="0" t="n">
        <v>9.19121</v>
      </c>
      <c r="IS15" s="0" t="n">
        <v>0</v>
      </c>
      <c r="IT15" s="0" t="n">
        <v>0</v>
      </c>
      <c r="IU15" s="0" t="n">
        <v>629804334.3</v>
      </c>
      <c r="IV15" s="0" t="n">
        <v>2303232064</v>
      </c>
      <c r="IW15" s="0" t="n">
        <v>0</v>
      </c>
      <c r="IX15" s="0" t="n">
        <v>100</v>
      </c>
      <c r="IY15" s="0" t="n">
        <v>6</v>
      </c>
      <c r="IZ15" s="0" t="n">
        <v>0</v>
      </c>
      <c r="JA15" s="0" t="n">
        <v>3095550000</v>
      </c>
      <c r="JB15" s="0" t="n">
        <v>0</v>
      </c>
      <c r="JC15" s="0" t="n">
        <v>99.99</v>
      </c>
      <c r="JD15" s="0" t="s">
        <v>284</v>
      </c>
      <c r="JE15" s="0" t="n">
        <v>0</v>
      </c>
      <c r="JF15" s="0" t="n">
        <v>6.80967</v>
      </c>
      <c r="JG15" s="0" t="n">
        <v>629776312</v>
      </c>
      <c r="JH15" s="0" t="n">
        <v>0</v>
      </c>
      <c r="JI15" s="0" t="n">
        <v>1491416101.9</v>
      </c>
      <c r="JJ15" s="0" t="n">
        <v>0</v>
      </c>
      <c r="JK15" s="0" t="n">
        <v>4171803689.4</v>
      </c>
      <c r="JL15" s="0" t="n">
        <v>71.43</v>
      </c>
      <c r="JM15" s="0" t="n">
        <v>2519100080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0.5</v>
      </c>
      <c r="JS15" s="0" t="n">
        <v>0.5</v>
      </c>
      <c r="JT15" s="0" t="n">
        <v>0.95</v>
      </c>
      <c r="JU15" s="0" t="n">
        <v>0.7</v>
      </c>
      <c r="JV15" s="0" t="n">
        <v>0.61</v>
      </c>
      <c r="JW15" s="0" t="n">
        <v>18.17</v>
      </c>
      <c r="JX15" s="0" t="n">
        <v>13</v>
      </c>
    </row>
    <row r="16" customFormat="false" ht="12.8" hidden="false" customHeight="false" outlineLevel="0" collapsed="false">
      <c r="A16" s="0" t="s">
        <v>286</v>
      </c>
      <c r="B16" s="0" t="n">
        <v>24000</v>
      </c>
      <c r="C16" s="0" t="n">
        <v>0</v>
      </c>
      <c r="F16" s="0" t="n">
        <v>1</v>
      </c>
      <c r="H16" s="0" t="n">
        <v>21.92</v>
      </c>
      <c r="I16" s="0" t="n">
        <v>1.98</v>
      </c>
      <c r="J16" s="0" t="n">
        <v>4.36</v>
      </c>
      <c r="K16" s="0" t="n">
        <v>2.7</v>
      </c>
      <c r="N16" s="0" t="n">
        <f aca="false">MAX(L16,M16)</f>
        <v>0</v>
      </c>
      <c r="U16" s="0" t="n">
        <v>11.07</v>
      </c>
      <c r="V16" s="0" t="n">
        <v>5.03</v>
      </c>
      <c r="W16" s="1"/>
    </row>
    <row r="17" customFormat="false" ht="12.8" hidden="false" customHeight="false" outlineLevel="0" collapsed="false">
      <c r="A17" s="0" t="s">
        <v>286</v>
      </c>
      <c r="B17" s="0" t="n">
        <v>24000</v>
      </c>
      <c r="C17" s="0" t="n">
        <v>0.55</v>
      </c>
      <c r="D17" s="0" t="n">
        <v>0.7</v>
      </c>
      <c r="E17" s="1" t="n">
        <f aca="false">G16/(I16+((H16-I16)/10))</f>
        <v>0</v>
      </c>
      <c r="F17" s="0" t="n">
        <v>10</v>
      </c>
      <c r="H17" s="0" t="n">
        <v>151.21</v>
      </c>
      <c r="I17" s="0" t="n">
        <v>15.22</v>
      </c>
      <c r="J17" s="0" t="n">
        <v>16.78</v>
      </c>
      <c r="L17" s="0" t="n">
        <v>6.99</v>
      </c>
      <c r="M17" s="0" t="n">
        <v>11.31</v>
      </c>
      <c r="N17" s="0" t="n">
        <f aca="false">MAX(L17,M17)</f>
        <v>11.31</v>
      </c>
      <c r="O17" s="0" t="n">
        <v>6.07</v>
      </c>
      <c r="P17" s="0" t="n">
        <v>11.44</v>
      </c>
      <c r="Q17" s="0" t="n">
        <v>11.44</v>
      </c>
      <c r="R17" s="0" t="n">
        <v>9.47</v>
      </c>
      <c r="S17" s="0" t="n">
        <v>9.12</v>
      </c>
      <c r="T17" s="0" t="n">
        <v>9.47</v>
      </c>
      <c r="U17" s="0" t="n">
        <v>9.93</v>
      </c>
      <c r="V17" s="0" t="n">
        <v>9.01</v>
      </c>
      <c r="W17" s="1" t="n">
        <f aca="false">H17/N17</f>
        <v>13.36958443855</v>
      </c>
      <c r="X17" s="0" t="n">
        <v>13.22</v>
      </c>
      <c r="Y17" s="0" t="n">
        <v>15.97</v>
      </c>
      <c r="Z17" s="0" t="n">
        <v>96.44</v>
      </c>
      <c r="AA17" s="0" t="n">
        <v>21.469</v>
      </c>
      <c r="AB17" s="0" t="n">
        <v>4.758</v>
      </c>
      <c r="AC17" s="0" t="n">
        <v>0</v>
      </c>
      <c r="AD17" s="0" t="n">
        <v>0</v>
      </c>
      <c r="AE17" s="0" t="n">
        <v>0</v>
      </c>
      <c r="AF17" s="0" t="n">
        <v>28.843</v>
      </c>
      <c r="AG17" s="0" t="n">
        <v>97.386</v>
      </c>
      <c r="AH17" s="0" t="n">
        <v>19.03</v>
      </c>
      <c r="AI17" s="0" t="n">
        <v>51.29</v>
      </c>
      <c r="AJ17" s="0" t="n">
        <v>71.157</v>
      </c>
      <c r="AK17" s="0" t="n">
        <v>28.843</v>
      </c>
      <c r="AL17" s="0" t="n">
        <v>33.2939</v>
      </c>
      <c r="AM17" s="0" t="n">
        <v>3.6269</v>
      </c>
      <c r="AN17" s="0" t="n">
        <v>0.98</v>
      </c>
      <c r="AO17" s="0" t="n">
        <v>40.169</v>
      </c>
      <c r="AP17" s="0" t="n">
        <v>0.949</v>
      </c>
      <c r="AQ17" s="0" t="n">
        <v>20.103</v>
      </c>
      <c r="AR17" s="0" t="n">
        <v>5.613</v>
      </c>
      <c r="AS17" s="0" t="s">
        <v>284</v>
      </c>
      <c r="AT17" s="0" t="s">
        <v>284</v>
      </c>
      <c r="AU17" s="0" t="n">
        <v>87.51</v>
      </c>
      <c r="AV17" s="0" t="n">
        <v>12.49</v>
      </c>
      <c r="AW17" s="0" t="n">
        <v>87.77</v>
      </c>
      <c r="AX17" s="0" t="n">
        <v>12.23</v>
      </c>
      <c r="AY17" s="0" t="n">
        <v>3.657</v>
      </c>
      <c r="AZ17" s="0" t="n">
        <v>88.394</v>
      </c>
      <c r="BA17" s="0" t="n">
        <v>11.606</v>
      </c>
      <c r="BB17" s="0" t="n">
        <v>90.342</v>
      </c>
      <c r="BC17" s="0" t="n">
        <v>9.658</v>
      </c>
      <c r="BD17" s="0" t="n">
        <v>0.58</v>
      </c>
      <c r="BE17" s="0" t="n">
        <v>0.01</v>
      </c>
      <c r="BF17" s="0" t="n">
        <v>1.14</v>
      </c>
      <c r="BG17" s="0" t="n">
        <v>100</v>
      </c>
      <c r="BI17" s="0" t="n">
        <v>140677375</v>
      </c>
      <c r="BJ17" s="0" t="s">
        <v>284</v>
      </c>
      <c r="BK17" s="0" t="n">
        <v>12.98</v>
      </c>
      <c r="BL17" s="0" t="n">
        <v>693405752</v>
      </c>
      <c r="BM17" s="0" t="n">
        <v>25059100000</v>
      </c>
      <c r="BN17" s="0" t="n">
        <v>0</v>
      </c>
      <c r="BO17" s="0" t="n">
        <v>6.04812</v>
      </c>
      <c r="BP17" s="0" t="n">
        <v>4546028412.9</v>
      </c>
      <c r="BQ17" s="0" t="s">
        <v>284</v>
      </c>
      <c r="BR17" s="0" t="n">
        <v>0</v>
      </c>
      <c r="BS17" s="0" t="n">
        <v>0</v>
      </c>
      <c r="BT17" s="0" t="s">
        <v>284</v>
      </c>
      <c r="BU17" s="0" t="n">
        <v>143150683.5</v>
      </c>
      <c r="BV17" s="0" t="s">
        <v>284</v>
      </c>
      <c r="BW17" s="0" t="n">
        <v>0</v>
      </c>
      <c r="BX17" s="0" t="n">
        <v>0</v>
      </c>
      <c r="BY17" s="0" t="s">
        <v>284</v>
      </c>
      <c r="BZ17" s="0" t="n">
        <v>0</v>
      </c>
      <c r="CA17" s="0" t="n">
        <v>0</v>
      </c>
      <c r="CB17" s="0" t="n">
        <v>1</v>
      </c>
      <c r="CC17" s="0" t="n">
        <v>10.17</v>
      </c>
      <c r="CD17" s="0" t="n">
        <v>0</v>
      </c>
      <c r="CE17" s="0" t="n">
        <v>0</v>
      </c>
      <c r="CF17" s="0" t="n">
        <v>0</v>
      </c>
      <c r="CG17" s="0" t="n">
        <v>21.447</v>
      </c>
      <c r="CH17" s="0" t="n">
        <v>0</v>
      </c>
      <c r="CI17" s="0" t="n">
        <v>143148179.5</v>
      </c>
      <c r="CJ17" s="0" t="n">
        <v>668686458.9</v>
      </c>
      <c r="CK17" s="0" t="n">
        <v>0</v>
      </c>
      <c r="CL17" s="0" t="n">
        <v>30.2519</v>
      </c>
      <c r="CM17" s="0" t="n">
        <v>668658871.7</v>
      </c>
      <c r="CN17" s="0" t="n">
        <v>0</v>
      </c>
      <c r="CO17" s="0" t="n">
        <v>0</v>
      </c>
      <c r="CP17" s="0" t="n">
        <v>0</v>
      </c>
      <c r="CQ17" s="0" t="n">
        <v>143145245.8</v>
      </c>
      <c r="CR17" s="0" t="n">
        <v>0</v>
      </c>
      <c r="CS17" s="0" t="n">
        <v>693388184</v>
      </c>
      <c r="CT17" s="0" t="n">
        <v>0</v>
      </c>
      <c r="CU17" s="0" t="n">
        <v>1631275854</v>
      </c>
      <c r="CV17" s="0" t="s">
        <v>284</v>
      </c>
      <c r="CW17" s="0" t="n">
        <v>29432751.4</v>
      </c>
      <c r="CX17" s="0" t="s">
        <v>284</v>
      </c>
      <c r="CY17" s="0" t="n">
        <v>0</v>
      </c>
      <c r="CZ17" s="0" t="n">
        <v>0</v>
      </c>
      <c r="DA17" s="0" t="n">
        <v>25060600000</v>
      </c>
      <c r="DB17" s="0" t="n">
        <v>2203421231.7</v>
      </c>
      <c r="DC17" s="0" t="n">
        <v>138633160</v>
      </c>
      <c r="DD17" s="0" t="s">
        <v>284</v>
      </c>
      <c r="DE17" s="0" t="n">
        <v>0</v>
      </c>
      <c r="DF17" s="0" t="n">
        <v>197195254.1</v>
      </c>
      <c r="DG17" s="0" t="n">
        <v>0</v>
      </c>
      <c r="DH17" s="0" t="n">
        <v>0</v>
      </c>
      <c r="DI17" s="0" t="n">
        <v>281337102.8</v>
      </c>
      <c r="DJ17" s="0" t="s">
        <v>284</v>
      </c>
      <c r="DK17" s="0" t="s">
        <v>284</v>
      </c>
      <c r="DL17" s="0" t="n">
        <v>1.350733</v>
      </c>
      <c r="DM17" s="0" t="n">
        <v>0</v>
      </c>
      <c r="DN17" s="0" t="n">
        <v>803.281</v>
      </c>
      <c r="DO17" s="0" t="n">
        <v>140659727.8</v>
      </c>
      <c r="DP17" s="0" t="n">
        <v>497201993</v>
      </c>
      <c r="DQ17" s="0" t="s">
        <v>284</v>
      </c>
      <c r="DR17" s="0" t="n">
        <v>0</v>
      </c>
      <c r="DS17" s="0" t="n">
        <v>668698487.5</v>
      </c>
      <c r="DT17" s="0" t="n">
        <v>0</v>
      </c>
      <c r="DU17" s="0" t="n">
        <v>37318605.3</v>
      </c>
      <c r="DV17" s="0" t="n">
        <v>1401426584.7</v>
      </c>
      <c r="DW17" s="0" t="n">
        <v>0</v>
      </c>
      <c r="DX17" s="0" t="n">
        <v>0</v>
      </c>
      <c r="DY17" s="0" t="n">
        <v>37324589.2</v>
      </c>
      <c r="DZ17" s="0" t="n">
        <v>0</v>
      </c>
      <c r="EA17" s="0" t="n">
        <v>138636197</v>
      </c>
      <c r="EB17" s="0" t="n">
        <v>60096000000</v>
      </c>
      <c r="EC17" s="0" t="n">
        <v>98630263.3</v>
      </c>
      <c r="ED17" s="0" t="n">
        <v>26045000000</v>
      </c>
      <c r="EE17" s="0" t="n">
        <v>211541586.5</v>
      </c>
      <c r="EF17" s="0" t="n">
        <v>1</v>
      </c>
      <c r="EG17" s="0" t="n">
        <v>0</v>
      </c>
      <c r="EH17" s="0" t="n">
        <v>0</v>
      </c>
      <c r="EI17" s="0" t="n">
        <v>0</v>
      </c>
      <c r="EJ17" s="0" t="n">
        <v>0.934926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532880064</v>
      </c>
      <c r="EP17" s="0" t="n">
        <v>1301.6</v>
      </c>
      <c r="EQ17" s="0" t="n">
        <v>0</v>
      </c>
      <c r="ER17" s="0" t="n">
        <v>0</v>
      </c>
      <c r="ES17" s="0" t="n">
        <v>37337930.4</v>
      </c>
      <c r="ET17" s="0" t="s">
        <v>284</v>
      </c>
      <c r="EU17" s="0" t="n">
        <v>1.039288</v>
      </c>
      <c r="EV17" s="0" t="n">
        <v>2203418012</v>
      </c>
      <c r="EW17" s="0" t="n">
        <v>98564990.8</v>
      </c>
      <c r="EX17" s="0" t="n">
        <v>0</v>
      </c>
      <c r="EY17" s="0" t="n">
        <v>2250000</v>
      </c>
      <c r="EZ17" s="0" t="n">
        <v>0</v>
      </c>
      <c r="FA17" s="0" t="n">
        <v>3137257382</v>
      </c>
      <c r="FB17" s="0" t="n">
        <v>0</v>
      </c>
      <c r="FC17" s="0" t="n">
        <v>1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2.15024</v>
      </c>
      <c r="FL17" s="0" t="n">
        <v>668668648.7</v>
      </c>
      <c r="FM17" s="0" t="n">
        <v>0</v>
      </c>
      <c r="FN17" s="0" t="n">
        <v>76257000000</v>
      </c>
      <c r="FO17" s="0" t="n">
        <v>0</v>
      </c>
      <c r="FP17" s="0" t="n">
        <v>4513224838</v>
      </c>
      <c r="FQ17" s="0" t="n">
        <v>1.629594</v>
      </c>
      <c r="FR17" s="0" t="n">
        <v>0.934926</v>
      </c>
      <c r="FS17" s="0" t="n">
        <v>554540664</v>
      </c>
      <c r="FT17" s="0" t="n">
        <v>575712036</v>
      </c>
      <c r="FU17" s="0" t="n">
        <v>21499000000</v>
      </c>
      <c r="FV17" s="0" t="n">
        <v>138633704</v>
      </c>
      <c r="FW17" s="0" t="n">
        <v>2695975607</v>
      </c>
      <c r="FX17" s="0" t="n">
        <v>2</v>
      </c>
      <c r="FY17" s="0" t="n">
        <v>2203418012</v>
      </c>
      <c r="FZ17" s="0" t="n">
        <v>7934471476</v>
      </c>
      <c r="GA17" s="0" t="n">
        <v>6.15287</v>
      </c>
      <c r="GB17" s="0" t="s">
        <v>284</v>
      </c>
      <c r="GC17" s="0" t="n">
        <v>0</v>
      </c>
      <c r="GD17" s="0" t="n">
        <v>0</v>
      </c>
      <c r="GE17" s="0" t="n">
        <v>0</v>
      </c>
      <c r="GF17" s="0" t="n">
        <v>0</v>
      </c>
      <c r="GG17" s="0" t="s">
        <v>284</v>
      </c>
      <c r="GH17" s="0" t="n">
        <v>0</v>
      </c>
      <c r="GI17" s="0" t="n">
        <v>0</v>
      </c>
      <c r="GJ17" s="0" t="n">
        <v>0</v>
      </c>
      <c r="GK17" s="0" t="n">
        <v>0</v>
      </c>
      <c r="GL17" s="0" t="s">
        <v>284</v>
      </c>
      <c r="GM17" s="0" t="n">
        <v>29434568</v>
      </c>
      <c r="GN17" s="0" t="s">
        <v>284</v>
      </c>
      <c r="GO17" s="0" t="n">
        <v>0</v>
      </c>
      <c r="GP17" s="0" t="n">
        <v>6.04812</v>
      </c>
      <c r="GQ17" s="0" t="n">
        <v>3</v>
      </c>
      <c r="GR17" s="0" t="n">
        <v>0</v>
      </c>
      <c r="GS17" s="0" t="n">
        <v>2128477847</v>
      </c>
      <c r="GT17" s="0" t="n">
        <v>1.071758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60.4019</v>
      </c>
      <c r="GZ17" s="0" t="n">
        <v>532880064</v>
      </c>
      <c r="HA17" s="0" t="n">
        <v>0</v>
      </c>
      <c r="HB17" s="0" t="n">
        <v>0</v>
      </c>
      <c r="HC17" s="0" t="n">
        <v>30.2519</v>
      </c>
      <c r="HD17" s="0" t="n">
        <v>143151602.8</v>
      </c>
      <c r="HE17" s="0" t="n">
        <v>0</v>
      </c>
      <c r="HF17" s="0" t="s">
        <v>284</v>
      </c>
      <c r="HG17" s="0" t="n">
        <v>0</v>
      </c>
      <c r="HH17" s="0" t="n">
        <v>29407733.3</v>
      </c>
      <c r="HI17" s="0" t="s">
        <v>284</v>
      </c>
      <c r="HJ17" s="0" t="n">
        <v>0</v>
      </c>
      <c r="HK17" s="0" t="s">
        <v>284</v>
      </c>
      <c r="HL17" s="0" t="s">
        <v>284</v>
      </c>
      <c r="HM17" s="0" t="s">
        <v>284</v>
      </c>
      <c r="HN17" s="0" t="n">
        <v>532880064.1</v>
      </c>
      <c r="HO17" s="0" t="n">
        <v>138637603</v>
      </c>
      <c r="HP17" s="0" t="n">
        <v>1367463954.1</v>
      </c>
      <c r="HQ17" s="0" t="n">
        <v>693417911</v>
      </c>
      <c r="HR17" s="0" t="s">
        <v>284</v>
      </c>
      <c r="HS17" s="0" t="n">
        <v>0.9</v>
      </c>
      <c r="HT17" s="0" t="n">
        <v>0</v>
      </c>
      <c r="HU17" s="0" t="n">
        <v>0</v>
      </c>
      <c r="HV17" s="0" t="n">
        <v>572595711.6</v>
      </c>
      <c r="HW17" s="0" t="n">
        <v>576000000</v>
      </c>
      <c r="HX17" s="0" t="n">
        <v>0</v>
      </c>
      <c r="HY17" s="0" t="n">
        <v>5537798277.2</v>
      </c>
      <c r="HZ17" s="0" t="n">
        <v>0</v>
      </c>
      <c r="IA17" s="0" t="n">
        <v>79818000000</v>
      </c>
      <c r="IB17" s="0" t="n">
        <v>0</v>
      </c>
      <c r="IC17" s="0" t="s">
        <v>284</v>
      </c>
      <c r="ID17" s="0" t="n">
        <v>2695975607</v>
      </c>
      <c r="IE17" s="0" t="n">
        <v>29407425.6</v>
      </c>
      <c r="IF17" s="0" t="n">
        <v>37327167.2</v>
      </c>
      <c r="IG17" s="0" t="n">
        <v>0</v>
      </c>
      <c r="IH17" s="0" t="n">
        <v>18000000</v>
      </c>
      <c r="II17" s="0" t="n">
        <v>2.30678</v>
      </c>
      <c r="IJ17" s="0" t="n">
        <v>0</v>
      </c>
      <c r="IK17" s="0" t="n">
        <v>1367497827.6</v>
      </c>
      <c r="IL17" s="0" t="n">
        <v>0</v>
      </c>
      <c r="IM17" s="0" t="n">
        <v>0</v>
      </c>
      <c r="IN17" s="0" t="n">
        <v>0</v>
      </c>
      <c r="IO17" s="0" t="n">
        <v>4.7</v>
      </c>
      <c r="IP17" s="0" t="s">
        <v>284</v>
      </c>
      <c r="IQ17" s="0" t="n">
        <v>5088936874</v>
      </c>
      <c r="IR17" s="0" t="n">
        <v>3.06807</v>
      </c>
      <c r="IS17" s="0" t="n">
        <v>0</v>
      </c>
      <c r="IT17" s="0" t="n">
        <v>0</v>
      </c>
      <c r="IU17" s="0" t="n">
        <v>1401409910.8</v>
      </c>
      <c r="IV17" s="0" t="n">
        <v>0</v>
      </c>
      <c r="IW17" s="0" t="n">
        <v>0</v>
      </c>
      <c r="IX17" s="0" t="n">
        <v>100</v>
      </c>
      <c r="IY17" s="0" t="n">
        <v>2</v>
      </c>
      <c r="IZ17" s="0" t="n">
        <v>0</v>
      </c>
      <c r="JA17" s="0" t="n">
        <v>23429000000</v>
      </c>
      <c r="JB17" s="0" t="n">
        <v>0</v>
      </c>
      <c r="JC17" s="0" t="n">
        <v>10.65</v>
      </c>
      <c r="JD17" s="0" t="s">
        <v>284</v>
      </c>
      <c r="JE17" s="0" t="n">
        <v>0</v>
      </c>
      <c r="JF17" s="0" t="n">
        <v>6.2448</v>
      </c>
      <c r="JG17" s="0" t="n">
        <v>693378467</v>
      </c>
      <c r="JH17" s="0" t="n">
        <v>0</v>
      </c>
      <c r="JI17" s="0" t="n">
        <v>2737306053.2</v>
      </c>
      <c r="JJ17" s="0" t="n">
        <v>0</v>
      </c>
      <c r="JK17" s="0" t="n">
        <v>16953000000</v>
      </c>
      <c r="JL17" s="0" t="n">
        <v>20.34</v>
      </c>
      <c r="JM17" s="0" t="n">
        <v>2773590314</v>
      </c>
      <c r="JN17" s="0" t="n">
        <v>0</v>
      </c>
      <c r="JO17" s="0" t="n">
        <v>0</v>
      </c>
      <c r="JP17" s="0" t="n">
        <v>0</v>
      </c>
      <c r="JQ17" s="0" t="n">
        <v>0</v>
      </c>
      <c r="JR17" s="0" t="n">
        <v>0.95</v>
      </c>
      <c r="JS17" s="0" t="n">
        <v>0.95</v>
      </c>
      <c r="JT17" s="0" t="n">
        <v>0.7</v>
      </c>
      <c r="JU17" s="0" t="n">
        <v>0.7</v>
      </c>
      <c r="JV17" s="0" t="n">
        <v>0.91</v>
      </c>
    </row>
    <row r="18" customFormat="false" ht="12.8" hidden="false" customHeight="false" outlineLevel="0" collapsed="false">
      <c r="A18" s="0" t="s">
        <v>286</v>
      </c>
      <c r="B18" s="0" t="n">
        <v>24000</v>
      </c>
      <c r="C18" s="0" t="n">
        <v>0.6</v>
      </c>
      <c r="D18" s="0" t="n">
        <v>0.7</v>
      </c>
      <c r="E18" s="1" t="n">
        <f aca="false">G16/(I16+((H16-I16)/20))</f>
        <v>0</v>
      </c>
      <c r="F18" s="0" t="n">
        <v>20</v>
      </c>
      <c r="H18" s="0" t="n">
        <v>171.36</v>
      </c>
      <c r="I18" s="0" t="n">
        <v>18.88</v>
      </c>
      <c r="J18" s="0" t="n">
        <v>17.63</v>
      </c>
      <c r="L18" s="0" t="n">
        <v>7.81</v>
      </c>
      <c r="M18" s="0" t="n">
        <v>12.27</v>
      </c>
      <c r="N18" s="0" t="n">
        <f aca="false">MAX(L18,M18)</f>
        <v>12.27</v>
      </c>
      <c r="O18" s="0" t="n">
        <v>7.32</v>
      </c>
      <c r="P18" s="0" t="n">
        <v>12.05</v>
      </c>
      <c r="Q18" s="0" t="n">
        <v>12.05</v>
      </c>
      <c r="R18" s="0" t="n">
        <v>9.59</v>
      </c>
      <c r="S18" s="0" t="n">
        <v>10.36</v>
      </c>
      <c r="T18" s="0" t="n">
        <v>10.36</v>
      </c>
      <c r="U18" s="0" t="n">
        <v>9.08</v>
      </c>
      <c r="V18" s="0" t="n">
        <v>9.72</v>
      </c>
      <c r="W18" s="1" t="n">
        <f aca="false">H18/N18</f>
        <v>13.9657701711491</v>
      </c>
      <c r="X18" s="0" t="n">
        <v>14.22</v>
      </c>
      <c r="Y18" s="0" t="n">
        <v>16.54</v>
      </c>
      <c r="Z18" s="0" t="n">
        <v>96.44</v>
      </c>
      <c r="AA18" s="0" t="n">
        <v>21.469</v>
      </c>
      <c r="AB18" s="0" t="n">
        <v>4.758</v>
      </c>
      <c r="AC18" s="0" t="n">
        <v>0</v>
      </c>
      <c r="AD18" s="0" t="n">
        <v>0</v>
      </c>
      <c r="AE18" s="0" t="n">
        <v>0</v>
      </c>
      <c r="AF18" s="0" t="n">
        <v>28.843</v>
      </c>
      <c r="AG18" s="0" t="n">
        <v>97.386</v>
      </c>
      <c r="AH18" s="0" t="n">
        <v>19.03</v>
      </c>
      <c r="AI18" s="0" t="n">
        <v>51.29</v>
      </c>
      <c r="AJ18" s="0" t="n">
        <v>71.157</v>
      </c>
      <c r="AK18" s="0" t="n">
        <v>28.843</v>
      </c>
      <c r="AL18" s="0" t="n">
        <v>33.2939</v>
      </c>
      <c r="AM18" s="0" t="n">
        <v>3.6269</v>
      </c>
      <c r="AN18" s="0" t="n">
        <v>0.98</v>
      </c>
      <c r="AO18" s="0" t="n">
        <v>40.169</v>
      </c>
      <c r="AP18" s="0" t="n">
        <v>0.949</v>
      </c>
      <c r="AQ18" s="0" t="n">
        <v>20.103</v>
      </c>
      <c r="AR18" s="0" t="n">
        <v>5.613</v>
      </c>
      <c r="AS18" s="0" t="s">
        <v>284</v>
      </c>
      <c r="AT18" s="0" t="s">
        <v>284</v>
      </c>
      <c r="AU18" s="0" t="n">
        <v>87.51</v>
      </c>
      <c r="AV18" s="0" t="n">
        <v>12.49</v>
      </c>
      <c r="AW18" s="0" t="n">
        <v>87.77</v>
      </c>
      <c r="AX18" s="0" t="n">
        <v>12.23</v>
      </c>
      <c r="AY18" s="0" t="n">
        <v>3.657</v>
      </c>
      <c r="AZ18" s="0" t="n">
        <v>88.394</v>
      </c>
      <c r="BA18" s="0" t="n">
        <v>11.606</v>
      </c>
      <c r="BB18" s="0" t="n">
        <v>90.342</v>
      </c>
      <c r="BC18" s="0" t="n">
        <v>9.658</v>
      </c>
      <c r="BD18" s="0" t="n">
        <v>0.58</v>
      </c>
      <c r="BE18" s="0" t="n">
        <v>0.01</v>
      </c>
      <c r="BF18" s="0" t="n">
        <v>1.14</v>
      </c>
      <c r="BG18" s="0" t="n">
        <v>100</v>
      </c>
      <c r="BI18" s="0" t="n">
        <v>140677375</v>
      </c>
      <c r="BJ18" s="0" t="s">
        <v>284</v>
      </c>
      <c r="BK18" s="0" t="n">
        <v>12.98</v>
      </c>
      <c r="BL18" s="0" t="n">
        <v>693405752</v>
      </c>
      <c r="BM18" s="0" t="n">
        <v>25059100000</v>
      </c>
      <c r="BN18" s="0" t="n">
        <v>0</v>
      </c>
      <c r="BO18" s="0" t="n">
        <v>6.04812</v>
      </c>
      <c r="BP18" s="0" t="n">
        <v>4546028412.9</v>
      </c>
      <c r="BQ18" s="0" t="s">
        <v>284</v>
      </c>
      <c r="BR18" s="0" t="n">
        <v>0</v>
      </c>
      <c r="BS18" s="0" t="n">
        <v>0</v>
      </c>
      <c r="BT18" s="0" t="s">
        <v>284</v>
      </c>
      <c r="BU18" s="0" t="n">
        <v>143150683.5</v>
      </c>
      <c r="BV18" s="0" t="s">
        <v>284</v>
      </c>
      <c r="BW18" s="0" t="n">
        <v>0</v>
      </c>
      <c r="BX18" s="0" t="n">
        <v>0</v>
      </c>
      <c r="BY18" s="0" t="s">
        <v>284</v>
      </c>
      <c r="BZ18" s="0" t="n">
        <v>0</v>
      </c>
      <c r="CA18" s="0" t="n">
        <v>0</v>
      </c>
      <c r="CB18" s="0" t="n">
        <v>1</v>
      </c>
      <c r="CC18" s="0" t="n">
        <v>10.17</v>
      </c>
      <c r="CD18" s="0" t="n">
        <v>0</v>
      </c>
      <c r="CE18" s="0" t="n">
        <v>0</v>
      </c>
      <c r="CF18" s="0" t="n">
        <v>0</v>
      </c>
      <c r="CG18" s="0" t="n">
        <v>21.447</v>
      </c>
      <c r="CH18" s="0" t="n">
        <v>0</v>
      </c>
      <c r="CI18" s="0" t="n">
        <v>143148179.5</v>
      </c>
      <c r="CJ18" s="0" t="n">
        <v>668686458.9</v>
      </c>
      <c r="CK18" s="0" t="n">
        <v>0</v>
      </c>
      <c r="CL18" s="0" t="n">
        <v>30.2519</v>
      </c>
      <c r="CM18" s="0" t="n">
        <v>668658871.7</v>
      </c>
      <c r="CN18" s="0" t="n">
        <v>0</v>
      </c>
      <c r="CO18" s="0" t="n">
        <v>0</v>
      </c>
      <c r="CP18" s="0" t="n">
        <v>0</v>
      </c>
      <c r="CQ18" s="0" t="n">
        <v>143145245.8</v>
      </c>
      <c r="CR18" s="0" t="n">
        <v>0</v>
      </c>
      <c r="CS18" s="0" t="n">
        <v>693388184</v>
      </c>
      <c r="CT18" s="0" t="n">
        <v>0</v>
      </c>
      <c r="CU18" s="0" t="n">
        <v>1631275854</v>
      </c>
      <c r="CV18" s="0" t="s">
        <v>284</v>
      </c>
      <c r="CW18" s="0" t="n">
        <v>29432751.4</v>
      </c>
      <c r="CX18" s="0" t="s">
        <v>284</v>
      </c>
      <c r="CY18" s="0" t="n">
        <v>0</v>
      </c>
      <c r="CZ18" s="0" t="n">
        <v>0</v>
      </c>
      <c r="DA18" s="0" t="n">
        <v>25060600000</v>
      </c>
      <c r="DB18" s="0" t="n">
        <v>2203421231.7</v>
      </c>
      <c r="DC18" s="0" t="n">
        <v>138633160</v>
      </c>
      <c r="DD18" s="0" t="s">
        <v>284</v>
      </c>
      <c r="DE18" s="0" t="n">
        <v>0</v>
      </c>
      <c r="DF18" s="0" t="n">
        <v>197195254.1</v>
      </c>
      <c r="DG18" s="0" t="n">
        <v>0</v>
      </c>
      <c r="DH18" s="0" t="n">
        <v>0</v>
      </c>
      <c r="DI18" s="0" t="n">
        <v>281337102.8</v>
      </c>
      <c r="DJ18" s="0" t="s">
        <v>284</v>
      </c>
      <c r="DK18" s="0" t="s">
        <v>284</v>
      </c>
      <c r="DL18" s="0" t="n">
        <v>1.350733</v>
      </c>
      <c r="DM18" s="0" t="n">
        <v>0</v>
      </c>
      <c r="DN18" s="0" t="n">
        <v>803.281</v>
      </c>
      <c r="DO18" s="0" t="n">
        <v>140659727.8</v>
      </c>
      <c r="DP18" s="0" t="n">
        <v>497201993</v>
      </c>
      <c r="DQ18" s="0" t="s">
        <v>284</v>
      </c>
      <c r="DR18" s="0" t="n">
        <v>0</v>
      </c>
      <c r="DS18" s="0" t="n">
        <v>668698487.5</v>
      </c>
      <c r="DT18" s="0" t="n">
        <v>0</v>
      </c>
      <c r="DU18" s="0" t="n">
        <v>37318605.3</v>
      </c>
      <c r="DV18" s="0" t="n">
        <v>1401426584.7</v>
      </c>
      <c r="DW18" s="0" t="n">
        <v>0</v>
      </c>
      <c r="DX18" s="0" t="n">
        <v>0</v>
      </c>
      <c r="DY18" s="0" t="n">
        <v>37324589.2</v>
      </c>
      <c r="DZ18" s="0" t="n">
        <v>0</v>
      </c>
      <c r="EA18" s="0" t="n">
        <v>138636197</v>
      </c>
      <c r="EB18" s="0" t="n">
        <v>60096000000</v>
      </c>
      <c r="EC18" s="0" t="n">
        <v>98630263.3</v>
      </c>
      <c r="ED18" s="0" t="n">
        <v>26045000000</v>
      </c>
      <c r="EE18" s="0" t="n">
        <v>211541586.5</v>
      </c>
      <c r="EF18" s="0" t="n">
        <v>1</v>
      </c>
      <c r="EG18" s="0" t="n">
        <v>0</v>
      </c>
      <c r="EH18" s="0" t="n">
        <v>0</v>
      </c>
      <c r="EI18" s="0" t="n">
        <v>0</v>
      </c>
      <c r="EJ18" s="0" t="n">
        <v>0.934926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532880064</v>
      </c>
      <c r="EP18" s="0" t="n">
        <v>1301.6</v>
      </c>
      <c r="EQ18" s="0" t="n">
        <v>0</v>
      </c>
      <c r="ER18" s="0" t="n">
        <v>0</v>
      </c>
      <c r="ES18" s="0" t="n">
        <v>37337930.4</v>
      </c>
      <c r="ET18" s="0" t="s">
        <v>284</v>
      </c>
      <c r="EU18" s="0" t="n">
        <v>1.039288</v>
      </c>
      <c r="EV18" s="0" t="n">
        <v>2203418012</v>
      </c>
      <c r="EW18" s="0" t="n">
        <v>98564990.8</v>
      </c>
      <c r="EX18" s="0" t="n">
        <v>0</v>
      </c>
      <c r="EY18" s="0" t="n">
        <v>2250000</v>
      </c>
      <c r="EZ18" s="0" t="n">
        <v>0</v>
      </c>
      <c r="FA18" s="0" t="n">
        <v>3137257382</v>
      </c>
      <c r="FB18" s="0" t="n">
        <v>0</v>
      </c>
      <c r="FC18" s="0" t="n">
        <v>1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2.15024</v>
      </c>
      <c r="FL18" s="0" t="n">
        <v>668668648.7</v>
      </c>
      <c r="FM18" s="0" t="n">
        <v>0</v>
      </c>
      <c r="FN18" s="0" t="n">
        <v>76257000000</v>
      </c>
      <c r="FO18" s="0" t="n">
        <v>0</v>
      </c>
      <c r="FP18" s="0" t="n">
        <v>4513224838</v>
      </c>
      <c r="FQ18" s="0" t="n">
        <v>1.629594</v>
      </c>
      <c r="FR18" s="0" t="n">
        <v>0.934926</v>
      </c>
      <c r="FS18" s="0" t="n">
        <v>554540664</v>
      </c>
      <c r="FT18" s="0" t="n">
        <v>575712036</v>
      </c>
      <c r="FU18" s="0" t="n">
        <v>21499000000</v>
      </c>
      <c r="FV18" s="0" t="n">
        <v>138633704</v>
      </c>
      <c r="FW18" s="0" t="n">
        <v>2695975607</v>
      </c>
      <c r="FX18" s="0" t="n">
        <v>2</v>
      </c>
      <c r="FY18" s="0" t="n">
        <v>2203418012</v>
      </c>
      <c r="FZ18" s="0" t="n">
        <v>7934471476</v>
      </c>
      <c r="GA18" s="0" t="n">
        <v>6.15287</v>
      </c>
      <c r="GB18" s="0" t="s">
        <v>284</v>
      </c>
      <c r="GC18" s="0" t="n">
        <v>0</v>
      </c>
      <c r="GD18" s="0" t="n">
        <v>0</v>
      </c>
      <c r="GE18" s="0" t="n">
        <v>0</v>
      </c>
      <c r="GF18" s="0" t="n">
        <v>0</v>
      </c>
      <c r="GG18" s="0" t="s">
        <v>284</v>
      </c>
      <c r="GH18" s="0" t="n">
        <v>0</v>
      </c>
      <c r="GI18" s="0" t="n">
        <v>0</v>
      </c>
      <c r="GJ18" s="0" t="n">
        <v>0</v>
      </c>
      <c r="GK18" s="0" t="n">
        <v>0</v>
      </c>
      <c r="GL18" s="0" t="s">
        <v>284</v>
      </c>
      <c r="GM18" s="0" t="n">
        <v>29434568</v>
      </c>
      <c r="GN18" s="0" t="s">
        <v>284</v>
      </c>
      <c r="GO18" s="0" t="n">
        <v>0</v>
      </c>
      <c r="GP18" s="0" t="n">
        <v>6.04812</v>
      </c>
      <c r="GQ18" s="0" t="n">
        <v>3</v>
      </c>
      <c r="GR18" s="0" t="n">
        <v>0</v>
      </c>
      <c r="GS18" s="0" t="n">
        <v>2128477847</v>
      </c>
      <c r="GT18" s="0" t="n">
        <v>1.071758</v>
      </c>
      <c r="GU18" s="0" t="n">
        <v>0</v>
      </c>
      <c r="GV18" s="0" t="n">
        <v>0</v>
      </c>
      <c r="GW18" s="0" t="n">
        <v>0</v>
      </c>
      <c r="GX18" s="0" t="n">
        <v>0</v>
      </c>
      <c r="GY18" s="0" t="n">
        <v>60.4019</v>
      </c>
      <c r="GZ18" s="0" t="n">
        <v>532880064</v>
      </c>
      <c r="HA18" s="0" t="n">
        <v>0</v>
      </c>
      <c r="HB18" s="0" t="n">
        <v>0</v>
      </c>
      <c r="HC18" s="0" t="n">
        <v>30.2519</v>
      </c>
      <c r="HD18" s="0" t="n">
        <v>143151602.8</v>
      </c>
      <c r="HE18" s="0" t="n">
        <v>0</v>
      </c>
      <c r="HF18" s="0" t="s">
        <v>284</v>
      </c>
      <c r="HG18" s="0" t="n">
        <v>0</v>
      </c>
      <c r="HH18" s="0" t="n">
        <v>29407733.3</v>
      </c>
      <c r="HI18" s="0" t="s">
        <v>284</v>
      </c>
      <c r="HJ18" s="0" t="n">
        <v>0</v>
      </c>
      <c r="HK18" s="0" t="s">
        <v>284</v>
      </c>
      <c r="HL18" s="0" t="s">
        <v>284</v>
      </c>
      <c r="HM18" s="0" t="s">
        <v>284</v>
      </c>
      <c r="HN18" s="0" t="n">
        <v>532880064.1</v>
      </c>
      <c r="HO18" s="0" t="n">
        <v>138637603</v>
      </c>
      <c r="HP18" s="0" t="n">
        <v>1367463954.1</v>
      </c>
      <c r="HQ18" s="0" t="n">
        <v>693417911</v>
      </c>
      <c r="HR18" s="0" t="s">
        <v>284</v>
      </c>
      <c r="HS18" s="0" t="n">
        <v>0.9</v>
      </c>
      <c r="HT18" s="0" t="n">
        <v>0</v>
      </c>
      <c r="HU18" s="0" t="n">
        <v>0</v>
      </c>
      <c r="HV18" s="0" t="n">
        <v>572595711.6</v>
      </c>
      <c r="HW18" s="0" t="n">
        <v>576000000</v>
      </c>
      <c r="HX18" s="0" t="n">
        <v>0</v>
      </c>
      <c r="HY18" s="0" t="n">
        <v>5537798277.2</v>
      </c>
      <c r="HZ18" s="0" t="n">
        <v>0</v>
      </c>
      <c r="IA18" s="0" t="n">
        <v>79818000000</v>
      </c>
      <c r="IB18" s="0" t="n">
        <v>0</v>
      </c>
      <c r="IC18" s="0" t="s">
        <v>284</v>
      </c>
      <c r="ID18" s="0" t="n">
        <v>2695975607</v>
      </c>
      <c r="IE18" s="0" t="n">
        <v>29407425.6</v>
      </c>
      <c r="IF18" s="0" t="n">
        <v>37327167.2</v>
      </c>
      <c r="IG18" s="0" t="n">
        <v>0</v>
      </c>
      <c r="IH18" s="0" t="n">
        <v>18000000</v>
      </c>
      <c r="II18" s="0" t="n">
        <v>2.30678</v>
      </c>
      <c r="IJ18" s="0" t="n">
        <v>0</v>
      </c>
      <c r="IK18" s="0" t="n">
        <v>1367497827.6</v>
      </c>
      <c r="IL18" s="0" t="n">
        <v>0</v>
      </c>
      <c r="IM18" s="0" t="n">
        <v>0</v>
      </c>
      <c r="IN18" s="0" t="n">
        <v>0</v>
      </c>
      <c r="IO18" s="0" t="n">
        <v>4.7</v>
      </c>
      <c r="IP18" s="0" t="s">
        <v>284</v>
      </c>
      <c r="IQ18" s="0" t="n">
        <v>5088936874</v>
      </c>
      <c r="IR18" s="0" t="n">
        <v>3.06807</v>
      </c>
      <c r="IS18" s="0" t="n">
        <v>0</v>
      </c>
      <c r="IT18" s="0" t="n">
        <v>0</v>
      </c>
      <c r="IU18" s="0" t="n">
        <v>1401409910.8</v>
      </c>
      <c r="IV18" s="0" t="n">
        <v>0</v>
      </c>
      <c r="IW18" s="0" t="n">
        <v>0</v>
      </c>
      <c r="IX18" s="0" t="n">
        <v>100</v>
      </c>
      <c r="IY18" s="0" t="n">
        <v>2</v>
      </c>
      <c r="IZ18" s="0" t="n">
        <v>0</v>
      </c>
      <c r="JA18" s="0" t="n">
        <v>23429000000</v>
      </c>
      <c r="JB18" s="0" t="n">
        <v>0</v>
      </c>
      <c r="JC18" s="0" t="n">
        <v>10.65</v>
      </c>
      <c r="JD18" s="0" t="s">
        <v>284</v>
      </c>
      <c r="JE18" s="0" t="n">
        <v>0</v>
      </c>
      <c r="JF18" s="0" t="n">
        <v>6.2448</v>
      </c>
      <c r="JG18" s="0" t="n">
        <v>693378467</v>
      </c>
      <c r="JH18" s="0" t="n">
        <v>0</v>
      </c>
      <c r="JI18" s="0" t="n">
        <v>2737306053.2</v>
      </c>
      <c r="JJ18" s="0" t="n">
        <v>0</v>
      </c>
      <c r="JK18" s="0" t="n">
        <v>16953000000</v>
      </c>
      <c r="JL18" s="0" t="n">
        <v>20.34</v>
      </c>
      <c r="JM18" s="0" t="n">
        <v>2773590314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0.95</v>
      </c>
      <c r="JS18" s="0" t="n">
        <v>0.95</v>
      </c>
      <c r="JT18" s="0" t="n">
        <v>0.7</v>
      </c>
      <c r="JU18" s="0" t="n">
        <v>0.7</v>
      </c>
      <c r="JV18" s="0" t="n">
        <v>0.93</v>
      </c>
    </row>
    <row r="19" customFormat="false" ht="12.8" hidden="false" customHeight="false" outlineLevel="0" collapsed="false">
      <c r="A19" s="0" t="s">
        <v>286</v>
      </c>
      <c r="B19" s="0" t="n">
        <v>24000</v>
      </c>
      <c r="C19" s="0" t="n">
        <v>0.6</v>
      </c>
      <c r="D19" s="0" t="n">
        <v>0.7</v>
      </c>
      <c r="E19" s="1" t="n">
        <f aca="false">G16/(I16+((H16-I16)/30))</f>
        <v>0</v>
      </c>
      <c r="F19" s="0" t="n">
        <v>30</v>
      </c>
      <c r="H19" s="0" t="n">
        <v>188.25</v>
      </c>
      <c r="I19" s="0" t="n">
        <v>21.6</v>
      </c>
      <c r="J19" s="0" t="n">
        <v>18.24</v>
      </c>
      <c r="L19" s="0" t="n">
        <v>9.25</v>
      </c>
      <c r="M19" s="0" t="n">
        <v>12.92</v>
      </c>
      <c r="N19" s="0" t="n">
        <f aca="false">MAX(L19,M19)</f>
        <v>12.92</v>
      </c>
      <c r="O19" s="0" t="n">
        <v>8.36</v>
      </c>
      <c r="P19" s="0" t="n">
        <v>12.51</v>
      </c>
      <c r="Q19" s="0" t="n">
        <v>12.51</v>
      </c>
      <c r="R19" s="0" t="n">
        <v>11.38</v>
      </c>
      <c r="S19" s="0" t="n">
        <v>11.03</v>
      </c>
      <c r="T19" s="0" t="n">
        <v>11.38</v>
      </c>
      <c r="U19" s="0" t="n">
        <v>8.72</v>
      </c>
      <c r="V19" s="0" t="n">
        <v>10.32</v>
      </c>
      <c r="W19" s="1" t="n">
        <f aca="false">H19/N19</f>
        <v>14.5704334365325</v>
      </c>
      <c r="X19" s="0" t="n">
        <v>15.05</v>
      </c>
      <c r="Y19" s="0" t="n">
        <v>16.54</v>
      </c>
      <c r="Z19" s="0" t="n">
        <v>96.44</v>
      </c>
      <c r="AA19" s="0" t="n">
        <v>21.469</v>
      </c>
      <c r="AB19" s="0" t="n">
        <v>4.758</v>
      </c>
      <c r="AC19" s="0" t="n">
        <v>0</v>
      </c>
      <c r="AD19" s="0" t="n">
        <v>0</v>
      </c>
      <c r="AE19" s="0" t="n">
        <v>0</v>
      </c>
      <c r="AF19" s="0" t="n">
        <v>28.843</v>
      </c>
      <c r="AG19" s="0" t="n">
        <v>97.386</v>
      </c>
      <c r="AH19" s="0" t="n">
        <v>19.03</v>
      </c>
      <c r="AI19" s="0" t="n">
        <v>51.29</v>
      </c>
      <c r="AJ19" s="0" t="n">
        <v>71.157</v>
      </c>
      <c r="AK19" s="0" t="n">
        <v>28.843</v>
      </c>
      <c r="AL19" s="0" t="n">
        <v>33.2939</v>
      </c>
      <c r="AM19" s="0" t="n">
        <v>3.6269</v>
      </c>
      <c r="AN19" s="0" t="n">
        <v>0.98</v>
      </c>
      <c r="AO19" s="0" t="n">
        <v>40.169</v>
      </c>
      <c r="AP19" s="0" t="n">
        <v>0.949</v>
      </c>
      <c r="AQ19" s="0" t="n">
        <v>20.103</v>
      </c>
      <c r="AR19" s="0" t="n">
        <v>5.613</v>
      </c>
      <c r="AS19" s="0" t="s">
        <v>284</v>
      </c>
      <c r="AT19" s="0" t="s">
        <v>284</v>
      </c>
      <c r="AU19" s="0" t="n">
        <v>87.51</v>
      </c>
      <c r="AV19" s="0" t="n">
        <v>12.49</v>
      </c>
      <c r="AW19" s="0" t="n">
        <v>87.77</v>
      </c>
      <c r="AX19" s="0" t="n">
        <v>12.23</v>
      </c>
      <c r="AY19" s="0" t="n">
        <v>3.657</v>
      </c>
      <c r="AZ19" s="0" t="n">
        <v>88.394</v>
      </c>
      <c r="BA19" s="0" t="n">
        <v>11.606</v>
      </c>
      <c r="BB19" s="0" t="n">
        <v>90.342</v>
      </c>
      <c r="BC19" s="0" t="n">
        <v>9.658</v>
      </c>
      <c r="BD19" s="0" t="n">
        <v>0.58</v>
      </c>
      <c r="BE19" s="0" t="n">
        <v>0.01</v>
      </c>
      <c r="BF19" s="0" t="n">
        <v>1.14</v>
      </c>
      <c r="BG19" s="0" t="n">
        <v>100</v>
      </c>
      <c r="BI19" s="0" t="n">
        <v>140677375</v>
      </c>
      <c r="BJ19" s="0" t="s">
        <v>284</v>
      </c>
      <c r="BK19" s="0" t="n">
        <v>12.98</v>
      </c>
      <c r="BL19" s="0" t="n">
        <v>693405752</v>
      </c>
      <c r="BM19" s="0" t="n">
        <v>25059100000</v>
      </c>
      <c r="BN19" s="0" t="n">
        <v>0</v>
      </c>
      <c r="BO19" s="0" t="n">
        <v>6.04812</v>
      </c>
      <c r="BP19" s="0" t="n">
        <v>4546028412.9</v>
      </c>
      <c r="BQ19" s="0" t="s">
        <v>284</v>
      </c>
      <c r="BR19" s="0" t="n">
        <v>0</v>
      </c>
      <c r="BS19" s="0" t="n">
        <v>0</v>
      </c>
      <c r="BT19" s="0" t="s">
        <v>284</v>
      </c>
      <c r="BU19" s="0" t="n">
        <v>143150683.5</v>
      </c>
      <c r="BV19" s="0" t="s">
        <v>284</v>
      </c>
      <c r="BW19" s="0" t="n">
        <v>0</v>
      </c>
      <c r="BX19" s="0" t="n">
        <v>0</v>
      </c>
      <c r="BY19" s="0" t="s">
        <v>284</v>
      </c>
      <c r="BZ19" s="0" t="n">
        <v>0</v>
      </c>
      <c r="CA19" s="0" t="n">
        <v>0</v>
      </c>
      <c r="CB19" s="0" t="n">
        <v>1</v>
      </c>
      <c r="CC19" s="0" t="n">
        <v>10.17</v>
      </c>
      <c r="CD19" s="0" t="n">
        <v>0</v>
      </c>
      <c r="CE19" s="0" t="n">
        <v>0</v>
      </c>
      <c r="CF19" s="0" t="n">
        <v>0</v>
      </c>
      <c r="CG19" s="0" t="n">
        <v>21.447</v>
      </c>
      <c r="CH19" s="0" t="n">
        <v>0</v>
      </c>
      <c r="CI19" s="0" t="n">
        <v>143148179.5</v>
      </c>
      <c r="CJ19" s="0" t="n">
        <v>668686458.9</v>
      </c>
      <c r="CK19" s="0" t="n">
        <v>0</v>
      </c>
      <c r="CL19" s="0" t="n">
        <v>30.2519</v>
      </c>
      <c r="CM19" s="0" t="n">
        <v>668658871.7</v>
      </c>
      <c r="CN19" s="0" t="n">
        <v>0</v>
      </c>
      <c r="CO19" s="0" t="n">
        <v>0</v>
      </c>
      <c r="CP19" s="0" t="n">
        <v>0</v>
      </c>
      <c r="CQ19" s="0" t="n">
        <v>143145245.8</v>
      </c>
      <c r="CR19" s="0" t="n">
        <v>0</v>
      </c>
      <c r="CS19" s="0" t="n">
        <v>693388184</v>
      </c>
      <c r="CT19" s="0" t="n">
        <v>0</v>
      </c>
      <c r="CU19" s="0" t="n">
        <v>1631275854</v>
      </c>
      <c r="CV19" s="0" t="s">
        <v>284</v>
      </c>
      <c r="CW19" s="0" t="n">
        <v>29432751.4</v>
      </c>
      <c r="CX19" s="0" t="s">
        <v>284</v>
      </c>
      <c r="CY19" s="0" t="n">
        <v>0</v>
      </c>
      <c r="CZ19" s="0" t="n">
        <v>0</v>
      </c>
      <c r="DA19" s="0" t="n">
        <v>25060600000</v>
      </c>
      <c r="DB19" s="0" t="n">
        <v>2203421231.7</v>
      </c>
      <c r="DC19" s="0" t="n">
        <v>138633160</v>
      </c>
      <c r="DD19" s="0" t="s">
        <v>284</v>
      </c>
      <c r="DE19" s="0" t="n">
        <v>0</v>
      </c>
      <c r="DF19" s="0" t="n">
        <v>197195254.1</v>
      </c>
      <c r="DG19" s="0" t="n">
        <v>0</v>
      </c>
      <c r="DH19" s="0" t="n">
        <v>0</v>
      </c>
      <c r="DI19" s="0" t="n">
        <v>281337102.8</v>
      </c>
      <c r="DJ19" s="0" t="s">
        <v>284</v>
      </c>
      <c r="DK19" s="0" t="s">
        <v>284</v>
      </c>
      <c r="DL19" s="0" t="n">
        <v>1.350733</v>
      </c>
      <c r="DM19" s="0" t="n">
        <v>0</v>
      </c>
      <c r="DN19" s="0" t="n">
        <v>803.281</v>
      </c>
      <c r="DO19" s="0" t="n">
        <v>140659727.8</v>
      </c>
      <c r="DP19" s="0" t="n">
        <v>497201993</v>
      </c>
      <c r="DQ19" s="0" t="s">
        <v>284</v>
      </c>
      <c r="DR19" s="0" t="n">
        <v>0</v>
      </c>
      <c r="DS19" s="0" t="n">
        <v>668698487.5</v>
      </c>
      <c r="DT19" s="0" t="n">
        <v>0</v>
      </c>
      <c r="DU19" s="0" t="n">
        <v>37318605.3</v>
      </c>
      <c r="DV19" s="0" t="n">
        <v>1401426584.7</v>
      </c>
      <c r="DW19" s="0" t="n">
        <v>0</v>
      </c>
      <c r="DX19" s="0" t="n">
        <v>0</v>
      </c>
      <c r="DY19" s="0" t="n">
        <v>37324589.2</v>
      </c>
      <c r="DZ19" s="0" t="n">
        <v>0</v>
      </c>
      <c r="EA19" s="0" t="n">
        <v>138636197</v>
      </c>
      <c r="EB19" s="0" t="n">
        <v>60096000000</v>
      </c>
      <c r="EC19" s="0" t="n">
        <v>98630263.3</v>
      </c>
      <c r="ED19" s="0" t="n">
        <v>26045000000</v>
      </c>
      <c r="EE19" s="0" t="n">
        <v>211541586.5</v>
      </c>
      <c r="EF19" s="0" t="n">
        <v>1</v>
      </c>
      <c r="EG19" s="0" t="n">
        <v>0</v>
      </c>
      <c r="EH19" s="0" t="n">
        <v>0</v>
      </c>
      <c r="EI19" s="0" t="n">
        <v>0</v>
      </c>
      <c r="EJ19" s="0" t="n">
        <v>0.934926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532880064</v>
      </c>
      <c r="EP19" s="0" t="n">
        <v>1301.6</v>
      </c>
      <c r="EQ19" s="0" t="n">
        <v>0</v>
      </c>
      <c r="ER19" s="0" t="n">
        <v>0</v>
      </c>
      <c r="ES19" s="0" t="n">
        <v>37337930.4</v>
      </c>
      <c r="ET19" s="0" t="s">
        <v>284</v>
      </c>
      <c r="EU19" s="0" t="n">
        <v>1.039288</v>
      </c>
      <c r="EV19" s="0" t="n">
        <v>2203418012</v>
      </c>
      <c r="EW19" s="0" t="n">
        <v>98564990.8</v>
      </c>
      <c r="EX19" s="0" t="n">
        <v>0</v>
      </c>
      <c r="EY19" s="0" t="n">
        <v>2250000</v>
      </c>
      <c r="EZ19" s="0" t="n">
        <v>0</v>
      </c>
      <c r="FA19" s="0" t="n">
        <v>3137257382</v>
      </c>
      <c r="FB19" s="0" t="n">
        <v>0</v>
      </c>
      <c r="FC19" s="0" t="n">
        <v>1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2.15024</v>
      </c>
      <c r="FL19" s="0" t="n">
        <v>668668648.7</v>
      </c>
      <c r="FM19" s="0" t="n">
        <v>0</v>
      </c>
      <c r="FN19" s="0" t="n">
        <v>76257000000</v>
      </c>
      <c r="FO19" s="0" t="n">
        <v>0</v>
      </c>
      <c r="FP19" s="0" t="n">
        <v>4513224838</v>
      </c>
      <c r="FQ19" s="0" t="n">
        <v>1.629594</v>
      </c>
      <c r="FR19" s="0" t="n">
        <v>0.934926</v>
      </c>
      <c r="FS19" s="0" t="n">
        <v>554540664</v>
      </c>
      <c r="FT19" s="0" t="n">
        <v>575712036</v>
      </c>
      <c r="FU19" s="0" t="n">
        <v>21499000000</v>
      </c>
      <c r="FV19" s="0" t="n">
        <v>138633704</v>
      </c>
      <c r="FW19" s="0" t="n">
        <v>2695975607</v>
      </c>
      <c r="FX19" s="0" t="n">
        <v>2</v>
      </c>
      <c r="FY19" s="0" t="n">
        <v>2203418012</v>
      </c>
      <c r="FZ19" s="0" t="n">
        <v>7934471476</v>
      </c>
      <c r="GA19" s="0" t="n">
        <v>6.15287</v>
      </c>
      <c r="GB19" s="0" t="s">
        <v>284</v>
      </c>
      <c r="GC19" s="0" t="n">
        <v>0</v>
      </c>
      <c r="GD19" s="0" t="n">
        <v>0</v>
      </c>
      <c r="GE19" s="0" t="n">
        <v>0</v>
      </c>
      <c r="GF19" s="0" t="n">
        <v>0</v>
      </c>
      <c r="GG19" s="0" t="s">
        <v>284</v>
      </c>
      <c r="GH19" s="0" t="n">
        <v>0</v>
      </c>
      <c r="GI19" s="0" t="n">
        <v>0</v>
      </c>
      <c r="GJ19" s="0" t="n">
        <v>0</v>
      </c>
      <c r="GK19" s="0" t="n">
        <v>0</v>
      </c>
      <c r="GL19" s="0" t="s">
        <v>284</v>
      </c>
      <c r="GM19" s="0" t="n">
        <v>29434568</v>
      </c>
      <c r="GN19" s="0" t="s">
        <v>284</v>
      </c>
      <c r="GO19" s="0" t="n">
        <v>0</v>
      </c>
      <c r="GP19" s="0" t="n">
        <v>6.04812</v>
      </c>
      <c r="GQ19" s="0" t="n">
        <v>3</v>
      </c>
      <c r="GR19" s="0" t="n">
        <v>0</v>
      </c>
      <c r="GS19" s="0" t="n">
        <v>2128477847</v>
      </c>
      <c r="GT19" s="0" t="n">
        <v>1.071758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60.4019</v>
      </c>
      <c r="GZ19" s="0" t="n">
        <v>532880064</v>
      </c>
      <c r="HA19" s="0" t="n">
        <v>0</v>
      </c>
      <c r="HB19" s="0" t="n">
        <v>0</v>
      </c>
      <c r="HC19" s="0" t="n">
        <v>30.2519</v>
      </c>
      <c r="HD19" s="0" t="n">
        <v>143151602.8</v>
      </c>
      <c r="HE19" s="0" t="n">
        <v>0</v>
      </c>
      <c r="HF19" s="0" t="s">
        <v>284</v>
      </c>
      <c r="HG19" s="0" t="n">
        <v>0</v>
      </c>
      <c r="HH19" s="0" t="n">
        <v>29407733.3</v>
      </c>
      <c r="HI19" s="0" t="s">
        <v>284</v>
      </c>
      <c r="HJ19" s="0" t="n">
        <v>0</v>
      </c>
      <c r="HK19" s="0" t="s">
        <v>284</v>
      </c>
      <c r="HL19" s="0" t="s">
        <v>284</v>
      </c>
      <c r="HM19" s="0" t="s">
        <v>284</v>
      </c>
      <c r="HN19" s="0" t="n">
        <v>532880064.1</v>
      </c>
      <c r="HO19" s="0" t="n">
        <v>138637603</v>
      </c>
      <c r="HP19" s="0" t="n">
        <v>1367463954.1</v>
      </c>
      <c r="HQ19" s="0" t="n">
        <v>693417911</v>
      </c>
      <c r="HR19" s="0" t="s">
        <v>284</v>
      </c>
      <c r="HS19" s="0" t="n">
        <v>0.9</v>
      </c>
      <c r="HT19" s="0" t="n">
        <v>0</v>
      </c>
      <c r="HU19" s="0" t="n">
        <v>0</v>
      </c>
      <c r="HV19" s="0" t="n">
        <v>572595711.6</v>
      </c>
      <c r="HW19" s="0" t="n">
        <v>576000000</v>
      </c>
      <c r="HX19" s="0" t="n">
        <v>0</v>
      </c>
      <c r="HY19" s="0" t="n">
        <v>5537798277.2</v>
      </c>
      <c r="HZ19" s="0" t="n">
        <v>0</v>
      </c>
      <c r="IA19" s="0" t="n">
        <v>79818000000</v>
      </c>
      <c r="IB19" s="0" t="n">
        <v>0</v>
      </c>
      <c r="IC19" s="0" t="s">
        <v>284</v>
      </c>
      <c r="ID19" s="0" t="n">
        <v>2695975607</v>
      </c>
      <c r="IE19" s="0" t="n">
        <v>29407425.6</v>
      </c>
      <c r="IF19" s="0" t="n">
        <v>37327167.2</v>
      </c>
      <c r="IG19" s="0" t="n">
        <v>0</v>
      </c>
      <c r="IH19" s="0" t="n">
        <v>18000000</v>
      </c>
      <c r="II19" s="0" t="n">
        <v>2.30678</v>
      </c>
      <c r="IJ19" s="0" t="n">
        <v>0</v>
      </c>
      <c r="IK19" s="0" t="n">
        <v>1367497827.6</v>
      </c>
      <c r="IL19" s="0" t="n">
        <v>0</v>
      </c>
      <c r="IM19" s="0" t="n">
        <v>0</v>
      </c>
      <c r="IN19" s="0" t="n">
        <v>0</v>
      </c>
      <c r="IO19" s="0" t="n">
        <v>4.7</v>
      </c>
      <c r="IP19" s="0" t="s">
        <v>284</v>
      </c>
      <c r="IQ19" s="0" t="n">
        <v>5088936874</v>
      </c>
      <c r="IR19" s="0" t="n">
        <v>3.06807</v>
      </c>
      <c r="IS19" s="0" t="n">
        <v>0</v>
      </c>
      <c r="IT19" s="0" t="n">
        <v>0</v>
      </c>
      <c r="IU19" s="0" t="n">
        <v>1401409910.8</v>
      </c>
      <c r="IV19" s="0" t="n">
        <v>0</v>
      </c>
      <c r="IW19" s="0" t="n">
        <v>0</v>
      </c>
      <c r="IX19" s="0" t="n">
        <v>100</v>
      </c>
      <c r="IY19" s="0" t="n">
        <v>2</v>
      </c>
      <c r="IZ19" s="0" t="n">
        <v>0</v>
      </c>
      <c r="JA19" s="0" t="n">
        <v>23429000000</v>
      </c>
      <c r="JB19" s="0" t="n">
        <v>0</v>
      </c>
      <c r="JC19" s="0" t="n">
        <v>10.65</v>
      </c>
      <c r="JD19" s="0" t="s">
        <v>284</v>
      </c>
      <c r="JE19" s="0" t="n">
        <v>0</v>
      </c>
      <c r="JF19" s="0" t="n">
        <v>6.2448</v>
      </c>
      <c r="JG19" s="0" t="n">
        <v>693378467</v>
      </c>
      <c r="JH19" s="0" t="n">
        <v>0</v>
      </c>
      <c r="JI19" s="0" t="n">
        <v>2737306053.2</v>
      </c>
      <c r="JJ19" s="0" t="n">
        <v>0</v>
      </c>
      <c r="JK19" s="0" t="n">
        <v>16953000000</v>
      </c>
      <c r="JL19" s="0" t="n">
        <v>20.34</v>
      </c>
      <c r="JM19" s="0" t="n">
        <v>2773590314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0.95</v>
      </c>
      <c r="JS19" s="0" t="n">
        <v>0.95</v>
      </c>
      <c r="JT19" s="0" t="n">
        <v>0.7</v>
      </c>
      <c r="JU19" s="0" t="n">
        <v>0.7</v>
      </c>
      <c r="JV19" s="0" t="n">
        <v>0.84</v>
      </c>
    </row>
    <row r="20" customFormat="false" ht="12.8" hidden="false" customHeight="false" outlineLevel="0" collapsed="false">
      <c r="A20" s="0" t="s">
        <v>286</v>
      </c>
      <c r="B20" s="0" t="n">
        <v>24000</v>
      </c>
      <c r="C20" s="0" t="n">
        <v>0.65</v>
      </c>
      <c r="D20" s="0" t="n">
        <v>0.7</v>
      </c>
      <c r="E20" s="1" t="n">
        <f aca="false">G16/(I16+((H16-I16)/40))</f>
        <v>0</v>
      </c>
      <c r="F20" s="0" t="n">
        <v>40</v>
      </c>
      <c r="H20" s="0" t="n">
        <v>205</v>
      </c>
      <c r="I20" s="0" t="n">
        <v>25.15</v>
      </c>
      <c r="J20" s="0" t="n">
        <v>18.87</v>
      </c>
      <c r="L20" s="0" t="n">
        <v>10.79</v>
      </c>
      <c r="M20" s="0" t="n">
        <v>13.38</v>
      </c>
      <c r="N20" s="0" t="n">
        <f aca="false">MAX(L20,M20)</f>
        <v>13.38</v>
      </c>
      <c r="O20" s="0" t="n">
        <v>9.59</v>
      </c>
      <c r="P20" s="0" t="n">
        <v>12.97</v>
      </c>
      <c r="Q20" s="0" t="n">
        <v>12.97</v>
      </c>
      <c r="R20" s="0" t="n">
        <v>11.03</v>
      </c>
      <c r="S20" s="0" t="n">
        <v>12.06</v>
      </c>
      <c r="T20" s="0" t="n">
        <v>12.06</v>
      </c>
      <c r="U20" s="0" t="n">
        <v>8.15</v>
      </c>
      <c r="V20" s="0" t="n">
        <v>10.86</v>
      </c>
      <c r="W20" s="1" t="n">
        <f aca="false">H20/N20</f>
        <v>15.321375186846</v>
      </c>
      <c r="X20" s="0" t="n">
        <v>15.81</v>
      </c>
      <c r="Y20" s="0" t="n">
        <v>17</v>
      </c>
      <c r="Z20" s="0" t="n">
        <v>96.44</v>
      </c>
      <c r="AA20" s="0" t="n">
        <v>21.469</v>
      </c>
      <c r="AB20" s="0" t="n">
        <v>4.758</v>
      </c>
      <c r="AC20" s="0" t="n">
        <v>0</v>
      </c>
      <c r="AD20" s="0" t="n">
        <v>0</v>
      </c>
      <c r="AE20" s="0" t="n">
        <v>0</v>
      </c>
      <c r="AF20" s="0" t="n">
        <v>28.843</v>
      </c>
      <c r="AG20" s="0" t="n">
        <v>97.386</v>
      </c>
      <c r="AH20" s="0" t="n">
        <v>19.03</v>
      </c>
      <c r="AI20" s="0" t="n">
        <v>51.29</v>
      </c>
      <c r="AJ20" s="0" t="n">
        <v>71.157</v>
      </c>
      <c r="AK20" s="0" t="n">
        <v>28.843</v>
      </c>
      <c r="AL20" s="0" t="n">
        <v>33.2939</v>
      </c>
      <c r="AM20" s="0" t="n">
        <v>3.6269</v>
      </c>
      <c r="AN20" s="0" t="n">
        <v>0.98</v>
      </c>
      <c r="AO20" s="0" t="n">
        <v>40.169</v>
      </c>
      <c r="AP20" s="0" t="n">
        <v>0.949</v>
      </c>
      <c r="AQ20" s="0" t="n">
        <v>20.103</v>
      </c>
      <c r="AR20" s="0" t="n">
        <v>5.613</v>
      </c>
      <c r="AS20" s="0" t="s">
        <v>284</v>
      </c>
      <c r="AT20" s="0" t="s">
        <v>284</v>
      </c>
      <c r="AU20" s="0" t="n">
        <v>87.51</v>
      </c>
      <c r="AV20" s="0" t="n">
        <v>12.49</v>
      </c>
      <c r="AW20" s="0" t="n">
        <v>87.77</v>
      </c>
      <c r="AX20" s="0" t="n">
        <v>12.23</v>
      </c>
      <c r="AY20" s="0" t="n">
        <v>3.657</v>
      </c>
      <c r="AZ20" s="0" t="n">
        <v>88.394</v>
      </c>
      <c r="BA20" s="0" t="n">
        <v>11.606</v>
      </c>
      <c r="BB20" s="0" t="n">
        <v>90.342</v>
      </c>
      <c r="BC20" s="0" t="n">
        <v>9.658</v>
      </c>
      <c r="BD20" s="0" t="n">
        <v>0.58</v>
      </c>
      <c r="BE20" s="0" t="n">
        <v>0.01</v>
      </c>
      <c r="BF20" s="0" t="n">
        <v>1.14</v>
      </c>
      <c r="BG20" s="0" t="n">
        <v>100</v>
      </c>
      <c r="BI20" s="0" t="n">
        <v>140677375</v>
      </c>
      <c r="BJ20" s="0" t="s">
        <v>284</v>
      </c>
      <c r="BK20" s="0" t="n">
        <v>12.98</v>
      </c>
      <c r="BL20" s="0" t="n">
        <v>693405752</v>
      </c>
      <c r="BM20" s="0" t="n">
        <v>25059100000</v>
      </c>
      <c r="BN20" s="0" t="n">
        <v>0</v>
      </c>
      <c r="BO20" s="0" t="n">
        <v>6.04812</v>
      </c>
      <c r="BP20" s="0" t="n">
        <v>4546028412.9</v>
      </c>
      <c r="BQ20" s="0" t="s">
        <v>284</v>
      </c>
      <c r="BR20" s="0" t="n">
        <v>0</v>
      </c>
      <c r="BS20" s="0" t="n">
        <v>0</v>
      </c>
      <c r="BT20" s="0" t="s">
        <v>284</v>
      </c>
      <c r="BU20" s="0" t="n">
        <v>143150683.5</v>
      </c>
      <c r="BV20" s="0" t="s">
        <v>284</v>
      </c>
      <c r="BW20" s="0" t="n">
        <v>0</v>
      </c>
      <c r="BX20" s="0" t="n">
        <v>0</v>
      </c>
      <c r="BY20" s="0" t="s">
        <v>284</v>
      </c>
      <c r="BZ20" s="0" t="n">
        <v>0</v>
      </c>
      <c r="CA20" s="0" t="n">
        <v>0</v>
      </c>
      <c r="CB20" s="0" t="n">
        <v>1</v>
      </c>
      <c r="CC20" s="0" t="n">
        <v>10.17</v>
      </c>
      <c r="CD20" s="0" t="n">
        <v>0</v>
      </c>
      <c r="CE20" s="0" t="n">
        <v>0</v>
      </c>
      <c r="CF20" s="0" t="n">
        <v>0</v>
      </c>
      <c r="CG20" s="0" t="n">
        <v>21.447</v>
      </c>
      <c r="CH20" s="0" t="n">
        <v>0</v>
      </c>
      <c r="CI20" s="0" t="n">
        <v>143148179.5</v>
      </c>
      <c r="CJ20" s="0" t="n">
        <v>668686458.9</v>
      </c>
      <c r="CK20" s="0" t="n">
        <v>0</v>
      </c>
      <c r="CL20" s="0" t="n">
        <v>30.2519</v>
      </c>
      <c r="CM20" s="0" t="n">
        <v>668658871.7</v>
      </c>
      <c r="CN20" s="0" t="n">
        <v>0</v>
      </c>
      <c r="CO20" s="0" t="n">
        <v>0</v>
      </c>
      <c r="CP20" s="0" t="n">
        <v>0</v>
      </c>
      <c r="CQ20" s="0" t="n">
        <v>143145245.8</v>
      </c>
      <c r="CR20" s="0" t="n">
        <v>0</v>
      </c>
      <c r="CS20" s="0" t="n">
        <v>693388184</v>
      </c>
      <c r="CT20" s="0" t="n">
        <v>0</v>
      </c>
      <c r="CU20" s="0" t="n">
        <v>1631275854</v>
      </c>
      <c r="CV20" s="0" t="s">
        <v>284</v>
      </c>
      <c r="CW20" s="0" t="n">
        <v>29432751.4</v>
      </c>
      <c r="CX20" s="0" t="s">
        <v>284</v>
      </c>
      <c r="CY20" s="0" t="n">
        <v>0</v>
      </c>
      <c r="CZ20" s="0" t="n">
        <v>0</v>
      </c>
      <c r="DA20" s="0" t="n">
        <v>25060600000</v>
      </c>
      <c r="DB20" s="0" t="n">
        <v>2203421231.7</v>
      </c>
      <c r="DC20" s="0" t="n">
        <v>138633160</v>
      </c>
      <c r="DD20" s="0" t="s">
        <v>284</v>
      </c>
      <c r="DE20" s="0" t="n">
        <v>0</v>
      </c>
      <c r="DF20" s="0" t="n">
        <v>197195254.1</v>
      </c>
      <c r="DG20" s="0" t="n">
        <v>0</v>
      </c>
      <c r="DH20" s="0" t="n">
        <v>0</v>
      </c>
      <c r="DI20" s="0" t="n">
        <v>281337102.8</v>
      </c>
      <c r="DJ20" s="0" t="s">
        <v>284</v>
      </c>
      <c r="DK20" s="0" t="s">
        <v>284</v>
      </c>
      <c r="DL20" s="0" t="n">
        <v>1.350733</v>
      </c>
      <c r="DM20" s="0" t="n">
        <v>0</v>
      </c>
      <c r="DN20" s="0" t="n">
        <v>803.281</v>
      </c>
      <c r="DO20" s="0" t="n">
        <v>140659727.8</v>
      </c>
      <c r="DP20" s="0" t="n">
        <v>497201993</v>
      </c>
      <c r="DQ20" s="0" t="s">
        <v>284</v>
      </c>
      <c r="DR20" s="0" t="n">
        <v>0</v>
      </c>
      <c r="DS20" s="0" t="n">
        <v>668698487.5</v>
      </c>
      <c r="DT20" s="0" t="n">
        <v>0</v>
      </c>
      <c r="DU20" s="0" t="n">
        <v>37318605.3</v>
      </c>
      <c r="DV20" s="0" t="n">
        <v>1401426584.7</v>
      </c>
      <c r="DW20" s="0" t="n">
        <v>0</v>
      </c>
      <c r="DX20" s="0" t="n">
        <v>0</v>
      </c>
      <c r="DY20" s="0" t="n">
        <v>37324589.2</v>
      </c>
      <c r="DZ20" s="0" t="n">
        <v>0</v>
      </c>
      <c r="EA20" s="0" t="n">
        <v>138636197</v>
      </c>
      <c r="EB20" s="0" t="n">
        <v>60096000000</v>
      </c>
      <c r="EC20" s="0" t="n">
        <v>98630263.3</v>
      </c>
      <c r="ED20" s="0" t="n">
        <v>26045000000</v>
      </c>
      <c r="EE20" s="0" t="n">
        <v>211541586.5</v>
      </c>
      <c r="EF20" s="0" t="n">
        <v>1</v>
      </c>
      <c r="EG20" s="0" t="n">
        <v>0</v>
      </c>
      <c r="EH20" s="0" t="n">
        <v>0</v>
      </c>
      <c r="EI20" s="0" t="n">
        <v>0</v>
      </c>
      <c r="EJ20" s="0" t="n">
        <v>0.934926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532880064</v>
      </c>
      <c r="EP20" s="0" t="n">
        <v>1301.6</v>
      </c>
      <c r="EQ20" s="0" t="n">
        <v>0</v>
      </c>
      <c r="ER20" s="0" t="n">
        <v>0</v>
      </c>
      <c r="ES20" s="0" t="n">
        <v>37337930.4</v>
      </c>
      <c r="ET20" s="0" t="s">
        <v>284</v>
      </c>
      <c r="EU20" s="0" t="n">
        <v>1.039288</v>
      </c>
      <c r="EV20" s="0" t="n">
        <v>2203418012</v>
      </c>
      <c r="EW20" s="0" t="n">
        <v>98564990.8</v>
      </c>
      <c r="EX20" s="0" t="n">
        <v>0</v>
      </c>
      <c r="EY20" s="0" t="n">
        <v>2250000</v>
      </c>
      <c r="EZ20" s="0" t="n">
        <v>0</v>
      </c>
      <c r="FA20" s="0" t="n">
        <v>3137257382</v>
      </c>
      <c r="FB20" s="0" t="n">
        <v>0</v>
      </c>
      <c r="FC20" s="0" t="n">
        <v>1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2.15024</v>
      </c>
      <c r="FL20" s="0" t="n">
        <v>668668648.7</v>
      </c>
      <c r="FM20" s="0" t="n">
        <v>0</v>
      </c>
      <c r="FN20" s="0" t="n">
        <v>76257000000</v>
      </c>
      <c r="FO20" s="0" t="n">
        <v>0</v>
      </c>
      <c r="FP20" s="0" t="n">
        <v>4513224838</v>
      </c>
      <c r="FQ20" s="0" t="n">
        <v>1.629594</v>
      </c>
      <c r="FR20" s="0" t="n">
        <v>0.934926</v>
      </c>
      <c r="FS20" s="0" t="n">
        <v>554540664</v>
      </c>
      <c r="FT20" s="0" t="n">
        <v>575712036</v>
      </c>
      <c r="FU20" s="0" t="n">
        <v>21499000000</v>
      </c>
      <c r="FV20" s="0" t="n">
        <v>138633704</v>
      </c>
      <c r="FW20" s="0" t="n">
        <v>2695975607</v>
      </c>
      <c r="FX20" s="0" t="n">
        <v>2</v>
      </c>
      <c r="FY20" s="0" t="n">
        <v>2203418012</v>
      </c>
      <c r="FZ20" s="0" t="n">
        <v>7934471476</v>
      </c>
      <c r="GA20" s="0" t="n">
        <v>6.15287</v>
      </c>
      <c r="GB20" s="0" t="s">
        <v>284</v>
      </c>
      <c r="GC20" s="0" t="n">
        <v>0</v>
      </c>
      <c r="GD20" s="0" t="n">
        <v>0</v>
      </c>
      <c r="GE20" s="0" t="n">
        <v>0</v>
      </c>
      <c r="GF20" s="0" t="n">
        <v>0</v>
      </c>
      <c r="GG20" s="0" t="s">
        <v>284</v>
      </c>
      <c r="GH20" s="0" t="n">
        <v>0</v>
      </c>
      <c r="GI20" s="0" t="n">
        <v>0</v>
      </c>
      <c r="GJ20" s="0" t="n">
        <v>0</v>
      </c>
      <c r="GK20" s="0" t="n">
        <v>0</v>
      </c>
      <c r="GL20" s="0" t="s">
        <v>284</v>
      </c>
      <c r="GM20" s="0" t="n">
        <v>29434568</v>
      </c>
      <c r="GN20" s="0" t="s">
        <v>284</v>
      </c>
      <c r="GO20" s="0" t="n">
        <v>0</v>
      </c>
      <c r="GP20" s="0" t="n">
        <v>6.04812</v>
      </c>
      <c r="GQ20" s="0" t="n">
        <v>3</v>
      </c>
      <c r="GR20" s="0" t="n">
        <v>0</v>
      </c>
      <c r="GS20" s="0" t="n">
        <v>2128477847</v>
      </c>
      <c r="GT20" s="0" t="n">
        <v>1.071758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60.4019</v>
      </c>
      <c r="GZ20" s="0" t="n">
        <v>532880064</v>
      </c>
      <c r="HA20" s="0" t="n">
        <v>0</v>
      </c>
      <c r="HB20" s="0" t="n">
        <v>0</v>
      </c>
      <c r="HC20" s="0" t="n">
        <v>30.2519</v>
      </c>
      <c r="HD20" s="0" t="n">
        <v>143151602.8</v>
      </c>
      <c r="HE20" s="0" t="n">
        <v>0</v>
      </c>
      <c r="HF20" s="0" t="s">
        <v>284</v>
      </c>
      <c r="HG20" s="0" t="n">
        <v>0</v>
      </c>
      <c r="HH20" s="0" t="n">
        <v>29407733.3</v>
      </c>
      <c r="HI20" s="0" t="s">
        <v>284</v>
      </c>
      <c r="HJ20" s="0" t="n">
        <v>0</v>
      </c>
      <c r="HK20" s="0" t="s">
        <v>284</v>
      </c>
      <c r="HL20" s="0" t="s">
        <v>284</v>
      </c>
      <c r="HM20" s="0" t="s">
        <v>284</v>
      </c>
      <c r="HN20" s="0" t="n">
        <v>532880064.1</v>
      </c>
      <c r="HO20" s="0" t="n">
        <v>138637603</v>
      </c>
      <c r="HP20" s="0" t="n">
        <v>1367463954.1</v>
      </c>
      <c r="HQ20" s="0" t="n">
        <v>693417911</v>
      </c>
      <c r="HR20" s="0" t="s">
        <v>284</v>
      </c>
      <c r="HS20" s="0" t="n">
        <v>0.9</v>
      </c>
      <c r="HT20" s="0" t="n">
        <v>0</v>
      </c>
      <c r="HU20" s="0" t="n">
        <v>0</v>
      </c>
      <c r="HV20" s="0" t="n">
        <v>572595711.6</v>
      </c>
      <c r="HW20" s="0" t="n">
        <v>576000000</v>
      </c>
      <c r="HX20" s="0" t="n">
        <v>0</v>
      </c>
      <c r="HY20" s="0" t="n">
        <v>5537798277.2</v>
      </c>
      <c r="HZ20" s="0" t="n">
        <v>0</v>
      </c>
      <c r="IA20" s="0" t="n">
        <v>79818000000</v>
      </c>
      <c r="IB20" s="0" t="n">
        <v>0</v>
      </c>
      <c r="IC20" s="0" t="s">
        <v>284</v>
      </c>
      <c r="ID20" s="0" t="n">
        <v>2695975607</v>
      </c>
      <c r="IE20" s="0" t="n">
        <v>29407425.6</v>
      </c>
      <c r="IF20" s="0" t="n">
        <v>37327167.2</v>
      </c>
      <c r="IG20" s="0" t="n">
        <v>0</v>
      </c>
      <c r="IH20" s="0" t="n">
        <v>18000000</v>
      </c>
      <c r="II20" s="0" t="n">
        <v>2.30678</v>
      </c>
      <c r="IJ20" s="0" t="n">
        <v>0</v>
      </c>
      <c r="IK20" s="0" t="n">
        <v>1367497827.6</v>
      </c>
      <c r="IL20" s="0" t="n">
        <v>0</v>
      </c>
      <c r="IM20" s="0" t="n">
        <v>0</v>
      </c>
      <c r="IN20" s="0" t="n">
        <v>0</v>
      </c>
      <c r="IO20" s="0" t="n">
        <v>4.7</v>
      </c>
      <c r="IP20" s="0" t="s">
        <v>284</v>
      </c>
      <c r="IQ20" s="0" t="n">
        <v>5088936874</v>
      </c>
      <c r="IR20" s="0" t="n">
        <v>3.06807</v>
      </c>
      <c r="IS20" s="0" t="n">
        <v>0</v>
      </c>
      <c r="IT20" s="0" t="n">
        <v>0</v>
      </c>
      <c r="IU20" s="0" t="n">
        <v>1401409910.8</v>
      </c>
      <c r="IV20" s="0" t="n">
        <v>0</v>
      </c>
      <c r="IW20" s="0" t="n">
        <v>0</v>
      </c>
      <c r="IX20" s="0" t="n">
        <v>100</v>
      </c>
      <c r="IY20" s="0" t="n">
        <v>2</v>
      </c>
      <c r="IZ20" s="0" t="n">
        <v>0</v>
      </c>
      <c r="JA20" s="0" t="n">
        <v>23429000000</v>
      </c>
      <c r="JB20" s="0" t="n">
        <v>0</v>
      </c>
      <c r="JC20" s="0" t="n">
        <v>10.65</v>
      </c>
      <c r="JD20" s="0" t="s">
        <v>284</v>
      </c>
      <c r="JE20" s="0" t="n">
        <v>0</v>
      </c>
      <c r="JF20" s="0" t="n">
        <v>6.2448</v>
      </c>
      <c r="JG20" s="0" t="n">
        <v>693378467</v>
      </c>
      <c r="JH20" s="0" t="n">
        <v>0</v>
      </c>
      <c r="JI20" s="0" t="n">
        <v>2737306053.2</v>
      </c>
      <c r="JJ20" s="0" t="n">
        <v>0</v>
      </c>
      <c r="JK20" s="0" t="n">
        <v>16953000000</v>
      </c>
      <c r="JL20" s="0" t="n">
        <v>20.34</v>
      </c>
      <c r="JM20" s="0" t="n">
        <v>2773590314</v>
      </c>
      <c r="JN20" s="0" t="n">
        <v>0</v>
      </c>
      <c r="JO20" s="0" t="n">
        <v>0</v>
      </c>
      <c r="JP20" s="0" t="n">
        <v>0</v>
      </c>
      <c r="JQ20" s="0" t="n">
        <v>0</v>
      </c>
      <c r="JR20" s="0" t="n">
        <v>0.95</v>
      </c>
      <c r="JS20" s="0" t="n">
        <v>0.95</v>
      </c>
      <c r="JT20" s="0" t="n">
        <v>0.7</v>
      </c>
      <c r="JU20" s="0" t="n">
        <v>0.7</v>
      </c>
      <c r="JV20" s="0" t="n">
        <v>0.75</v>
      </c>
    </row>
    <row r="21" customFormat="false" ht="12.8" hidden="false" customHeight="false" outlineLevel="0" collapsed="false">
      <c r="A21" s="0" t="s">
        <v>286</v>
      </c>
      <c r="B21" s="0" t="n">
        <v>24000</v>
      </c>
      <c r="C21" s="0" t="n">
        <v>0.65</v>
      </c>
      <c r="D21" s="0" t="n">
        <v>0.7</v>
      </c>
      <c r="E21" s="1" t="n">
        <f aca="false">G16/(I16+((H16-I16)/50))</f>
        <v>0</v>
      </c>
      <c r="F21" s="0" t="n">
        <v>50</v>
      </c>
      <c r="H21" s="0" t="n">
        <v>221.98</v>
      </c>
      <c r="I21" s="0" t="n">
        <v>28.65</v>
      </c>
      <c r="J21" s="0" t="n">
        <v>19.48</v>
      </c>
      <c r="L21" s="0" t="n">
        <v>12.6</v>
      </c>
      <c r="M21" s="0" t="n">
        <v>13.86</v>
      </c>
      <c r="N21" s="0" t="n">
        <f aca="false">MAX(L21,M21)</f>
        <v>13.86</v>
      </c>
      <c r="O21" s="0" t="n">
        <v>10.72</v>
      </c>
      <c r="P21" s="0" t="n">
        <v>13.42</v>
      </c>
      <c r="Q21" s="0" t="n">
        <v>13.42</v>
      </c>
      <c r="R21" s="0" t="n">
        <v>12.91</v>
      </c>
      <c r="S21" s="0" t="n">
        <v>12.67</v>
      </c>
      <c r="T21" s="0" t="n">
        <v>12.91</v>
      </c>
      <c r="U21" s="0" t="n">
        <v>7.75</v>
      </c>
      <c r="V21" s="0" t="n">
        <v>11.4</v>
      </c>
      <c r="W21" s="1" t="n">
        <f aca="false">H21/N21</f>
        <v>16.015873015873</v>
      </c>
      <c r="X21" s="0" t="n">
        <v>16.54</v>
      </c>
      <c r="Y21" s="0" t="n">
        <v>17.19</v>
      </c>
      <c r="Z21" s="0" t="n">
        <v>96.44</v>
      </c>
      <c r="AA21" s="0" t="n">
        <v>21.469</v>
      </c>
      <c r="AB21" s="0" t="n">
        <v>4.758</v>
      </c>
      <c r="AC21" s="0" t="n">
        <v>0</v>
      </c>
      <c r="AD21" s="0" t="n">
        <v>0</v>
      </c>
      <c r="AE21" s="0" t="n">
        <v>0</v>
      </c>
      <c r="AF21" s="0" t="n">
        <v>28.843</v>
      </c>
      <c r="AG21" s="0" t="n">
        <v>97.386</v>
      </c>
      <c r="AH21" s="0" t="n">
        <v>19.03</v>
      </c>
      <c r="AI21" s="0" t="n">
        <v>51.29</v>
      </c>
      <c r="AJ21" s="0" t="n">
        <v>71.157</v>
      </c>
      <c r="AK21" s="0" t="n">
        <v>28.843</v>
      </c>
      <c r="AL21" s="0" t="n">
        <v>33.2939</v>
      </c>
      <c r="AM21" s="0" t="n">
        <v>3.6269</v>
      </c>
      <c r="AN21" s="0" t="n">
        <v>0.98</v>
      </c>
      <c r="AO21" s="0" t="n">
        <v>40.169</v>
      </c>
      <c r="AP21" s="0" t="n">
        <v>0.949</v>
      </c>
      <c r="AQ21" s="0" t="n">
        <v>20.103</v>
      </c>
      <c r="AR21" s="0" t="n">
        <v>5.613</v>
      </c>
      <c r="AS21" s="0" t="s">
        <v>284</v>
      </c>
      <c r="AT21" s="0" t="s">
        <v>284</v>
      </c>
      <c r="AU21" s="0" t="n">
        <v>87.51</v>
      </c>
      <c r="AV21" s="0" t="n">
        <v>12.49</v>
      </c>
      <c r="AW21" s="0" t="n">
        <v>87.77</v>
      </c>
      <c r="AX21" s="0" t="n">
        <v>12.23</v>
      </c>
      <c r="AY21" s="0" t="n">
        <v>3.657</v>
      </c>
      <c r="AZ21" s="0" t="n">
        <v>88.394</v>
      </c>
      <c r="BA21" s="0" t="n">
        <v>11.606</v>
      </c>
      <c r="BB21" s="0" t="n">
        <v>90.342</v>
      </c>
      <c r="BC21" s="0" t="n">
        <v>9.658</v>
      </c>
      <c r="BD21" s="0" t="n">
        <v>0.58</v>
      </c>
      <c r="BE21" s="0" t="n">
        <v>0.01</v>
      </c>
      <c r="BF21" s="0" t="n">
        <v>1.14</v>
      </c>
      <c r="BG21" s="0" t="n">
        <v>100</v>
      </c>
      <c r="BI21" s="0" t="n">
        <v>140677375</v>
      </c>
      <c r="BJ21" s="0" t="s">
        <v>284</v>
      </c>
      <c r="BK21" s="0" t="n">
        <v>12.98</v>
      </c>
      <c r="BL21" s="0" t="n">
        <v>693405752</v>
      </c>
      <c r="BM21" s="0" t="n">
        <v>25059100000</v>
      </c>
      <c r="BN21" s="0" t="n">
        <v>0</v>
      </c>
      <c r="BO21" s="0" t="n">
        <v>6.04812</v>
      </c>
      <c r="BP21" s="0" t="n">
        <v>4546028412.9</v>
      </c>
      <c r="BQ21" s="0" t="s">
        <v>284</v>
      </c>
      <c r="BR21" s="0" t="n">
        <v>0</v>
      </c>
      <c r="BS21" s="0" t="n">
        <v>0</v>
      </c>
      <c r="BT21" s="0" t="s">
        <v>284</v>
      </c>
      <c r="BU21" s="0" t="n">
        <v>143150683.5</v>
      </c>
      <c r="BV21" s="0" t="s">
        <v>284</v>
      </c>
      <c r="BW21" s="0" t="n">
        <v>0</v>
      </c>
      <c r="BX21" s="0" t="n">
        <v>0</v>
      </c>
      <c r="BY21" s="0" t="s">
        <v>284</v>
      </c>
      <c r="BZ21" s="0" t="n">
        <v>0</v>
      </c>
      <c r="CA21" s="0" t="n">
        <v>0</v>
      </c>
      <c r="CB21" s="0" t="n">
        <v>1</v>
      </c>
      <c r="CC21" s="0" t="n">
        <v>10.17</v>
      </c>
      <c r="CD21" s="0" t="n">
        <v>0</v>
      </c>
      <c r="CE21" s="0" t="n">
        <v>0</v>
      </c>
      <c r="CF21" s="0" t="n">
        <v>0</v>
      </c>
      <c r="CG21" s="0" t="n">
        <v>21.447</v>
      </c>
      <c r="CH21" s="0" t="n">
        <v>0</v>
      </c>
      <c r="CI21" s="0" t="n">
        <v>143148179.5</v>
      </c>
      <c r="CJ21" s="0" t="n">
        <v>668686458.9</v>
      </c>
      <c r="CK21" s="0" t="n">
        <v>0</v>
      </c>
      <c r="CL21" s="0" t="n">
        <v>30.2519</v>
      </c>
      <c r="CM21" s="0" t="n">
        <v>668658871.7</v>
      </c>
      <c r="CN21" s="0" t="n">
        <v>0</v>
      </c>
      <c r="CO21" s="0" t="n">
        <v>0</v>
      </c>
      <c r="CP21" s="0" t="n">
        <v>0</v>
      </c>
      <c r="CQ21" s="0" t="n">
        <v>143145245.8</v>
      </c>
      <c r="CR21" s="0" t="n">
        <v>0</v>
      </c>
      <c r="CS21" s="0" t="n">
        <v>693388184</v>
      </c>
      <c r="CT21" s="0" t="n">
        <v>0</v>
      </c>
      <c r="CU21" s="0" t="n">
        <v>1631275854</v>
      </c>
      <c r="CV21" s="0" t="s">
        <v>284</v>
      </c>
      <c r="CW21" s="0" t="n">
        <v>29432751.4</v>
      </c>
      <c r="CX21" s="0" t="s">
        <v>284</v>
      </c>
      <c r="CY21" s="0" t="n">
        <v>0</v>
      </c>
      <c r="CZ21" s="0" t="n">
        <v>0</v>
      </c>
      <c r="DA21" s="0" t="n">
        <v>25060600000</v>
      </c>
      <c r="DB21" s="0" t="n">
        <v>2203421231.7</v>
      </c>
      <c r="DC21" s="0" t="n">
        <v>138633160</v>
      </c>
      <c r="DD21" s="0" t="s">
        <v>284</v>
      </c>
      <c r="DE21" s="0" t="n">
        <v>0</v>
      </c>
      <c r="DF21" s="0" t="n">
        <v>197195254.1</v>
      </c>
      <c r="DG21" s="0" t="n">
        <v>0</v>
      </c>
      <c r="DH21" s="0" t="n">
        <v>0</v>
      </c>
      <c r="DI21" s="0" t="n">
        <v>281337102.8</v>
      </c>
      <c r="DJ21" s="0" t="s">
        <v>284</v>
      </c>
      <c r="DK21" s="0" t="s">
        <v>284</v>
      </c>
      <c r="DL21" s="0" t="n">
        <v>1.350733</v>
      </c>
      <c r="DM21" s="0" t="n">
        <v>0</v>
      </c>
      <c r="DN21" s="0" t="n">
        <v>803.281</v>
      </c>
      <c r="DO21" s="0" t="n">
        <v>140659727.8</v>
      </c>
      <c r="DP21" s="0" t="n">
        <v>497201993</v>
      </c>
      <c r="DQ21" s="0" t="s">
        <v>284</v>
      </c>
      <c r="DR21" s="0" t="n">
        <v>0</v>
      </c>
      <c r="DS21" s="0" t="n">
        <v>668698487.5</v>
      </c>
      <c r="DT21" s="0" t="n">
        <v>0</v>
      </c>
      <c r="DU21" s="0" t="n">
        <v>37318605.3</v>
      </c>
      <c r="DV21" s="0" t="n">
        <v>1401426584.7</v>
      </c>
      <c r="DW21" s="0" t="n">
        <v>0</v>
      </c>
      <c r="DX21" s="0" t="n">
        <v>0</v>
      </c>
      <c r="DY21" s="0" t="n">
        <v>37324589.2</v>
      </c>
      <c r="DZ21" s="0" t="n">
        <v>0</v>
      </c>
      <c r="EA21" s="0" t="n">
        <v>138636197</v>
      </c>
      <c r="EB21" s="0" t="n">
        <v>60096000000</v>
      </c>
      <c r="EC21" s="0" t="n">
        <v>98630263.3</v>
      </c>
      <c r="ED21" s="0" t="n">
        <v>26045000000</v>
      </c>
      <c r="EE21" s="0" t="n">
        <v>211541586.5</v>
      </c>
      <c r="EF21" s="0" t="n">
        <v>1</v>
      </c>
      <c r="EG21" s="0" t="n">
        <v>0</v>
      </c>
      <c r="EH21" s="0" t="n">
        <v>0</v>
      </c>
      <c r="EI21" s="0" t="n">
        <v>0</v>
      </c>
      <c r="EJ21" s="0" t="n">
        <v>0.934926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532880064</v>
      </c>
      <c r="EP21" s="0" t="n">
        <v>1301.6</v>
      </c>
      <c r="EQ21" s="0" t="n">
        <v>0</v>
      </c>
      <c r="ER21" s="0" t="n">
        <v>0</v>
      </c>
      <c r="ES21" s="0" t="n">
        <v>37337930.4</v>
      </c>
      <c r="ET21" s="0" t="s">
        <v>284</v>
      </c>
      <c r="EU21" s="0" t="n">
        <v>1.039288</v>
      </c>
      <c r="EV21" s="0" t="n">
        <v>2203418012</v>
      </c>
      <c r="EW21" s="0" t="n">
        <v>98564990.8</v>
      </c>
      <c r="EX21" s="0" t="n">
        <v>0</v>
      </c>
      <c r="EY21" s="0" t="n">
        <v>2250000</v>
      </c>
      <c r="EZ21" s="0" t="n">
        <v>0</v>
      </c>
      <c r="FA21" s="0" t="n">
        <v>3137257382</v>
      </c>
      <c r="FB21" s="0" t="n">
        <v>0</v>
      </c>
      <c r="FC21" s="0" t="n">
        <v>1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2.15024</v>
      </c>
      <c r="FL21" s="0" t="n">
        <v>668668648.7</v>
      </c>
      <c r="FM21" s="0" t="n">
        <v>0</v>
      </c>
      <c r="FN21" s="0" t="n">
        <v>76257000000</v>
      </c>
      <c r="FO21" s="0" t="n">
        <v>0</v>
      </c>
      <c r="FP21" s="0" t="n">
        <v>4513224838</v>
      </c>
      <c r="FQ21" s="0" t="n">
        <v>1.629594</v>
      </c>
      <c r="FR21" s="0" t="n">
        <v>0.934926</v>
      </c>
      <c r="FS21" s="0" t="n">
        <v>554540664</v>
      </c>
      <c r="FT21" s="0" t="n">
        <v>575712036</v>
      </c>
      <c r="FU21" s="0" t="n">
        <v>21499000000</v>
      </c>
      <c r="FV21" s="0" t="n">
        <v>138633704</v>
      </c>
      <c r="FW21" s="0" t="n">
        <v>2695975607</v>
      </c>
      <c r="FX21" s="0" t="n">
        <v>2</v>
      </c>
      <c r="FY21" s="0" t="n">
        <v>2203418012</v>
      </c>
      <c r="FZ21" s="0" t="n">
        <v>7934471476</v>
      </c>
      <c r="GA21" s="0" t="n">
        <v>6.15287</v>
      </c>
      <c r="GB21" s="0" t="s">
        <v>284</v>
      </c>
      <c r="GC21" s="0" t="n">
        <v>0</v>
      </c>
      <c r="GD21" s="0" t="n">
        <v>0</v>
      </c>
      <c r="GE21" s="0" t="n">
        <v>0</v>
      </c>
      <c r="GF21" s="0" t="n">
        <v>0</v>
      </c>
      <c r="GG21" s="0" t="s">
        <v>284</v>
      </c>
      <c r="GH21" s="0" t="n">
        <v>0</v>
      </c>
      <c r="GI21" s="0" t="n">
        <v>0</v>
      </c>
      <c r="GJ21" s="0" t="n">
        <v>0</v>
      </c>
      <c r="GK21" s="0" t="n">
        <v>0</v>
      </c>
      <c r="GL21" s="0" t="s">
        <v>284</v>
      </c>
      <c r="GM21" s="0" t="n">
        <v>29434568</v>
      </c>
      <c r="GN21" s="0" t="s">
        <v>284</v>
      </c>
      <c r="GO21" s="0" t="n">
        <v>0</v>
      </c>
      <c r="GP21" s="0" t="n">
        <v>6.04812</v>
      </c>
      <c r="GQ21" s="0" t="n">
        <v>3</v>
      </c>
      <c r="GR21" s="0" t="n">
        <v>0</v>
      </c>
      <c r="GS21" s="0" t="n">
        <v>2128477847</v>
      </c>
      <c r="GT21" s="0" t="n">
        <v>1.071758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60.4019</v>
      </c>
      <c r="GZ21" s="0" t="n">
        <v>532880064</v>
      </c>
      <c r="HA21" s="0" t="n">
        <v>0</v>
      </c>
      <c r="HB21" s="0" t="n">
        <v>0</v>
      </c>
      <c r="HC21" s="0" t="n">
        <v>30.2519</v>
      </c>
      <c r="HD21" s="0" t="n">
        <v>143151602.8</v>
      </c>
      <c r="HE21" s="0" t="n">
        <v>0</v>
      </c>
      <c r="HF21" s="0" t="s">
        <v>284</v>
      </c>
      <c r="HG21" s="0" t="n">
        <v>0</v>
      </c>
      <c r="HH21" s="0" t="n">
        <v>29407733.3</v>
      </c>
      <c r="HI21" s="0" t="s">
        <v>284</v>
      </c>
      <c r="HJ21" s="0" t="n">
        <v>0</v>
      </c>
      <c r="HK21" s="0" t="s">
        <v>284</v>
      </c>
      <c r="HL21" s="0" t="s">
        <v>284</v>
      </c>
      <c r="HM21" s="0" t="s">
        <v>284</v>
      </c>
      <c r="HN21" s="0" t="n">
        <v>532880064.1</v>
      </c>
      <c r="HO21" s="0" t="n">
        <v>138637603</v>
      </c>
      <c r="HP21" s="0" t="n">
        <v>1367463954.1</v>
      </c>
      <c r="HQ21" s="0" t="n">
        <v>693417911</v>
      </c>
      <c r="HR21" s="0" t="s">
        <v>284</v>
      </c>
      <c r="HS21" s="0" t="n">
        <v>0.9</v>
      </c>
      <c r="HT21" s="0" t="n">
        <v>0</v>
      </c>
      <c r="HU21" s="0" t="n">
        <v>0</v>
      </c>
      <c r="HV21" s="0" t="n">
        <v>572595711.6</v>
      </c>
      <c r="HW21" s="0" t="n">
        <v>576000000</v>
      </c>
      <c r="HX21" s="0" t="n">
        <v>0</v>
      </c>
      <c r="HY21" s="0" t="n">
        <v>5537798277.2</v>
      </c>
      <c r="HZ21" s="0" t="n">
        <v>0</v>
      </c>
      <c r="IA21" s="0" t="n">
        <v>79818000000</v>
      </c>
      <c r="IB21" s="0" t="n">
        <v>0</v>
      </c>
      <c r="IC21" s="0" t="s">
        <v>284</v>
      </c>
      <c r="ID21" s="0" t="n">
        <v>2695975607</v>
      </c>
      <c r="IE21" s="0" t="n">
        <v>29407425.6</v>
      </c>
      <c r="IF21" s="0" t="n">
        <v>37327167.2</v>
      </c>
      <c r="IG21" s="0" t="n">
        <v>0</v>
      </c>
      <c r="IH21" s="0" t="n">
        <v>18000000</v>
      </c>
      <c r="II21" s="0" t="n">
        <v>2.30678</v>
      </c>
      <c r="IJ21" s="0" t="n">
        <v>0</v>
      </c>
      <c r="IK21" s="0" t="n">
        <v>1367497827.6</v>
      </c>
      <c r="IL21" s="0" t="n">
        <v>0</v>
      </c>
      <c r="IM21" s="0" t="n">
        <v>0</v>
      </c>
      <c r="IN21" s="0" t="n">
        <v>0</v>
      </c>
      <c r="IO21" s="0" t="n">
        <v>4.7</v>
      </c>
      <c r="IP21" s="0" t="s">
        <v>284</v>
      </c>
      <c r="IQ21" s="0" t="n">
        <v>5088936874</v>
      </c>
      <c r="IR21" s="0" t="n">
        <v>3.06807</v>
      </c>
      <c r="IS21" s="0" t="n">
        <v>0</v>
      </c>
      <c r="IT21" s="0" t="n">
        <v>0</v>
      </c>
      <c r="IU21" s="0" t="n">
        <v>1401409910.8</v>
      </c>
      <c r="IV21" s="0" t="n">
        <v>0</v>
      </c>
      <c r="IW21" s="0" t="n">
        <v>0</v>
      </c>
      <c r="IX21" s="0" t="n">
        <v>100</v>
      </c>
      <c r="IY21" s="0" t="n">
        <v>2</v>
      </c>
      <c r="IZ21" s="0" t="n">
        <v>0</v>
      </c>
      <c r="JA21" s="0" t="n">
        <v>23429000000</v>
      </c>
      <c r="JB21" s="0" t="n">
        <v>0</v>
      </c>
      <c r="JC21" s="0" t="n">
        <v>10.65</v>
      </c>
      <c r="JD21" s="0" t="s">
        <v>284</v>
      </c>
      <c r="JE21" s="0" t="n">
        <v>0</v>
      </c>
      <c r="JF21" s="0" t="n">
        <v>6.2448</v>
      </c>
      <c r="JG21" s="0" t="n">
        <v>693378467</v>
      </c>
      <c r="JH21" s="0" t="n">
        <v>0</v>
      </c>
      <c r="JI21" s="0" t="n">
        <v>2737306053.2</v>
      </c>
      <c r="JJ21" s="0" t="n">
        <v>0</v>
      </c>
      <c r="JK21" s="0" t="n">
        <v>16953000000</v>
      </c>
      <c r="JL21" s="0" t="n">
        <v>20.34</v>
      </c>
      <c r="JM21" s="0" t="n">
        <v>2773590314</v>
      </c>
      <c r="JN21" s="0" t="n">
        <v>0</v>
      </c>
      <c r="JO21" s="0" t="n">
        <v>0</v>
      </c>
      <c r="JP21" s="0" t="n">
        <v>0</v>
      </c>
      <c r="JQ21" s="0" t="n">
        <v>0</v>
      </c>
      <c r="JR21" s="0" t="n">
        <v>0.95</v>
      </c>
      <c r="JS21" s="0" t="n">
        <v>0.95</v>
      </c>
      <c r="JT21" s="0" t="n">
        <v>0.7</v>
      </c>
      <c r="JU21" s="0" t="n">
        <v>0.7</v>
      </c>
      <c r="JV21" s="0" t="n">
        <v>0.68</v>
      </c>
    </row>
    <row r="22" customFormat="false" ht="12.8" hidden="false" customHeight="false" outlineLevel="0" collapsed="false">
      <c r="A22" s="0" t="s">
        <v>286</v>
      </c>
      <c r="B22" s="0" t="n">
        <v>24000</v>
      </c>
      <c r="C22" s="0" t="n">
        <v>0.7</v>
      </c>
      <c r="D22" s="0" t="n">
        <v>0.7</v>
      </c>
      <c r="E22" s="1" t="n">
        <f aca="false">G16/(I16+((H16-I16)/60))</f>
        <v>0</v>
      </c>
      <c r="F22" s="0" t="n">
        <v>60</v>
      </c>
      <c r="H22" s="0" t="n">
        <v>238.78</v>
      </c>
      <c r="I22" s="0" t="n">
        <v>32.01</v>
      </c>
      <c r="J22" s="0" t="n">
        <v>20.09</v>
      </c>
      <c r="L22" s="0" t="n">
        <v>12.56</v>
      </c>
      <c r="M22" s="0" t="n">
        <v>14.55</v>
      </c>
      <c r="N22" s="0" t="n">
        <f aca="false">MAX(L22,M22)</f>
        <v>14.55</v>
      </c>
      <c r="O22" s="0" t="n">
        <v>11.9</v>
      </c>
      <c r="P22" s="0" t="n">
        <v>13.89</v>
      </c>
      <c r="Q22" s="0" t="n">
        <v>13.89</v>
      </c>
      <c r="R22" s="0" t="n">
        <v>11.9</v>
      </c>
      <c r="S22" s="0" t="n">
        <v>13.89</v>
      </c>
      <c r="T22" s="0" t="n">
        <v>13.89</v>
      </c>
      <c r="U22" s="0" t="n">
        <v>7.46</v>
      </c>
      <c r="V22" s="0" t="n">
        <v>11.89</v>
      </c>
      <c r="W22" s="1" t="n">
        <f aca="false">H22/N22</f>
        <v>16.4109965635739</v>
      </c>
      <c r="X22" s="0" t="n">
        <v>17.19</v>
      </c>
      <c r="Y22" s="0" t="n">
        <v>17.19</v>
      </c>
      <c r="Z22" s="0" t="n">
        <v>96.44</v>
      </c>
      <c r="AA22" s="0" t="n">
        <v>21.469</v>
      </c>
      <c r="AB22" s="0" t="n">
        <v>4.758</v>
      </c>
      <c r="AC22" s="0" t="n">
        <v>0</v>
      </c>
      <c r="AD22" s="0" t="n">
        <v>0</v>
      </c>
      <c r="AE22" s="0" t="n">
        <v>0</v>
      </c>
      <c r="AF22" s="0" t="n">
        <v>28.843</v>
      </c>
      <c r="AG22" s="0" t="n">
        <v>97.386</v>
      </c>
      <c r="AH22" s="0" t="n">
        <v>19.03</v>
      </c>
      <c r="AI22" s="0" t="n">
        <v>51.29</v>
      </c>
      <c r="AJ22" s="0" t="n">
        <v>71.157</v>
      </c>
      <c r="AK22" s="0" t="n">
        <v>28.843</v>
      </c>
      <c r="AL22" s="0" t="n">
        <v>33.2939</v>
      </c>
      <c r="AM22" s="0" t="n">
        <v>3.6269</v>
      </c>
      <c r="AN22" s="0" t="n">
        <v>0.98</v>
      </c>
      <c r="AO22" s="0" t="n">
        <v>40.169</v>
      </c>
      <c r="AP22" s="0" t="n">
        <v>0.949</v>
      </c>
      <c r="AQ22" s="0" t="n">
        <v>20.103</v>
      </c>
      <c r="AR22" s="0" t="n">
        <v>5.613</v>
      </c>
      <c r="AS22" s="0" t="s">
        <v>284</v>
      </c>
      <c r="AT22" s="0" t="s">
        <v>284</v>
      </c>
      <c r="AU22" s="0" t="n">
        <v>87.51</v>
      </c>
      <c r="AV22" s="0" t="n">
        <v>12.49</v>
      </c>
      <c r="AW22" s="0" t="n">
        <v>87.77</v>
      </c>
      <c r="AX22" s="0" t="n">
        <v>12.23</v>
      </c>
      <c r="AY22" s="0" t="n">
        <v>3.657</v>
      </c>
      <c r="AZ22" s="0" t="n">
        <v>88.394</v>
      </c>
      <c r="BA22" s="0" t="n">
        <v>11.606</v>
      </c>
      <c r="BB22" s="0" t="n">
        <v>90.342</v>
      </c>
      <c r="BC22" s="0" t="n">
        <v>9.658</v>
      </c>
      <c r="BD22" s="0" t="n">
        <v>0.58</v>
      </c>
      <c r="BE22" s="0" t="n">
        <v>0.01</v>
      </c>
      <c r="BF22" s="0" t="n">
        <v>1.14</v>
      </c>
      <c r="BG22" s="0" t="n">
        <v>100</v>
      </c>
      <c r="BI22" s="0" t="n">
        <v>140677375</v>
      </c>
      <c r="BJ22" s="0" t="s">
        <v>284</v>
      </c>
      <c r="BK22" s="0" t="n">
        <v>12.98</v>
      </c>
      <c r="BL22" s="0" t="n">
        <v>693405752</v>
      </c>
      <c r="BM22" s="0" t="n">
        <v>25059100000</v>
      </c>
      <c r="BN22" s="0" t="n">
        <v>0</v>
      </c>
      <c r="BO22" s="0" t="n">
        <v>6.04812</v>
      </c>
      <c r="BP22" s="0" t="n">
        <v>4546028412.9</v>
      </c>
      <c r="BQ22" s="0" t="s">
        <v>284</v>
      </c>
      <c r="BR22" s="0" t="n">
        <v>0</v>
      </c>
      <c r="BS22" s="0" t="n">
        <v>0</v>
      </c>
      <c r="BT22" s="0" t="s">
        <v>284</v>
      </c>
      <c r="BU22" s="0" t="n">
        <v>143150683.5</v>
      </c>
      <c r="BV22" s="0" t="s">
        <v>284</v>
      </c>
      <c r="BW22" s="0" t="n">
        <v>0</v>
      </c>
      <c r="BX22" s="0" t="n">
        <v>0</v>
      </c>
      <c r="BY22" s="0" t="s">
        <v>284</v>
      </c>
      <c r="BZ22" s="0" t="n">
        <v>0</v>
      </c>
      <c r="CA22" s="0" t="n">
        <v>0</v>
      </c>
      <c r="CB22" s="0" t="n">
        <v>1</v>
      </c>
      <c r="CC22" s="0" t="n">
        <v>10.17</v>
      </c>
      <c r="CD22" s="0" t="n">
        <v>0</v>
      </c>
      <c r="CE22" s="0" t="n">
        <v>0</v>
      </c>
      <c r="CF22" s="0" t="n">
        <v>0</v>
      </c>
      <c r="CG22" s="0" t="n">
        <v>21.447</v>
      </c>
      <c r="CH22" s="0" t="n">
        <v>0</v>
      </c>
      <c r="CI22" s="0" t="n">
        <v>143148179.5</v>
      </c>
      <c r="CJ22" s="0" t="n">
        <v>668686458.9</v>
      </c>
      <c r="CK22" s="0" t="n">
        <v>0</v>
      </c>
      <c r="CL22" s="0" t="n">
        <v>30.2519</v>
      </c>
      <c r="CM22" s="0" t="n">
        <v>668658871.7</v>
      </c>
      <c r="CN22" s="0" t="n">
        <v>0</v>
      </c>
      <c r="CO22" s="0" t="n">
        <v>0</v>
      </c>
      <c r="CP22" s="0" t="n">
        <v>0</v>
      </c>
      <c r="CQ22" s="0" t="n">
        <v>143145245.8</v>
      </c>
      <c r="CR22" s="0" t="n">
        <v>0</v>
      </c>
      <c r="CS22" s="0" t="n">
        <v>693388184</v>
      </c>
      <c r="CT22" s="0" t="n">
        <v>0</v>
      </c>
      <c r="CU22" s="0" t="n">
        <v>1631275854</v>
      </c>
      <c r="CV22" s="0" t="s">
        <v>284</v>
      </c>
      <c r="CW22" s="0" t="n">
        <v>29432751.4</v>
      </c>
      <c r="CX22" s="0" t="s">
        <v>284</v>
      </c>
      <c r="CY22" s="0" t="n">
        <v>0</v>
      </c>
      <c r="CZ22" s="0" t="n">
        <v>0</v>
      </c>
      <c r="DA22" s="0" t="n">
        <v>25060600000</v>
      </c>
      <c r="DB22" s="0" t="n">
        <v>2203421231.7</v>
      </c>
      <c r="DC22" s="0" t="n">
        <v>138633160</v>
      </c>
      <c r="DD22" s="0" t="s">
        <v>284</v>
      </c>
      <c r="DE22" s="0" t="n">
        <v>0</v>
      </c>
      <c r="DF22" s="0" t="n">
        <v>197195254.1</v>
      </c>
      <c r="DG22" s="0" t="n">
        <v>0</v>
      </c>
      <c r="DH22" s="0" t="n">
        <v>0</v>
      </c>
      <c r="DI22" s="0" t="n">
        <v>281337102.8</v>
      </c>
      <c r="DJ22" s="0" t="s">
        <v>284</v>
      </c>
      <c r="DK22" s="0" t="s">
        <v>284</v>
      </c>
      <c r="DL22" s="0" t="n">
        <v>1.350733</v>
      </c>
      <c r="DM22" s="0" t="n">
        <v>0</v>
      </c>
      <c r="DN22" s="0" t="n">
        <v>803.281</v>
      </c>
      <c r="DO22" s="0" t="n">
        <v>140659727.8</v>
      </c>
      <c r="DP22" s="0" t="n">
        <v>497201993</v>
      </c>
      <c r="DQ22" s="0" t="s">
        <v>284</v>
      </c>
      <c r="DR22" s="0" t="n">
        <v>0</v>
      </c>
      <c r="DS22" s="0" t="n">
        <v>668698487.5</v>
      </c>
      <c r="DT22" s="0" t="n">
        <v>0</v>
      </c>
      <c r="DU22" s="0" t="n">
        <v>37318605.3</v>
      </c>
      <c r="DV22" s="0" t="n">
        <v>1401426584.7</v>
      </c>
      <c r="DW22" s="0" t="n">
        <v>0</v>
      </c>
      <c r="DX22" s="0" t="n">
        <v>0</v>
      </c>
      <c r="DY22" s="0" t="n">
        <v>37324589.2</v>
      </c>
      <c r="DZ22" s="0" t="n">
        <v>0</v>
      </c>
      <c r="EA22" s="0" t="n">
        <v>138636197</v>
      </c>
      <c r="EB22" s="0" t="n">
        <v>60096000000</v>
      </c>
      <c r="EC22" s="0" t="n">
        <v>98630263.3</v>
      </c>
      <c r="ED22" s="0" t="n">
        <v>26045000000</v>
      </c>
      <c r="EE22" s="0" t="n">
        <v>211541586.5</v>
      </c>
      <c r="EF22" s="0" t="n">
        <v>1</v>
      </c>
      <c r="EG22" s="0" t="n">
        <v>0</v>
      </c>
      <c r="EH22" s="0" t="n">
        <v>0</v>
      </c>
      <c r="EI22" s="0" t="n">
        <v>0</v>
      </c>
      <c r="EJ22" s="0" t="n">
        <v>0.934926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532880064</v>
      </c>
      <c r="EP22" s="0" t="n">
        <v>1301.6</v>
      </c>
      <c r="EQ22" s="0" t="n">
        <v>0</v>
      </c>
      <c r="ER22" s="0" t="n">
        <v>0</v>
      </c>
      <c r="ES22" s="0" t="n">
        <v>37337930.4</v>
      </c>
      <c r="ET22" s="0" t="s">
        <v>284</v>
      </c>
      <c r="EU22" s="0" t="n">
        <v>1.039288</v>
      </c>
      <c r="EV22" s="0" t="n">
        <v>2203418012</v>
      </c>
      <c r="EW22" s="0" t="n">
        <v>98564990.8</v>
      </c>
      <c r="EX22" s="0" t="n">
        <v>0</v>
      </c>
      <c r="EY22" s="0" t="n">
        <v>2250000</v>
      </c>
      <c r="EZ22" s="0" t="n">
        <v>0</v>
      </c>
      <c r="FA22" s="0" t="n">
        <v>3137257382</v>
      </c>
      <c r="FB22" s="0" t="n">
        <v>0</v>
      </c>
      <c r="FC22" s="0" t="n">
        <v>1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2.15024</v>
      </c>
      <c r="FL22" s="0" t="n">
        <v>668668648.7</v>
      </c>
      <c r="FM22" s="0" t="n">
        <v>0</v>
      </c>
      <c r="FN22" s="0" t="n">
        <v>76257000000</v>
      </c>
      <c r="FO22" s="0" t="n">
        <v>0</v>
      </c>
      <c r="FP22" s="0" t="n">
        <v>4513224838</v>
      </c>
      <c r="FQ22" s="0" t="n">
        <v>1.629594</v>
      </c>
      <c r="FR22" s="0" t="n">
        <v>0.934926</v>
      </c>
      <c r="FS22" s="0" t="n">
        <v>554540664</v>
      </c>
      <c r="FT22" s="0" t="n">
        <v>575712036</v>
      </c>
      <c r="FU22" s="0" t="n">
        <v>21499000000</v>
      </c>
      <c r="FV22" s="0" t="n">
        <v>138633704</v>
      </c>
      <c r="FW22" s="0" t="n">
        <v>2695975607</v>
      </c>
      <c r="FX22" s="0" t="n">
        <v>2</v>
      </c>
      <c r="FY22" s="0" t="n">
        <v>2203418012</v>
      </c>
      <c r="FZ22" s="0" t="n">
        <v>7934471476</v>
      </c>
      <c r="GA22" s="0" t="n">
        <v>6.15287</v>
      </c>
      <c r="GB22" s="0" t="s">
        <v>284</v>
      </c>
      <c r="GC22" s="0" t="n">
        <v>0</v>
      </c>
      <c r="GD22" s="0" t="n">
        <v>0</v>
      </c>
      <c r="GE22" s="0" t="n">
        <v>0</v>
      </c>
      <c r="GF22" s="0" t="n">
        <v>0</v>
      </c>
      <c r="GG22" s="0" t="s">
        <v>284</v>
      </c>
      <c r="GH22" s="0" t="n">
        <v>0</v>
      </c>
      <c r="GI22" s="0" t="n">
        <v>0</v>
      </c>
      <c r="GJ22" s="0" t="n">
        <v>0</v>
      </c>
      <c r="GK22" s="0" t="n">
        <v>0</v>
      </c>
      <c r="GL22" s="0" t="s">
        <v>284</v>
      </c>
      <c r="GM22" s="0" t="n">
        <v>29434568</v>
      </c>
      <c r="GN22" s="0" t="s">
        <v>284</v>
      </c>
      <c r="GO22" s="0" t="n">
        <v>0</v>
      </c>
      <c r="GP22" s="0" t="n">
        <v>6.04812</v>
      </c>
      <c r="GQ22" s="0" t="n">
        <v>3</v>
      </c>
      <c r="GR22" s="0" t="n">
        <v>0</v>
      </c>
      <c r="GS22" s="0" t="n">
        <v>2128477847</v>
      </c>
      <c r="GT22" s="0" t="n">
        <v>1.071758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60.4019</v>
      </c>
      <c r="GZ22" s="0" t="n">
        <v>532880064</v>
      </c>
      <c r="HA22" s="0" t="n">
        <v>0</v>
      </c>
      <c r="HB22" s="0" t="n">
        <v>0</v>
      </c>
      <c r="HC22" s="0" t="n">
        <v>30.2519</v>
      </c>
      <c r="HD22" s="0" t="n">
        <v>143151602.8</v>
      </c>
      <c r="HE22" s="0" t="n">
        <v>0</v>
      </c>
      <c r="HF22" s="0" t="s">
        <v>284</v>
      </c>
      <c r="HG22" s="0" t="n">
        <v>0</v>
      </c>
      <c r="HH22" s="0" t="n">
        <v>29407733.3</v>
      </c>
      <c r="HI22" s="0" t="s">
        <v>284</v>
      </c>
      <c r="HJ22" s="0" t="n">
        <v>0</v>
      </c>
      <c r="HK22" s="0" t="s">
        <v>284</v>
      </c>
      <c r="HL22" s="0" t="s">
        <v>284</v>
      </c>
      <c r="HM22" s="0" t="s">
        <v>284</v>
      </c>
      <c r="HN22" s="0" t="n">
        <v>532880064.1</v>
      </c>
      <c r="HO22" s="0" t="n">
        <v>138637603</v>
      </c>
      <c r="HP22" s="0" t="n">
        <v>1367463954.1</v>
      </c>
      <c r="HQ22" s="0" t="n">
        <v>693417911</v>
      </c>
      <c r="HR22" s="0" t="s">
        <v>284</v>
      </c>
      <c r="HS22" s="0" t="n">
        <v>0.9</v>
      </c>
      <c r="HT22" s="0" t="n">
        <v>0</v>
      </c>
      <c r="HU22" s="0" t="n">
        <v>0</v>
      </c>
      <c r="HV22" s="0" t="n">
        <v>572595711.6</v>
      </c>
      <c r="HW22" s="0" t="n">
        <v>576000000</v>
      </c>
      <c r="HX22" s="0" t="n">
        <v>0</v>
      </c>
      <c r="HY22" s="0" t="n">
        <v>5537798277.2</v>
      </c>
      <c r="HZ22" s="0" t="n">
        <v>0</v>
      </c>
      <c r="IA22" s="0" t="n">
        <v>79818000000</v>
      </c>
      <c r="IB22" s="0" t="n">
        <v>0</v>
      </c>
      <c r="IC22" s="0" t="s">
        <v>284</v>
      </c>
      <c r="ID22" s="0" t="n">
        <v>2695975607</v>
      </c>
      <c r="IE22" s="0" t="n">
        <v>29407425.6</v>
      </c>
      <c r="IF22" s="0" t="n">
        <v>37327167.2</v>
      </c>
      <c r="IG22" s="0" t="n">
        <v>0</v>
      </c>
      <c r="IH22" s="0" t="n">
        <v>18000000</v>
      </c>
      <c r="II22" s="0" t="n">
        <v>2.30678</v>
      </c>
      <c r="IJ22" s="0" t="n">
        <v>0</v>
      </c>
      <c r="IK22" s="0" t="n">
        <v>1367497827.6</v>
      </c>
      <c r="IL22" s="0" t="n">
        <v>0</v>
      </c>
      <c r="IM22" s="0" t="n">
        <v>0</v>
      </c>
      <c r="IN22" s="0" t="n">
        <v>0</v>
      </c>
      <c r="IO22" s="0" t="n">
        <v>4.7</v>
      </c>
      <c r="IP22" s="0" t="s">
        <v>284</v>
      </c>
      <c r="IQ22" s="0" t="n">
        <v>5088936874</v>
      </c>
      <c r="IR22" s="0" t="n">
        <v>3.06807</v>
      </c>
      <c r="IS22" s="0" t="n">
        <v>0</v>
      </c>
      <c r="IT22" s="0" t="n">
        <v>0</v>
      </c>
      <c r="IU22" s="0" t="n">
        <v>1401409910.8</v>
      </c>
      <c r="IV22" s="0" t="n">
        <v>0</v>
      </c>
      <c r="IW22" s="0" t="n">
        <v>0</v>
      </c>
      <c r="IX22" s="0" t="n">
        <v>100</v>
      </c>
      <c r="IY22" s="0" t="n">
        <v>2</v>
      </c>
      <c r="IZ22" s="0" t="n">
        <v>0</v>
      </c>
      <c r="JA22" s="0" t="n">
        <v>23429000000</v>
      </c>
      <c r="JB22" s="0" t="n">
        <v>0</v>
      </c>
      <c r="JC22" s="0" t="n">
        <v>10.65</v>
      </c>
      <c r="JD22" s="0" t="s">
        <v>284</v>
      </c>
      <c r="JE22" s="0" t="n">
        <v>0</v>
      </c>
      <c r="JF22" s="0" t="n">
        <v>6.2448</v>
      </c>
      <c r="JG22" s="0" t="n">
        <v>693378467</v>
      </c>
      <c r="JH22" s="0" t="n">
        <v>0</v>
      </c>
      <c r="JI22" s="0" t="n">
        <v>2737306053.2</v>
      </c>
      <c r="JJ22" s="0" t="n">
        <v>0</v>
      </c>
      <c r="JK22" s="0" t="n">
        <v>16953000000</v>
      </c>
      <c r="JL22" s="0" t="n">
        <v>20.34</v>
      </c>
      <c r="JM22" s="0" t="n">
        <v>2773590314</v>
      </c>
      <c r="JN22" s="0" t="n">
        <v>0</v>
      </c>
      <c r="JO22" s="0" t="n">
        <v>0</v>
      </c>
      <c r="JP22" s="0" t="n">
        <v>0</v>
      </c>
      <c r="JQ22" s="0" t="n">
        <v>0</v>
      </c>
      <c r="JR22" s="0" t="n">
        <v>0.95</v>
      </c>
      <c r="JS22" s="0" t="n">
        <v>0.95</v>
      </c>
      <c r="JT22" s="0" t="n">
        <v>0.95</v>
      </c>
      <c r="JU22" s="0" t="n">
        <v>0.7</v>
      </c>
      <c r="JV22" s="0" t="n">
        <v>0.63</v>
      </c>
    </row>
    <row r="23" customFormat="false" ht="12.8" hidden="false" customHeight="false" outlineLevel="0" collapsed="false">
      <c r="A23" s="0" t="s">
        <v>287</v>
      </c>
      <c r="B23" s="0" t="n">
        <v>24000</v>
      </c>
      <c r="C23" s="0" t="n">
        <v>0</v>
      </c>
      <c r="F23" s="0" t="n">
        <v>1</v>
      </c>
      <c r="H23" s="0" t="n">
        <v>2.08</v>
      </c>
      <c r="I23" s="0" t="n">
        <v>0.18</v>
      </c>
      <c r="J23" s="0" t="n">
        <v>0.35</v>
      </c>
      <c r="K23" s="0" t="n">
        <v>0.09</v>
      </c>
      <c r="N23" s="0" t="n">
        <f aca="false">MAX(L23,M23)</f>
        <v>0</v>
      </c>
      <c r="U23" s="0" t="n">
        <v>11.56</v>
      </c>
      <c r="V23" s="0" t="n">
        <v>5.94</v>
      </c>
      <c r="W23" s="1"/>
    </row>
    <row r="24" customFormat="false" ht="12.8" hidden="false" customHeight="false" outlineLevel="0" collapsed="false">
      <c r="A24" s="0" t="s">
        <v>287</v>
      </c>
      <c r="B24" s="0" t="n">
        <v>24000</v>
      </c>
      <c r="C24" s="0" t="n">
        <v>0.8</v>
      </c>
      <c r="D24" s="0" t="n">
        <v>0.7</v>
      </c>
      <c r="E24" s="1" t="e">
        <f aca="false">(I23+((H23-I23)/10))/G23</f>
        <v>#DIV/0!</v>
      </c>
      <c r="F24" s="0" t="n">
        <v>10</v>
      </c>
      <c r="H24" s="0" t="n">
        <v>21.06</v>
      </c>
      <c r="I24" s="0" t="n">
        <v>2.26</v>
      </c>
      <c r="J24" s="0" t="n">
        <v>1.15</v>
      </c>
      <c r="L24" s="0" t="n">
        <v>1.69</v>
      </c>
      <c r="M24" s="0" t="n">
        <v>0.81</v>
      </c>
      <c r="N24" s="0" t="n">
        <f aca="false">MAX(L24,M24)</f>
        <v>1.69</v>
      </c>
      <c r="O24" s="0" t="n">
        <v>1.25</v>
      </c>
      <c r="P24" s="0" t="n">
        <v>0.86</v>
      </c>
      <c r="Q24" s="0" t="n">
        <v>1.25</v>
      </c>
      <c r="R24" s="0" t="n">
        <v>0.87</v>
      </c>
      <c r="S24" s="0" t="n">
        <v>0.95</v>
      </c>
      <c r="T24" s="0" t="n">
        <v>0.95</v>
      </c>
      <c r="U24" s="0" t="n">
        <v>9.32</v>
      </c>
      <c r="V24" s="0" t="n">
        <v>18.31</v>
      </c>
      <c r="W24" s="1" t="n">
        <f aca="false">H24/N24</f>
        <v>12.4615384615385</v>
      </c>
      <c r="X24" s="0" t="n">
        <v>16.85</v>
      </c>
      <c r="Y24" s="0" t="n">
        <v>22.17</v>
      </c>
      <c r="Z24" s="0" t="n">
        <v>95.75</v>
      </c>
      <c r="AA24" s="0" t="n">
        <v>22.07</v>
      </c>
      <c r="AB24" s="0" t="n">
        <v>57.98</v>
      </c>
      <c r="AC24" s="0" t="n">
        <v>0</v>
      </c>
      <c r="AD24" s="0" t="n">
        <v>0</v>
      </c>
      <c r="AE24" s="0" t="n">
        <v>0</v>
      </c>
      <c r="AF24" s="0" t="n">
        <v>12.6</v>
      </c>
      <c r="AG24" s="0" t="n">
        <v>100</v>
      </c>
      <c r="AH24" s="0" t="n">
        <v>10.13</v>
      </c>
      <c r="AI24" s="0" t="n">
        <v>35.971</v>
      </c>
      <c r="AJ24" s="0" t="n">
        <v>87.4</v>
      </c>
      <c r="AK24" s="0" t="n">
        <v>12.6</v>
      </c>
      <c r="AL24" s="0" t="n">
        <v>29.5308</v>
      </c>
      <c r="AM24" s="0" t="n">
        <v>3.64</v>
      </c>
      <c r="AN24" s="0" t="n">
        <v>0.99</v>
      </c>
      <c r="AO24" s="0" t="n">
        <v>144.168</v>
      </c>
      <c r="AP24" s="0" t="n">
        <v>0.94</v>
      </c>
      <c r="AQ24" s="0" t="n">
        <v>16.343</v>
      </c>
      <c r="AR24" s="0" t="n">
        <v>5.791</v>
      </c>
      <c r="AS24" s="0" t="s">
        <v>284</v>
      </c>
      <c r="AT24" s="0" t="s">
        <v>284</v>
      </c>
      <c r="AU24" s="0" t="n">
        <v>75.074</v>
      </c>
      <c r="AV24" s="0" t="n">
        <v>24.926</v>
      </c>
      <c r="AW24" s="0" t="n">
        <v>75.085</v>
      </c>
      <c r="AX24" s="0" t="n">
        <v>24.915</v>
      </c>
      <c r="AY24" s="0" t="n">
        <v>0.016</v>
      </c>
      <c r="AZ24" s="0" t="n">
        <v>52.784</v>
      </c>
      <c r="BA24" s="0" t="n">
        <v>47.216</v>
      </c>
      <c r="BB24" s="0" t="n">
        <v>53.006</v>
      </c>
      <c r="BC24" s="0" t="n">
        <v>46.994</v>
      </c>
      <c r="BD24" s="0" t="n">
        <v>1.443</v>
      </c>
      <c r="BE24" s="0" t="n">
        <v>0</v>
      </c>
      <c r="BF24" s="0" t="n">
        <v>1.087</v>
      </c>
      <c r="BG24" s="0" t="n">
        <v>99.99</v>
      </c>
      <c r="BI24" s="0" t="n">
        <v>12309980.3</v>
      </c>
      <c r="BJ24" s="0" t="n">
        <v>0</v>
      </c>
      <c r="BK24" s="0" t="n">
        <v>50</v>
      </c>
      <c r="BL24" s="0" t="n">
        <v>105840186</v>
      </c>
      <c r="BM24" s="0" t="n">
        <v>842700907.4</v>
      </c>
      <c r="BN24" s="0" t="n">
        <v>0</v>
      </c>
      <c r="BO24" s="0" t="n">
        <v>11.6744</v>
      </c>
      <c r="BP24" s="0" t="n">
        <v>393466338.6</v>
      </c>
      <c r="BQ24" s="0" t="n">
        <v>17.281</v>
      </c>
      <c r="BR24" s="0" t="n">
        <v>0</v>
      </c>
      <c r="BS24" s="0" t="n">
        <v>0</v>
      </c>
      <c r="BT24" s="0" t="s">
        <v>284</v>
      </c>
      <c r="BU24" s="0" t="n">
        <v>9011698.1</v>
      </c>
      <c r="BV24" s="0" t="n">
        <v>23.652</v>
      </c>
      <c r="BW24" s="0" t="n">
        <v>0</v>
      </c>
      <c r="BX24" s="0" t="n">
        <v>0</v>
      </c>
      <c r="BY24" s="0" t="s">
        <v>284</v>
      </c>
      <c r="BZ24" s="0" t="n">
        <v>0</v>
      </c>
      <c r="CA24" s="0" t="n">
        <v>0</v>
      </c>
      <c r="CB24" s="0" t="n">
        <v>1</v>
      </c>
      <c r="CC24" s="0" t="n">
        <v>95.02</v>
      </c>
      <c r="CD24" s="0" t="n">
        <v>4669761009</v>
      </c>
      <c r="CE24" s="0" t="n">
        <v>0</v>
      </c>
      <c r="CF24" s="0" t="n">
        <v>0</v>
      </c>
      <c r="CG24" s="0" t="n">
        <v>51.018</v>
      </c>
      <c r="CH24" s="0" t="n">
        <v>0</v>
      </c>
      <c r="CI24" s="0" t="n">
        <v>9011841.8</v>
      </c>
      <c r="CJ24" s="0" t="n">
        <v>101340186</v>
      </c>
      <c r="CK24" s="0" t="n">
        <v>0</v>
      </c>
      <c r="CL24" s="0" t="n">
        <v>137.309</v>
      </c>
      <c r="CM24" s="0" t="n">
        <v>101339681</v>
      </c>
      <c r="CN24" s="0" t="n">
        <v>0</v>
      </c>
      <c r="CO24" s="0" t="n">
        <v>0</v>
      </c>
      <c r="CP24" s="0" t="n">
        <v>0</v>
      </c>
      <c r="CQ24" s="0" t="n">
        <v>9011741.2</v>
      </c>
      <c r="CR24" s="0" t="n">
        <v>0</v>
      </c>
      <c r="CS24" s="0" t="n">
        <v>105840048</v>
      </c>
      <c r="CT24" s="0" t="n">
        <v>0</v>
      </c>
      <c r="CU24" s="0" t="n">
        <v>162000000</v>
      </c>
      <c r="CV24" s="0" t="n">
        <v>0.876543</v>
      </c>
      <c r="CW24" s="0" t="n">
        <v>4519083.8</v>
      </c>
      <c r="CX24" s="0" t="n">
        <v>47275200000</v>
      </c>
      <c r="CY24" s="0" t="n">
        <v>0</v>
      </c>
      <c r="CZ24" s="0" t="n">
        <v>0</v>
      </c>
      <c r="DA24" s="0" t="n">
        <v>842747415.9</v>
      </c>
      <c r="DB24" s="0" t="n">
        <v>439054062.8</v>
      </c>
      <c r="DC24" s="0" t="n">
        <v>8999248</v>
      </c>
      <c r="DD24" s="0" t="n">
        <v>4.55</v>
      </c>
      <c r="DE24" s="0" t="n">
        <v>0</v>
      </c>
      <c r="DF24" s="0" t="n">
        <v>32201378.2</v>
      </c>
      <c r="DG24" s="0" t="n">
        <v>0</v>
      </c>
      <c r="DH24" s="0" t="n">
        <v>0</v>
      </c>
      <c r="DI24" s="0" t="n">
        <v>24633246.6</v>
      </c>
      <c r="DJ24" s="0" t="s">
        <v>284</v>
      </c>
      <c r="DK24" s="0" t="n">
        <v>0</v>
      </c>
      <c r="DL24" s="0" t="n">
        <v>2.133527</v>
      </c>
      <c r="DM24" s="0" t="n">
        <v>0</v>
      </c>
      <c r="DN24" s="0" t="n">
        <v>5.83651</v>
      </c>
      <c r="DO24" s="0" t="n">
        <v>12323266.3</v>
      </c>
      <c r="DP24" s="0" t="n">
        <v>18000000</v>
      </c>
      <c r="DQ24" s="0" t="s">
        <v>284</v>
      </c>
      <c r="DR24" s="0" t="n">
        <v>0</v>
      </c>
      <c r="DS24" s="0" t="n">
        <v>101340293.4</v>
      </c>
      <c r="DT24" s="0" t="n">
        <v>0</v>
      </c>
      <c r="DU24" s="0" t="n">
        <v>4500073</v>
      </c>
      <c r="DV24" s="0" t="n">
        <v>105846505.2</v>
      </c>
      <c r="DW24" s="0" t="n">
        <v>0</v>
      </c>
      <c r="DX24" s="0" t="n">
        <v>0</v>
      </c>
      <c r="DY24" s="0" t="n">
        <v>4500074.7</v>
      </c>
      <c r="DZ24" s="0" t="n">
        <v>0</v>
      </c>
      <c r="EA24" s="0" t="n">
        <v>8999252</v>
      </c>
      <c r="EB24" s="0" t="n">
        <v>33916000000</v>
      </c>
      <c r="EC24" s="0" t="n">
        <v>16102259.6</v>
      </c>
      <c r="ED24" s="0" t="n">
        <v>2113156471.7</v>
      </c>
      <c r="EE24" s="0" t="n">
        <v>20758974.9</v>
      </c>
      <c r="EF24" s="0" t="n">
        <v>1</v>
      </c>
      <c r="EG24" s="0" t="n">
        <v>0</v>
      </c>
      <c r="EH24" s="0" t="n">
        <v>0</v>
      </c>
      <c r="EI24" s="0" t="n">
        <v>0</v>
      </c>
      <c r="EJ24" s="0" t="n">
        <v>1.815634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35997000</v>
      </c>
      <c r="EP24" s="0" t="n">
        <v>85</v>
      </c>
      <c r="EQ24" s="0" t="n">
        <v>0</v>
      </c>
      <c r="ER24" s="0" t="n">
        <v>0</v>
      </c>
      <c r="ES24" s="0" t="n">
        <v>4499963.6</v>
      </c>
      <c r="ET24" s="0" t="s">
        <v>284</v>
      </c>
      <c r="EU24" s="0" t="n">
        <v>2.507641</v>
      </c>
      <c r="EV24" s="0" t="n">
        <v>342438954</v>
      </c>
      <c r="EW24" s="0" t="n">
        <v>16099118.6</v>
      </c>
      <c r="EX24" s="0" t="n">
        <v>0</v>
      </c>
      <c r="EY24" s="0" t="n">
        <v>2250000</v>
      </c>
      <c r="EZ24" s="0" t="n">
        <v>0</v>
      </c>
      <c r="FA24" s="0" t="n">
        <v>576000000</v>
      </c>
      <c r="FB24" s="0" t="n">
        <v>0</v>
      </c>
      <c r="FC24" s="0" t="n">
        <v>1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10.4436</v>
      </c>
      <c r="FL24" s="0" t="n">
        <v>101340047.6</v>
      </c>
      <c r="FM24" s="0" t="n">
        <v>0</v>
      </c>
      <c r="FN24" s="0" t="n">
        <v>46523000000</v>
      </c>
      <c r="FO24" s="0" t="n">
        <v>0</v>
      </c>
      <c r="FP24" s="0" t="n">
        <v>0</v>
      </c>
      <c r="FQ24" s="0" t="n">
        <v>11.134473</v>
      </c>
      <c r="FR24" s="0" t="n">
        <v>1.815634</v>
      </c>
      <c r="FS24" s="0" t="n">
        <v>35997000</v>
      </c>
      <c r="FT24" s="0" t="n">
        <v>0</v>
      </c>
      <c r="FU24" s="0" t="n">
        <v>1719690568.8</v>
      </c>
      <c r="FV24" s="0" t="n">
        <v>8999252</v>
      </c>
      <c r="FW24" s="0" t="n">
        <v>90000000</v>
      </c>
      <c r="FX24" s="0" t="n">
        <v>6</v>
      </c>
      <c r="FY24" s="0" t="n">
        <v>342438954</v>
      </c>
      <c r="FZ24" s="0" t="n">
        <v>6209316902</v>
      </c>
      <c r="GA24" s="0" t="n">
        <v>47.3293</v>
      </c>
      <c r="GB24" s="0" t="s">
        <v>284</v>
      </c>
      <c r="GC24" s="0" t="n">
        <v>0</v>
      </c>
      <c r="GD24" s="0" t="n">
        <v>0</v>
      </c>
      <c r="GE24" s="0" t="n">
        <v>0</v>
      </c>
      <c r="GF24" s="0" t="n">
        <v>0</v>
      </c>
      <c r="GG24" s="0" t="s">
        <v>284</v>
      </c>
      <c r="GH24" s="0" t="n">
        <v>0</v>
      </c>
      <c r="GI24" s="0" t="n">
        <v>575904004</v>
      </c>
      <c r="GJ24" s="0" t="n">
        <v>0</v>
      </c>
      <c r="GK24" s="0" t="n">
        <v>0</v>
      </c>
      <c r="GL24" s="0" t="s">
        <v>284</v>
      </c>
      <c r="GM24" s="0" t="n">
        <v>4519183.5</v>
      </c>
      <c r="GN24" s="0" t="s">
        <v>284</v>
      </c>
      <c r="GO24" s="0" t="n">
        <v>0</v>
      </c>
      <c r="GP24" s="0" t="n">
        <v>11.6744</v>
      </c>
      <c r="GQ24" s="0" t="n">
        <v>5</v>
      </c>
      <c r="GR24" s="0" t="n">
        <v>0</v>
      </c>
      <c r="GS24" s="0" t="n">
        <v>180000000</v>
      </c>
      <c r="GT24" s="0" t="n">
        <v>1.999833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137.316</v>
      </c>
      <c r="GZ24" s="0" t="n">
        <v>35997000</v>
      </c>
      <c r="HA24" s="0" t="n">
        <v>0</v>
      </c>
      <c r="HB24" s="0" t="n">
        <v>0</v>
      </c>
      <c r="HC24" s="0" t="n">
        <v>137.309</v>
      </c>
      <c r="HD24" s="0" t="n">
        <v>9011974.5</v>
      </c>
      <c r="HE24" s="0" t="n">
        <v>0</v>
      </c>
      <c r="HF24" s="0" t="n">
        <v>17.403</v>
      </c>
      <c r="HG24" s="0" t="n">
        <v>0</v>
      </c>
      <c r="HH24" s="0" t="n">
        <v>4518710.7</v>
      </c>
      <c r="HI24" s="0" t="n">
        <v>1.84</v>
      </c>
      <c r="HJ24" s="0" t="n">
        <v>0</v>
      </c>
      <c r="HK24" s="0" t="n">
        <v>0</v>
      </c>
      <c r="HL24" s="0" t="s">
        <v>284</v>
      </c>
      <c r="HM24" s="0" t="n">
        <v>20.45</v>
      </c>
      <c r="HN24" s="0" t="n">
        <v>35997000</v>
      </c>
      <c r="HO24" s="0" t="n">
        <v>8999248</v>
      </c>
      <c r="HP24" s="0" t="n">
        <v>105846687.6</v>
      </c>
      <c r="HQ24" s="0" t="n">
        <v>105840295</v>
      </c>
      <c r="HR24" s="0" t="s">
        <v>284</v>
      </c>
      <c r="HS24" s="0" t="n">
        <v>0.9</v>
      </c>
      <c r="HT24" s="0" t="n">
        <v>0</v>
      </c>
      <c r="HU24" s="0" t="n">
        <v>0</v>
      </c>
      <c r="HV24" s="0" t="n">
        <v>36047255.6</v>
      </c>
      <c r="HW24" s="0" t="n">
        <v>576000000</v>
      </c>
      <c r="HX24" s="0" t="n">
        <v>0</v>
      </c>
      <c r="HY24" s="0" t="n">
        <v>423385838.4</v>
      </c>
      <c r="HZ24" s="0" t="n">
        <v>0</v>
      </c>
      <c r="IA24" s="0" t="n">
        <v>48322000000</v>
      </c>
      <c r="IB24" s="0" t="n">
        <v>0</v>
      </c>
      <c r="IC24" s="0" t="s">
        <v>284</v>
      </c>
      <c r="ID24" s="0" t="n">
        <v>117082969.8</v>
      </c>
      <c r="IE24" s="0" t="n">
        <v>4518520.1</v>
      </c>
      <c r="IF24" s="0" t="n">
        <v>4500040.5</v>
      </c>
      <c r="IG24" s="0" t="n">
        <v>0</v>
      </c>
      <c r="IH24" s="0" t="n">
        <v>18000000</v>
      </c>
      <c r="II24" s="0" t="n">
        <v>6.73225</v>
      </c>
      <c r="IJ24" s="0" t="n">
        <v>0</v>
      </c>
      <c r="IK24" s="0" t="n">
        <v>105846868.6</v>
      </c>
      <c r="IL24" s="0" t="n">
        <v>0</v>
      </c>
      <c r="IM24" s="0" t="n">
        <v>0</v>
      </c>
      <c r="IN24" s="0" t="n">
        <v>0</v>
      </c>
      <c r="IO24" s="0" t="n">
        <v>4.7</v>
      </c>
      <c r="IP24" s="0" t="n">
        <v>14.821</v>
      </c>
      <c r="IQ24" s="0" t="n">
        <v>5245665013</v>
      </c>
      <c r="IR24" s="0" t="n">
        <v>7.98889</v>
      </c>
      <c r="IS24" s="0" t="n">
        <v>0</v>
      </c>
      <c r="IT24" s="0" t="n">
        <v>0</v>
      </c>
      <c r="IU24" s="0" t="n">
        <v>105845777</v>
      </c>
      <c r="IV24" s="0" t="n">
        <v>0</v>
      </c>
      <c r="IW24" s="0" t="n">
        <v>0</v>
      </c>
      <c r="IX24" s="0" t="n">
        <v>99.99</v>
      </c>
      <c r="IY24" s="0" t="n">
        <v>4</v>
      </c>
      <c r="IZ24" s="0" t="n">
        <v>0</v>
      </c>
      <c r="JA24" s="0" t="n">
        <v>1530000000</v>
      </c>
      <c r="JB24" s="0" t="n">
        <v>0</v>
      </c>
      <c r="JC24" s="0" t="n">
        <v>98.7</v>
      </c>
      <c r="JD24" s="0" t="s">
        <v>284</v>
      </c>
      <c r="JE24" s="0" t="n">
        <v>0</v>
      </c>
      <c r="JF24" s="0" t="n">
        <v>11.6909</v>
      </c>
      <c r="JG24" s="0" t="n">
        <v>105839681</v>
      </c>
      <c r="JH24" s="0" t="n">
        <v>0</v>
      </c>
      <c r="JI24" s="0" t="n">
        <v>488689236.9</v>
      </c>
      <c r="JJ24" s="0" t="n">
        <v>0</v>
      </c>
      <c r="JK24" s="0" t="n">
        <v>1326232416.4</v>
      </c>
      <c r="JL24" s="0" t="n">
        <v>34.47</v>
      </c>
      <c r="JM24" s="0" t="n">
        <v>423360210</v>
      </c>
      <c r="JN24" s="0" t="n">
        <v>0</v>
      </c>
      <c r="JO24" s="0" t="n">
        <v>0</v>
      </c>
      <c r="JP24" s="0" t="n">
        <v>0</v>
      </c>
      <c r="JQ24" s="0" t="n">
        <v>0</v>
      </c>
      <c r="JR24" s="0" t="n">
        <v>0.95</v>
      </c>
      <c r="JS24" s="0" t="n">
        <v>0.95</v>
      </c>
      <c r="JT24" s="0" t="n">
        <v>0.7</v>
      </c>
      <c r="JU24" s="0" t="n">
        <v>0.7</v>
      </c>
      <c r="JV24" s="0" t="n">
        <v>0.49</v>
      </c>
      <c r="JW24" s="0" t="n">
        <v>2.19</v>
      </c>
      <c r="JX24" s="0" t="n">
        <v>0.6</v>
      </c>
    </row>
    <row r="25" customFormat="false" ht="12.8" hidden="false" customHeight="false" outlineLevel="0" collapsed="false">
      <c r="A25" s="0" t="s">
        <v>287</v>
      </c>
      <c r="B25" s="0" t="n">
        <v>24000</v>
      </c>
      <c r="C25" s="0" t="n">
        <v>0.8</v>
      </c>
      <c r="D25" s="0" t="n">
        <v>0.75</v>
      </c>
      <c r="E25" s="1" t="e">
        <f aca="false">(I23+((H23-I23)/20))/G23</f>
        <v>#DIV/0!</v>
      </c>
      <c r="F25" s="0" t="n">
        <v>20</v>
      </c>
      <c r="H25" s="0" t="n">
        <v>41.93</v>
      </c>
      <c r="I25" s="0" t="n">
        <v>4.19</v>
      </c>
      <c r="J25" s="0" t="n">
        <v>2.03</v>
      </c>
      <c r="L25" s="0" t="n">
        <v>4.06</v>
      </c>
      <c r="M25" s="0" t="n">
        <v>1.24</v>
      </c>
      <c r="N25" s="0" t="n">
        <f aca="false">MAX(L25,M25)</f>
        <v>4.06</v>
      </c>
      <c r="O25" s="0" t="n">
        <v>1.93</v>
      </c>
      <c r="P25" s="0" t="n">
        <v>1.59</v>
      </c>
      <c r="Q25" s="0" t="n">
        <v>1.93</v>
      </c>
      <c r="R25" s="0" t="n">
        <v>1.7</v>
      </c>
      <c r="S25" s="0" t="n">
        <v>1.7</v>
      </c>
      <c r="T25" s="0" t="n">
        <v>1.7</v>
      </c>
      <c r="U25" s="0" t="n">
        <v>10.01</v>
      </c>
      <c r="V25" s="0" t="n">
        <v>20.66</v>
      </c>
      <c r="W25" s="1" t="n">
        <f aca="false">H25/N25</f>
        <v>10.3275862068966</v>
      </c>
      <c r="X25" s="0" t="n">
        <v>21.73</v>
      </c>
      <c r="Y25" s="0" t="n">
        <v>24.66</v>
      </c>
      <c r="Z25" s="0" t="n">
        <v>95.75</v>
      </c>
      <c r="AA25" s="0" t="n">
        <v>22.07</v>
      </c>
      <c r="AB25" s="0" t="n">
        <v>57.98</v>
      </c>
      <c r="AC25" s="0" t="n">
        <v>0</v>
      </c>
      <c r="AD25" s="0" t="n">
        <v>0</v>
      </c>
      <c r="AE25" s="0" t="n">
        <v>0</v>
      </c>
      <c r="AF25" s="0" t="n">
        <v>12.6</v>
      </c>
      <c r="AG25" s="0" t="n">
        <v>100</v>
      </c>
      <c r="AH25" s="0" t="n">
        <v>10.13</v>
      </c>
      <c r="AI25" s="0" t="n">
        <v>35.971</v>
      </c>
      <c r="AJ25" s="0" t="n">
        <v>87.4</v>
      </c>
      <c r="AK25" s="0" t="n">
        <v>12.6</v>
      </c>
      <c r="AL25" s="0" t="n">
        <v>29.5308</v>
      </c>
      <c r="AM25" s="0" t="n">
        <v>3.64</v>
      </c>
      <c r="AN25" s="0" t="n">
        <v>0.99</v>
      </c>
      <c r="AO25" s="0" t="n">
        <v>144.168</v>
      </c>
      <c r="AP25" s="0" t="n">
        <v>0.94</v>
      </c>
      <c r="AQ25" s="0" t="n">
        <v>16.343</v>
      </c>
      <c r="AR25" s="0" t="n">
        <v>5.791</v>
      </c>
      <c r="AS25" s="0" t="s">
        <v>284</v>
      </c>
      <c r="AT25" s="0" t="s">
        <v>284</v>
      </c>
      <c r="AU25" s="0" t="n">
        <v>75.074</v>
      </c>
      <c r="AV25" s="0" t="n">
        <v>24.926</v>
      </c>
      <c r="AW25" s="0" t="n">
        <v>75.085</v>
      </c>
      <c r="AX25" s="0" t="n">
        <v>24.915</v>
      </c>
      <c r="AY25" s="0" t="n">
        <v>0.016</v>
      </c>
      <c r="AZ25" s="0" t="n">
        <v>52.784</v>
      </c>
      <c r="BA25" s="0" t="n">
        <v>47.216</v>
      </c>
      <c r="BB25" s="0" t="n">
        <v>53.006</v>
      </c>
      <c r="BC25" s="0" t="n">
        <v>46.994</v>
      </c>
      <c r="BD25" s="0" t="n">
        <v>1.443</v>
      </c>
      <c r="BE25" s="0" t="n">
        <v>0</v>
      </c>
      <c r="BF25" s="0" t="n">
        <v>1.087</v>
      </c>
      <c r="BG25" s="0" t="n">
        <v>99.99</v>
      </c>
      <c r="BI25" s="0" t="n">
        <v>12309980.3</v>
      </c>
      <c r="BJ25" s="0" t="n">
        <v>0</v>
      </c>
      <c r="BK25" s="0" t="n">
        <v>50</v>
      </c>
      <c r="BL25" s="0" t="n">
        <v>105840186</v>
      </c>
      <c r="BM25" s="0" t="n">
        <v>842700907.4</v>
      </c>
      <c r="BN25" s="0" t="n">
        <v>0</v>
      </c>
      <c r="BO25" s="0" t="n">
        <v>11.6744</v>
      </c>
      <c r="BP25" s="0" t="n">
        <v>393466338.6</v>
      </c>
      <c r="BQ25" s="0" t="n">
        <v>17.281</v>
      </c>
      <c r="BR25" s="0" t="n">
        <v>0</v>
      </c>
      <c r="BS25" s="0" t="n">
        <v>0</v>
      </c>
      <c r="BT25" s="0" t="s">
        <v>284</v>
      </c>
      <c r="BU25" s="0" t="n">
        <v>9011698.1</v>
      </c>
      <c r="BV25" s="0" t="n">
        <v>23.652</v>
      </c>
      <c r="BW25" s="0" t="n">
        <v>0</v>
      </c>
      <c r="BX25" s="0" t="n">
        <v>0</v>
      </c>
      <c r="BY25" s="0" t="s">
        <v>284</v>
      </c>
      <c r="BZ25" s="0" t="n">
        <v>0</v>
      </c>
      <c r="CA25" s="0" t="n">
        <v>0</v>
      </c>
      <c r="CB25" s="0" t="n">
        <v>1</v>
      </c>
      <c r="CC25" s="0" t="n">
        <v>95.02</v>
      </c>
      <c r="CD25" s="0" t="n">
        <v>4669761009</v>
      </c>
      <c r="CE25" s="0" t="n">
        <v>0</v>
      </c>
      <c r="CF25" s="0" t="n">
        <v>0</v>
      </c>
      <c r="CG25" s="0" t="n">
        <v>51.018</v>
      </c>
      <c r="CH25" s="0" t="n">
        <v>0</v>
      </c>
      <c r="CI25" s="0" t="n">
        <v>9011841.8</v>
      </c>
      <c r="CJ25" s="0" t="n">
        <v>101340186</v>
      </c>
      <c r="CK25" s="0" t="n">
        <v>0</v>
      </c>
      <c r="CL25" s="0" t="n">
        <v>137.309</v>
      </c>
      <c r="CM25" s="0" t="n">
        <v>101339681</v>
      </c>
      <c r="CN25" s="0" t="n">
        <v>0</v>
      </c>
      <c r="CO25" s="0" t="n">
        <v>0</v>
      </c>
      <c r="CP25" s="0" t="n">
        <v>0</v>
      </c>
      <c r="CQ25" s="0" t="n">
        <v>9011741.2</v>
      </c>
      <c r="CR25" s="0" t="n">
        <v>0</v>
      </c>
      <c r="CS25" s="0" t="n">
        <v>105840048</v>
      </c>
      <c r="CT25" s="0" t="n">
        <v>0</v>
      </c>
      <c r="CU25" s="0" t="n">
        <v>162000000</v>
      </c>
      <c r="CV25" s="0" t="n">
        <v>0.876543</v>
      </c>
      <c r="CW25" s="0" t="n">
        <v>4519083.8</v>
      </c>
      <c r="CX25" s="0" t="n">
        <v>47275200000</v>
      </c>
      <c r="CY25" s="0" t="n">
        <v>0</v>
      </c>
      <c r="CZ25" s="0" t="n">
        <v>0</v>
      </c>
      <c r="DA25" s="0" t="n">
        <v>842747415.9</v>
      </c>
      <c r="DB25" s="0" t="n">
        <v>439054062.8</v>
      </c>
      <c r="DC25" s="0" t="n">
        <v>8999248</v>
      </c>
      <c r="DD25" s="0" t="n">
        <v>4.55</v>
      </c>
      <c r="DE25" s="0" t="n">
        <v>0</v>
      </c>
      <c r="DF25" s="0" t="n">
        <v>32201378.2</v>
      </c>
      <c r="DG25" s="0" t="n">
        <v>0</v>
      </c>
      <c r="DH25" s="0" t="n">
        <v>0</v>
      </c>
      <c r="DI25" s="0" t="n">
        <v>24633246.6</v>
      </c>
      <c r="DJ25" s="0" t="s">
        <v>284</v>
      </c>
      <c r="DK25" s="0" t="n">
        <v>0</v>
      </c>
      <c r="DL25" s="0" t="n">
        <v>2.133527</v>
      </c>
      <c r="DM25" s="0" t="n">
        <v>0</v>
      </c>
      <c r="DN25" s="0" t="n">
        <v>5.83651</v>
      </c>
      <c r="DO25" s="0" t="n">
        <v>12323266.3</v>
      </c>
      <c r="DP25" s="0" t="n">
        <v>18000000</v>
      </c>
      <c r="DQ25" s="0" t="s">
        <v>284</v>
      </c>
      <c r="DR25" s="0" t="n">
        <v>0</v>
      </c>
      <c r="DS25" s="0" t="n">
        <v>101340293.4</v>
      </c>
      <c r="DT25" s="0" t="n">
        <v>0</v>
      </c>
      <c r="DU25" s="0" t="n">
        <v>4500073</v>
      </c>
      <c r="DV25" s="0" t="n">
        <v>105846505.2</v>
      </c>
      <c r="DW25" s="0" t="n">
        <v>0</v>
      </c>
      <c r="DX25" s="0" t="n">
        <v>0</v>
      </c>
      <c r="DY25" s="0" t="n">
        <v>4500074.7</v>
      </c>
      <c r="DZ25" s="0" t="n">
        <v>0</v>
      </c>
      <c r="EA25" s="0" t="n">
        <v>8999252</v>
      </c>
      <c r="EB25" s="0" t="n">
        <v>33916000000</v>
      </c>
      <c r="EC25" s="0" t="n">
        <v>16102259.6</v>
      </c>
      <c r="ED25" s="0" t="n">
        <v>2113156471.7</v>
      </c>
      <c r="EE25" s="0" t="n">
        <v>20758974.9</v>
      </c>
      <c r="EF25" s="0" t="n">
        <v>1</v>
      </c>
      <c r="EG25" s="0" t="n">
        <v>0</v>
      </c>
      <c r="EH25" s="0" t="n">
        <v>0</v>
      </c>
      <c r="EI25" s="0" t="n">
        <v>0</v>
      </c>
      <c r="EJ25" s="0" t="n">
        <v>1.815634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35997000</v>
      </c>
      <c r="EP25" s="0" t="n">
        <v>85</v>
      </c>
      <c r="EQ25" s="0" t="n">
        <v>0</v>
      </c>
      <c r="ER25" s="0" t="n">
        <v>0</v>
      </c>
      <c r="ES25" s="0" t="n">
        <v>4499963.6</v>
      </c>
      <c r="ET25" s="0" t="s">
        <v>284</v>
      </c>
      <c r="EU25" s="0" t="n">
        <v>2.507641</v>
      </c>
      <c r="EV25" s="0" t="n">
        <v>342438954</v>
      </c>
      <c r="EW25" s="0" t="n">
        <v>16099118.6</v>
      </c>
      <c r="EX25" s="0" t="n">
        <v>0</v>
      </c>
      <c r="EY25" s="0" t="n">
        <v>2250000</v>
      </c>
      <c r="EZ25" s="0" t="n">
        <v>0</v>
      </c>
      <c r="FA25" s="0" t="n">
        <v>576000000</v>
      </c>
      <c r="FB25" s="0" t="n">
        <v>0</v>
      </c>
      <c r="FC25" s="0" t="n">
        <v>1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10.4436</v>
      </c>
      <c r="FL25" s="0" t="n">
        <v>101340047.6</v>
      </c>
      <c r="FM25" s="0" t="n">
        <v>0</v>
      </c>
      <c r="FN25" s="0" t="n">
        <v>46523000000</v>
      </c>
      <c r="FO25" s="0" t="n">
        <v>0</v>
      </c>
      <c r="FP25" s="0" t="n">
        <v>0</v>
      </c>
      <c r="FQ25" s="0" t="n">
        <v>11.134473</v>
      </c>
      <c r="FR25" s="0" t="n">
        <v>1.815634</v>
      </c>
      <c r="FS25" s="0" t="n">
        <v>35997000</v>
      </c>
      <c r="FT25" s="0" t="n">
        <v>0</v>
      </c>
      <c r="FU25" s="0" t="n">
        <v>1719690568.8</v>
      </c>
      <c r="FV25" s="0" t="n">
        <v>8999252</v>
      </c>
      <c r="FW25" s="0" t="n">
        <v>90000000</v>
      </c>
      <c r="FX25" s="0" t="n">
        <v>6</v>
      </c>
      <c r="FY25" s="0" t="n">
        <v>342438954</v>
      </c>
      <c r="FZ25" s="0" t="n">
        <v>6209316902</v>
      </c>
      <c r="GA25" s="0" t="n">
        <v>47.3293</v>
      </c>
      <c r="GB25" s="0" t="s">
        <v>284</v>
      </c>
      <c r="GC25" s="0" t="n">
        <v>0</v>
      </c>
      <c r="GD25" s="0" t="n">
        <v>0</v>
      </c>
      <c r="GE25" s="0" t="n">
        <v>0</v>
      </c>
      <c r="GF25" s="0" t="n">
        <v>0</v>
      </c>
      <c r="GG25" s="0" t="s">
        <v>284</v>
      </c>
      <c r="GH25" s="0" t="n">
        <v>0</v>
      </c>
      <c r="GI25" s="0" t="n">
        <v>575904004</v>
      </c>
      <c r="GJ25" s="0" t="n">
        <v>0</v>
      </c>
      <c r="GK25" s="0" t="n">
        <v>0</v>
      </c>
      <c r="GL25" s="0" t="s">
        <v>284</v>
      </c>
      <c r="GM25" s="0" t="n">
        <v>4519183.5</v>
      </c>
      <c r="GN25" s="0" t="s">
        <v>284</v>
      </c>
      <c r="GO25" s="0" t="n">
        <v>0</v>
      </c>
      <c r="GP25" s="0" t="n">
        <v>11.6744</v>
      </c>
      <c r="GQ25" s="0" t="n">
        <v>5</v>
      </c>
      <c r="GR25" s="0" t="n">
        <v>0</v>
      </c>
      <c r="GS25" s="0" t="n">
        <v>180000000</v>
      </c>
      <c r="GT25" s="0" t="n">
        <v>1.999833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137.316</v>
      </c>
      <c r="GZ25" s="0" t="n">
        <v>35997000</v>
      </c>
      <c r="HA25" s="0" t="n">
        <v>0</v>
      </c>
      <c r="HB25" s="0" t="n">
        <v>0</v>
      </c>
      <c r="HC25" s="0" t="n">
        <v>137.309</v>
      </c>
      <c r="HD25" s="0" t="n">
        <v>9011974.5</v>
      </c>
      <c r="HE25" s="0" t="n">
        <v>0</v>
      </c>
      <c r="HF25" s="0" t="n">
        <v>17.403</v>
      </c>
      <c r="HG25" s="0" t="n">
        <v>0</v>
      </c>
      <c r="HH25" s="0" t="n">
        <v>4518710.7</v>
      </c>
      <c r="HI25" s="0" t="n">
        <v>1.84</v>
      </c>
      <c r="HJ25" s="0" t="n">
        <v>0</v>
      </c>
      <c r="HK25" s="0" t="n">
        <v>0</v>
      </c>
      <c r="HL25" s="0" t="s">
        <v>284</v>
      </c>
      <c r="HM25" s="0" t="n">
        <v>20.45</v>
      </c>
      <c r="HN25" s="0" t="n">
        <v>35997000</v>
      </c>
      <c r="HO25" s="0" t="n">
        <v>8999248</v>
      </c>
      <c r="HP25" s="0" t="n">
        <v>105846687.6</v>
      </c>
      <c r="HQ25" s="0" t="n">
        <v>105840295</v>
      </c>
      <c r="HR25" s="0" t="s">
        <v>284</v>
      </c>
      <c r="HS25" s="0" t="n">
        <v>0.9</v>
      </c>
      <c r="HT25" s="0" t="n">
        <v>0</v>
      </c>
      <c r="HU25" s="0" t="n">
        <v>0</v>
      </c>
      <c r="HV25" s="0" t="n">
        <v>36047255.6</v>
      </c>
      <c r="HW25" s="0" t="n">
        <v>576000000</v>
      </c>
      <c r="HX25" s="0" t="n">
        <v>0</v>
      </c>
      <c r="HY25" s="0" t="n">
        <v>423385838.4</v>
      </c>
      <c r="HZ25" s="0" t="n">
        <v>0</v>
      </c>
      <c r="IA25" s="0" t="n">
        <v>48322000000</v>
      </c>
      <c r="IB25" s="0" t="n">
        <v>0</v>
      </c>
      <c r="IC25" s="0" t="s">
        <v>284</v>
      </c>
      <c r="ID25" s="0" t="n">
        <v>117082969.8</v>
      </c>
      <c r="IE25" s="0" t="n">
        <v>4518520.1</v>
      </c>
      <c r="IF25" s="0" t="n">
        <v>4500040.5</v>
      </c>
      <c r="IG25" s="0" t="n">
        <v>0</v>
      </c>
      <c r="IH25" s="0" t="n">
        <v>18000000</v>
      </c>
      <c r="II25" s="0" t="n">
        <v>6.73225</v>
      </c>
      <c r="IJ25" s="0" t="n">
        <v>0</v>
      </c>
      <c r="IK25" s="0" t="n">
        <v>105846868.6</v>
      </c>
      <c r="IL25" s="0" t="n">
        <v>0</v>
      </c>
      <c r="IM25" s="0" t="n">
        <v>0</v>
      </c>
      <c r="IN25" s="0" t="n">
        <v>0</v>
      </c>
      <c r="IO25" s="0" t="n">
        <v>4.7</v>
      </c>
      <c r="IP25" s="0" t="n">
        <v>14.821</v>
      </c>
      <c r="IQ25" s="0" t="n">
        <v>5245665013</v>
      </c>
      <c r="IR25" s="0" t="n">
        <v>7.98889</v>
      </c>
      <c r="IS25" s="0" t="n">
        <v>0</v>
      </c>
      <c r="IT25" s="0" t="n">
        <v>0</v>
      </c>
      <c r="IU25" s="0" t="n">
        <v>105845777</v>
      </c>
      <c r="IV25" s="0" t="n">
        <v>0</v>
      </c>
      <c r="IW25" s="0" t="n">
        <v>0</v>
      </c>
      <c r="IX25" s="0" t="n">
        <v>99.99</v>
      </c>
      <c r="IY25" s="0" t="n">
        <v>4</v>
      </c>
      <c r="IZ25" s="0" t="n">
        <v>0</v>
      </c>
      <c r="JA25" s="0" t="n">
        <v>1530000000</v>
      </c>
      <c r="JB25" s="0" t="n">
        <v>0</v>
      </c>
      <c r="JC25" s="0" t="n">
        <v>98.7</v>
      </c>
      <c r="JD25" s="0" t="s">
        <v>284</v>
      </c>
      <c r="JE25" s="0" t="n">
        <v>0</v>
      </c>
      <c r="JF25" s="0" t="n">
        <v>11.6909</v>
      </c>
      <c r="JG25" s="0" t="n">
        <v>105839681</v>
      </c>
      <c r="JH25" s="0" t="n">
        <v>0</v>
      </c>
      <c r="JI25" s="0" t="n">
        <v>488689236.9</v>
      </c>
      <c r="JJ25" s="0" t="n">
        <v>0</v>
      </c>
      <c r="JK25" s="0" t="n">
        <v>1326232416.4</v>
      </c>
      <c r="JL25" s="0" t="n">
        <v>34.47</v>
      </c>
      <c r="JM25" s="0" t="n">
        <v>423360210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0.95</v>
      </c>
      <c r="JS25" s="0" t="n">
        <v>0.95</v>
      </c>
      <c r="JT25" s="0" t="n">
        <v>0.7</v>
      </c>
      <c r="JU25" s="0" t="n">
        <v>0.7</v>
      </c>
      <c r="JV25" s="0" t="n">
        <v>0.52</v>
      </c>
    </row>
    <row r="26" customFormat="false" ht="12.8" hidden="false" customHeight="false" outlineLevel="0" collapsed="false">
      <c r="A26" s="0" t="s">
        <v>287</v>
      </c>
      <c r="B26" s="0" t="n">
        <v>24000</v>
      </c>
      <c r="C26" s="0" t="n">
        <v>0.8</v>
      </c>
      <c r="D26" s="0" t="n">
        <v>0.75</v>
      </c>
      <c r="E26" s="1" t="e">
        <f aca="false">(I23+((H23-I23)/30))/G23</f>
        <v>#DIV/0!</v>
      </c>
      <c r="F26" s="0" t="n">
        <v>30</v>
      </c>
      <c r="H26" s="0" t="n">
        <v>62.82</v>
      </c>
      <c r="I26" s="0" t="n">
        <v>5.99</v>
      </c>
      <c r="J26" s="0" t="n">
        <v>2.91</v>
      </c>
      <c r="L26" s="0" t="n">
        <v>4.94</v>
      </c>
      <c r="M26" s="0" t="n">
        <v>1.68</v>
      </c>
      <c r="N26" s="0" t="n">
        <f aca="false">MAX(L26,M26)</f>
        <v>4.94</v>
      </c>
      <c r="O26" s="0" t="n">
        <v>2.83</v>
      </c>
      <c r="P26" s="0" t="n">
        <v>2.27</v>
      </c>
      <c r="Q26" s="0" t="n">
        <v>2.83</v>
      </c>
      <c r="R26" s="0" t="n">
        <v>2.73</v>
      </c>
      <c r="S26" s="0" t="n">
        <v>2.77</v>
      </c>
      <c r="T26" s="0" t="n">
        <v>2.77</v>
      </c>
      <c r="U26" s="0" t="n">
        <v>10.49</v>
      </c>
      <c r="V26" s="0" t="n">
        <v>21.59</v>
      </c>
      <c r="W26" s="1" t="n">
        <f aca="false">H26/N26</f>
        <v>12.7165991902834</v>
      </c>
      <c r="X26" s="0" t="n">
        <v>22.2</v>
      </c>
      <c r="Y26" s="0" t="n">
        <v>22.68</v>
      </c>
      <c r="Z26" s="0" t="n">
        <v>95.75</v>
      </c>
      <c r="AA26" s="0" t="n">
        <v>22.07</v>
      </c>
      <c r="AB26" s="0" t="n">
        <v>57.98</v>
      </c>
      <c r="AC26" s="0" t="n">
        <v>0</v>
      </c>
      <c r="AD26" s="0" t="n">
        <v>0</v>
      </c>
      <c r="AE26" s="0" t="n">
        <v>0</v>
      </c>
      <c r="AF26" s="0" t="n">
        <v>12.6</v>
      </c>
      <c r="AG26" s="0" t="n">
        <v>100</v>
      </c>
      <c r="AH26" s="0" t="n">
        <v>10.13</v>
      </c>
      <c r="AI26" s="0" t="n">
        <v>35.971</v>
      </c>
      <c r="AJ26" s="0" t="n">
        <v>87.4</v>
      </c>
      <c r="AK26" s="0" t="n">
        <v>12.6</v>
      </c>
      <c r="AL26" s="0" t="n">
        <v>29.5308</v>
      </c>
      <c r="AM26" s="0" t="n">
        <v>3.64</v>
      </c>
      <c r="AN26" s="0" t="n">
        <v>0.99</v>
      </c>
      <c r="AO26" s="0" t="n">
        <v>144.168</v>
      </c>
      <c r="AP26" s="0" t="n">
        <v>0.94</v>
      </c>
      <c r="AQ26" s="0" t="n">
        <v>16.343</v>
      </c>
      <c r="AR26" s="0" t="n">
        <v>5.791</v>
      </c>
      <c r="AS26" s="0" t="s">
        <v>284</v>
      </c>
      <c r="AT26" s="0" t="s">
        <v>284</v>
      </c>
      <c r="AU26" s="0" t="n">
        <v>75.074</v>
      </c>
      <c r="AV26" s="0" t="n">
        <v>24.926</v>
      </c>
      <c r="AW26" s="0" t="n">
        <v>75.085</v>
      </c>
      <c r="AX26" s="0" t="n">
        <v>24.915</v>
      </c>
      <c r="AY26" s="0" t="n">
        <v>0.016</v>
      </c>
      <c r="AZ26" s="0" t="n">
        <v>52.784</v>
      </c>
      <c r="BA26" s="0" t="n">
        <v>47.216</v>
      </c>
      <c r="BB26" s="0" t="n">
        <v>53.006</v>
      </c>
      <c r="BC26" s="0" t="n">
        <v>46.994</v>
      </c>
      <c r="BD26" s="0" t="n">
        <v>1.443</v>
      </c>
      <c r="BE26" s="0" t="n">
        <v>0</v>
      </c>
      <c r="BF26" s="0" t="n">
        <v>1.087</v>
      </c>
      <c r="BG26" s="0" t="n">
        <v>99.99</v>
      </c>
      <c r="BI26" s="0" t="n">
        <v>12309980.3</v>
      </c>
      <c r="BJ26" s="0" t="n">
        <v>0</v>
      </c>
      <c r="BK26" s="0" t="n">
        <v>50</v>
      </c>
      <c r="BL26" s="0" t="n">
        <v>105840186</v>
      </c>
      <c r="BM26" s="0" t="n">
        <v>842700907.4</v>
      </c>
      <c r="BN26" s="0" t="n">
        <v>0</v>
      </c>
      <c r="BO26" s="0" t="n">
        <v>11.6744</v>
      </c>
      <c r="BP26" s="0" t="n">
        <v>393466338.6</v>
      </c>
      <c r="BQ26" s="0" t="n">
        <v>17.281</v>
      </c>
      <c r="BR26" s="0" t="n">
        <v>0</v>
      </c>
      <c r="BS26" s="0" t="n">
        <v>0</v>
      </c>
      <c r="BT26" s="0" t="s">
        <v>284</v>
      </c>
      <c r="BU26" s="0" t="n">
        <v>9011698.1</v>
      </c>
      <c r="BV26" s="0" t="n">
        <v>23.652</v>
      </c>
      <c r="BW26" s="0" t="n">
        <v>0</v>
      </c>
      <c r="BX26" s="0" t="n">
        <v>0</v>
      </c>
      <c r="BY26" s="0" t="s">
        <v>284</v>
      </c>
      <c r="BZ26" s="0" t="n">
        <v>0</v>
      </c>
      <c r="CA26" s="0" t="n">
        <v>0</v>
      </c>
      <c r="CB26" s="0" t="n">
        <v>1</v>
      </c>
      <c r="CC26" s="0" t="n">
        <v>95.02</v>
      </c>
      <c r="CD26" s="0" t="n">
        <v>4669761009</v>
      </c>
      <c r="CE26" s="0" t="n">
        <v>0</v>
      </c>
      <c r="CF26" s="0" t="n">
        <v>0</v>
      </c>
      <c r="CG26" s="0" t="n">
        <v>51.018</v>
      </c>
      <c r="CH26" s="0" t="n">
        <v>0</v>
      </c>
      <c r="CI26" s="0" t="n">
        <v>9011841.8</v>
      </c>
      <c r="CJ26" s="0" t="n">
        <v>101340186</v>
      </c>
      <c r="CK26" s="0" t="n">
        <v>0</v>
      </c>
      <c r="CL26" s="0" t="n">
        <v>137.309</v>
      </c>
      <c r="CM26" s="0" t="n">
        <v>101339681</v>
      </c>
      <c r="CN26" s="0" t="n">
        <v>0</v>
      </c>
      <c r="CO26" s="0" t="n">
        <v>0</v>
      </c>
      <c r="CP26" s="0" t="n">
        <v>0</v>
      </c>
      <c r="CQ26" s="0" t="n">
        <v>9011741.2</v>
      </c>
      <c r="CR26" s="0" t="n">
        <v>0</v>
      </c>
      <c r="CS26" s="0" t="n">
        <v>105840048</v>
      </c>
      <c r="CT26" s="0" t="n">
        <v>0</v>
      </c>
      <c r="CU26" s="0" t="n">
        <v>162000000</v>
      </c>
      <c r="CV26" s="0" t="n">
        <v>0.876543</v>
      </c>
      <c r="CW26" s="0" t="n">
        <v>4519083.8</v>
      </c>
      <c r="CX26" s="0" t="n">
        <v>47275200000</v>
      </c>
      <c r="CY26" s="0" t="n">
        <v>0</v>
      </c>
      <c r="CZ26" s="0" t="n">
        <v>0</v>
      </c>
      <c r="DA26" s="0" t="n">
        <v>842747415.9</v>
      </c>
      <c r="DB26" s="0" t="n">
        <v>439054062.8</v>
      </c>
      <c r="DC26" s="0" t="n">
        <v>8999248</v>
      </c>
      <c r="DD26" s="0" t="n">
        <v>4.55</v>
      </c>
      <c r="DE26" s="0" t="n">
        <v>0</v>
      </c>
      <c r="DF26" s="0" t="n">
        <v>32201378.2</v>
      </c>
      <c r="DG26" s="0" t="n">
        <v>0</v>
      </c>
      <c r="DH26" s="0" t="n">
        <v>0</v>
      </c>
      <c r="DI26" s="0" t="n">
        <v>24633246.6</v>
      </c>
      <c r="DJ26" s="0" t="s">
        <v>284</v>
      </c>
      <c r="DK26" s="0" t="n">
        <v>0</v>
      </c>
      <c r="DL26" s="0" t="n">
        <v>2.133527</v>
      </c>
      <c r="DM26" s="0" t="n">
        <v>0</v>
      </c>
      <c r="DN26" s="0" t="n">
        <v>5.83651</v>
      </c>
      <c r="DO26" s="0" t="n">
        <v>12323266.3</v>
      </c>
      <c r="DP26" s="0" t="n">
        <v>18000000</v>
      </c>
      <c r="DQ26" s="0" t="s">
        <v>284</v>
      </c>
      <c r="DR26" s="0" t="n">
        <v>0</v>
      </c>
      <c r="DS26" s="0" t="n">
        <v>101340293.4</v>
      </c>
      <c r="DT26" s="0" t="n">
        <v>0</v>
      </c>
      <c r="DU26" s="0" t="n">
        <v>4500073</v>
      </c>
      <c r="DV26" s="0" t="n">
        <v>105846505.2</v>
      </c>
      <c r="DW26" s="0" t="n">
        <v>0</v>
      </c>
      <c r="DX26" s="0" t="n">
        <v>0</v>
      </c>
      <c r="DY26" s="0" t="n">
        <v>4500074.7</v>
      </c>
      <c r="DZ26" s="0" t="n">
        <v>0</v>
      </c>
      <c r="EA26" s="0" t="n">
        <v>8999252</v>
      </c>
      <c r="EB26" s="0" t="n">
        <v>33916000000</v>
      </c>
      <c r="EC26" s="0" t="n">
        <v>16102259.6</v>
      </c>
      <c r="ED26" s="0" t="n">
        <v>2113156471.7</v>
      </c>
      <c r="EE26" s="0" t="n">
        <v>20758974.9</v>
      </c>
      <c r="EF26" s="0" t="n">
        <v>1</v>
      </c>
      <c r="EG26" s="0" t="n">
        <v>0</v>
      </c>
      <c r="EH26" s="0" t="n">
        <v>0</v>
      </c>
      <c r="EI26" s="0" t="n">
        <v>0</v>
      </c>
      <c r="EJ26" s="0" t="n">
        <v>1.815634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35997000</v>
      </c>
      <c r="EP26" s="0" t="n">
        <v>85</v>
      </c>
      <c r="EQ26" s="0" t="n">
        <v>0</v>
      </c>
      <c r="ER26" s="0" t="n">
        <v>0</v>
      </c>
      <c r="ES26" s="0" t="n">
        <v>4499963.6</v>
      </c>
      <c r="ET26" s="0" t="s">
        <v>284</v>
      </c>
      <c r="EU26" s="0" t="n">
        <v>2.507641</v>
      </c>
      <c r="EV26" s="0" t="n">
        <v>342438954</v>
      </c>
      <c r="EW26" s="0" t="n">
        <v>16099118.6</v>
      </c>
      <c r="EX26" s="0" t="n">
        <v>0</v>
      </c>
      <c r="EY26" s="0" t="n">
        <v>2250000</v>
      </c>
      <c r="EZ26" s="0" t="n">
        <v>0</v>
      </c>
      <c r="FA26" s="0" t="n">
        <v>576000000</v>
      </c>
      <c r="FB26" s="0" t="n">
        <v>0</v>
      </c>
      <c r="FC26" s="0" t="n">
        <v>1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10.4436</v>
      </c>
      <c r="FL26" s="0" t="n">
        <v>101340047.6</v>
      </c>
      <c r="FM26" s="0" t="n">
        <v>0</v>
      </c>
      <c r="FN26" s="0" t="n">
        <v>46523000000</v>
      </c>
      <c r="FO26" s="0" t="n">
        <v>0</v>
      </c>
      <c r="FP26" s="0" t="n">
        <v>0</v>
      </c>
      <c r="FQ26" s="0" t="n">
        <v>11.134473</v>
      </c>
      <c r="FR26" s="0" t="n">
        <v>1.815634</v>
      </c>
      <c r="FS26" s="0" t="n">
        <v>35997000</v>
      </c>
      <c r="FT26" s="0" t="n">
        <v>0</v>
      </c>
      <c r="FU26" s="0" t="n">
        <v>1719690568.8</v>
      </c>
      <c r="FV26" s="0" t="n">
        <v>8999252</v>
      </c>
      <c r="FW26" s="0" t="n">
        <v>90000000</v>
      </c>
      <c r="FX26" s="0" t="n">
        <v>6</v>
      </c>
      <c r="FY26" s="0" t="n">
        <v>342438954</v>
      </c>
      <c r="FZ26" s="0" t="n">
        <v>6209316902</v>
      </c>
      <c r="GA26" s="0" t="n">
        <v>47.3293</v>
      </c>
      <c r="GB26" s="0" t="s">
        <v>284</v>
      </c>
      <c r="GC26" s="0" t="n">
        <v>0</v>
      </c>
      <c r="GD26" s="0" t="n">
        <v>0</v>
      </c>
      <c r="GE26" s="0" t="n">
        <v>0</v>
      </c>
      <c r="GF26" s="0" t="n">
        <v>0</v>
      </c>
      <c r="GG26" s="0" t="s">
        <v>284</v>
      </c>
      <c r="GH26" s="0" t="n">
        <v>0</v>
      </c>
      <c r="GI26" s="0" t="n">
        <v>575904004</v>
      </c>
      <c r="GJ26" s="0" t="n">
        <v>0</v>
      </c>
      <c r="GK26" s="0" t="n">
        <v>0</v>
      </c>
      <c r="GL26" s="0" t="s">
        <v>284</v>
      </c>
      <c r="GM26" s="0" t="n">
        <v>4519183.5</v>
      </c>
      <c r="GN26" s="0" t="s">
        <v>284</v>
      </c>
      <c r="GO26" s="0" t="n">
        <v>0</v>
      </c>
      <c r="GP26" s="0" t="n">
        <v>11.6744</v>
      </c>
      <c r="GQ26" s="0" t="n">
        <v>5</v>
      </c>
      <c r="GR26" s="0" t="n">
        <v>0</v>
      </c>
      <c r="GS26" s="0" t="n">
        <v>180000000</v>
      </c>
      <c r="GT26" s="0" t="n">
        <v>1.999833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137.316</v>
      </c>
      <c r="GZ26" s="0" t="n">
        <v>35997000</v>
      </c>
      <c r="HA26" s="0" t="n">
        <v>0</v>
      </c>
      <c r="HB26" s="0" t="n">
        <v>0</v>
      </c>
      <c r="HC26" s="0" t="n">
        <v>137.309</v>
      </c>
      <c r="HD26" s="0" t="n">
        <v>9011974.5</v>
      </c>
      <c r="HE26" s="0" t="n">
        <v>0</v>
      </c>
      <c r="HF26" s="0" t="n">
        <v>17.403</v>
      </c>
      <c r="HG26" s="0" t="n">
        <v>0</v>
      </c>
      <c r="HH26" s="0" t="n">
        <v>4518710.7</v>
      </c>
      <c r="HI26" s="0" t="n">
        <v>1.84</v>
      </c>
      <c r="HJ26" s="0" t="n">
        <v>0</v>
      </c>
      <c r="HK26" s="0" t="n">
        <v>0</v>
      </c>
      <c r="HL26" s="0" t="s">
        <v>284</v>
      </c>
      <c r="HM26" s="0" t="n">
        <v>20.45</v>
      </c>
      <c r="HN26" s="0" t="n">
        <v>35997000</v>
      </c>
      <c r="HO26" s="0" t="n">
        <v>8999248</v>
      </c>
      <c r="HP26" s="0" t="n">
        <v>105846687.6</v>
      </c>
      <c r="HQ26" s="0" t="n">
        <v>105840295</v>
      </c>
      <c r="HR26" s="0" t="s">
        <v>284</v>
      </c>
      <c r="HS26" s="0" t="n">
        <v>0.9</v>
      </c>
      <c r="HT26" s="0" t="n">
        <v>0</v>
      </c>
      <c r="HU26" s="0" t="n">
        <v>0</v>
      </c>
      <c r="HV26" s="0" t="n">
        <v>36047255.6</v>
      </c>
      <c r="HW26" s="0" t="n">
        <v>576000000</v>
      </c>
      <c r="HX26" s="0" t="n">
        <v>0</v>
      </c>
      <c r="HY26" s="0" t="n">
        <v>423385838.4</v>
      </c>
      <c r="HZ26" s="0" t="n">
        <v>0</v>
      </c>
      <c r="IA26" s="0" t="n">
        <v>48322000000</v>
      </c>
      <c r="IB26" s="0" t="n">
        <v>0</v>
      </c>
      <c r="IC26" s="0" t="s">
        <v>284</v>
      </c>
      <c r="ID26" s="0" t="n">
        <v>117082969.8</v>
      </c>
      <c r="IE26" s="0" t="n">
        <v>4518520.1</v>
      </c>
      <c r="IF26" s="0" t="n">
        <v>4500040.5</v>
      </c>
      <c r="IG26" s="0" t="n">
        <v>0</v>
      </c>
      <c r="IH26" s="0" t="n">
        <v>18000000</v>
      </c>
      <c r="II26" s="0" t="n">
        <v>6.73225</v>
      </c>
      <c r="IJ26" s="0" t="n">
        <v>0</v>
      </c>
      <c r="IK26" s="0" t="n">
        <v>105846868.6</v>
      </c>
      <c r="IL26" s="0" t="n">
        <v>0</v>
      </c>
      <c r="IM26" s="0" t="n">
        <v>0</v>
      </c>
      <c r="IN26" s="0" t="n">
        <v>0</v>
      </c>
      <c r="IO26" s="0" t="n">
        <v>4.7</v>
      </c>
      <c r="IP26" s="0" t="n">
        <v>14.821</v>
      </c>
      <c r="IQ26" s="0" t="n">
        <v>5245665013</v>
      </c>
      <c r="IR26" s="0" t="n">
        <v>7.98889</v>
      </c>
      <c r="IS26" s="0" t="n">
        <v>0</v>
      </c>
      <c r="IT26" s="0" t="n">
        <v>0</v>
      </c>
      <c r="IU26" s="0" t="n">
        <v>105845777</v>
      </c>
      <c r="IV26" s="0" t="n">
        <v>0</v>
      </c>
      <c r="IW26" s="0" t="n">
        <v>0</v>
      </c>
      <c r="IX26" s="0" t="n">
        <v>99.99</v>
      </c>
      <c r="IY26" s="0" t="n">
        <v>4</v>
      </c>
      <c r="IZ26" s="0" t="n">
        <v>0</v>
      </c>
      <c r="JA26" s="0" t="n">
        <v>1530000000</v>
      </c>
      <c r="JB26" s="0" t="n">
        <v>0</v>
      </c>
      <c r="JC26" s="0" t="n">
        <v>98.7</v>
      </c>
      <c r="JD26" s="0" t="s">
        <v>284</v>
      </c>
      <c r="JE26" s="0" t="n">
        <v>0</v>
      </c>
      <c r="JF26" s="0" t="n">
        <v>11.6909</v>
      </c>
      <c r="JG26" s="0" t="n">
        <v>105839681</v>
      </c>
      <c r="JH26" s="0" t="n">
        <v>0</v>
      </c>
      <c r="JI26" s="0" t="n">
        <v>488689236.9</v>
      </c>
      <c r="JJ26" s="0" t="n">
        <v>0</v>
      </c>
      <c r="JK26" s="0" t="n">
        <v>1326232416.4</v>
      </c>
      <c r="JL26" s="0" t="n">
        <v>34.47</v>
      </c>
      <c r="JM26" s="0" t="n">
        <v>423360210</v>
      </c>
      <c r="JN26" s="0" t="n">
        <v>0</v>
      </c>
      <c r="JO26" s="0" t="n">
        <v>0</v>
      </c>
      <c r="JP26" s="0" t="n">
        <v>0</v>
      </c>
      <c r="JQ26" s="0" t="n">
        <v>0</v>
      </c>
      <c r="JR26" s="0" t="n">
        <v>0.95</v>
      </c>
      <c r="JS26" s="0" t="n">
        <v>0.95</v>
      </c>
      <c r="JT26" s="0" t="n">
        <v>0.7</v>
      </c>
      <c r="JU26" s="0" t="n">
        <v>0.7</v>
      </c>
      <c r="JV26" s="0" t="n">
        <v>0.51</v>
      </c>
    </row>
    <row r="27" customFormat="false" ht="12.8" hidden="false" customHeight="false" outlineLevel="0" collapsed="false">
      <c r="A27" s="0" t="s">
        <v>287</v>
      </c>
      <c r="B27" s="0" t="n">
        <v>24000</v>
      </c>
      <c r="C27" s="0" t="n">
        <v>0.8</v>
      </c>
      <c r="D27" s="0" t="n">
        <v>0.75</v>
      </c>
      <c r="E27" s="1" t="e">
        <f aca="false">(I23+((H23-I23)/40))/G23</f>
        <v>#DIV/0!</v>
      </c>
      <c r="F27" s="0" t="n">
        <v>40</v>
      </c>
      <c r="H27" s="0" t="n">
        <v>83.63</v>
      </c>
      <c r="I27" s="0" t="n">
        <v>7.87</v>
      </c>
      <c r="J27" s="0" t="n">
        <v>3.79</v>
      </c>
      <c r="L27" s="0" t="n">
        <v>7.12</v>
      </c>
      <c r="M27" s="0" t="n">
        <v>2.14</v>
      </c>
      <c r="N27" s="0" t="n">
        <f aca="false">MAX(L27,M27)</f>
        <v>7.12</v>
      </c>
      <c r="O27" s="0" t="n">
        <v>3.67</v>
      </c>
      <c r="P27" s="0" t="n">
        <v>2.95</v>
      </c>
      <c r="Q27" s="0" t="n">
        <v>3.67</v>
      </c>
      <c r="R27" s="0" t="n">
        <v>3.18</v>
      </c>
      <c r="S27" s="0" t="n">
        <v>3.13</v>
      </c>
      <c r="T27" s="0" t="n">
        <v>3.18</v>
      </c>
      <c r="U27" s="0" t="n">
        <v>10.63</v>
      </c>
      <c r="V27" s="0" t="n">
        <v>22.07</v>
      </c>
      <c r="W27" s="1" t="n">
        <f aca="false">H27/N27</f>
        <v>11.7457865168539</v>
      </c>
      <c r="X27" s="0" t="n">
        <v>22.79</v>
      </c>
      <c r="Y27" s="0" t="n">
        <v>26.3</v>
      </c>
      <c r="Z27" s="0" t="n">
        <v>95.75</v>
      </c>
      <c r="AA27" s="0" t="n">
        <v>22.07</v>
      </c>
      <c r="AB27" s="0" t="n">
        <v>57.98</v>
      </c>
      <c r="AC27" s="0" t="n">
        <v>0</v>
      </c>
      <c r="AD27" s="0" t="n">
        <v>0</v>
      </c>
      <c r="AE27" s="0" t="n">
        <v>0</v>
      </c>
      <c r="AF27" s="0" t="n">
        <v>12.6</v>
      </c>
      <c r="AG27" s="0" t="n">
        <v>100</v>
      </c>
      <c r="AH27" s="0" t="n">
        <v>10.13</v>
      </c>
      <c r="AI27" s="0" t="n">
        <v>35.971</v>
      </c>
      <c r="AJ27" s="0" t="n">
        <v>87.4</v>
      </c>
      <c r="AK27" s="0" t="n">
        <v>12.6</v>
      </c>
      <c r="AL27" s="0" t="n">
        <v>29.5308</v>
      </c>
      <c r="AM27" s="0" t="n">
        <v>3.64</v>
      </c>
      <c r="AN27" s="0" t="n">
        <v>0.99</v>
      </c>
      <c r="AO27" s="0" t="n">
        <v>144.168</v>
      </c>
      <c r="AP27" s="0" t="n">
        <v>0.94</v>
      </c>
      <c r="AQ27" s="0" t="n">
        <v>16.343</v>
      </c>
      <c r="AR27" s="0" t="n">
        <v>5.791</v>
      </c>
      <c r="AS27" s="0" t="s">
        <v>284</v>
      </c>
      <c r="AT27" s="0" t="s">
        <v>284</v>
      </c>
      <c r="AU27" s="0" t="n">
        <v>75.074</v>
      </c>
      <c r="AV27" s="0" t="n">
        <v>24.926</v>
      </c>
      <c r="AW27" s="0" t="n">
        <v>75.085</v>
      </c>
      <c r="AX27" s="0" t="n">
        <v>24.915</v>
      </c>
      <c r="AY27" s="0" t="n">
        <v>0.016</v>
      </c>
      <c r="AZ27" s="0" t="n">
        <v>52.784</v>
      </c>
      <c r="BA27" s="0" t="n">
        <v>47.216</v>
      </c>
      <c r="BB27" s="0" t="n">
        <v>53.006</v>
      </c>
      <c r="BC27" s="0" t="n">
        <v>46.994</v>
      </c>
      <c r="BD27" s="0" t="n">
        <v>1.443</v>
      </c>
      <c r="BE27" s="0" t="n">
        <v>0</v>
      </c>
      <c r="BF27" s="0" t="n">
        <v>1.087</v>
      </c>
      <c r="BG27" s="0" t="n">
        <v>99.99</v>
      </c>
      <c r="BI27" s="0" t="n">
        <v>12309980.3</v>
      </c>
      <c r="BJ27" s="0" t="n">
        <v>0</v>
      </c>
      <c r="BK27" s="0" t="n">
        <v>50</v>
      </c>
      <c r="BL27" s="0" t="n">
        <v>105840186</v>
      </c>
      <c r="BM27" s="0" t="n">
        <v>842700907.4</v>
      </c>
      <c r="BN27" s="0" t="n">
        <v>0</v>
      </c>
      <c r="BO27" s="0" t="n">
        <v>11.6744</v>
      </c>
      <c r="BP27" s="0" t="n">
        <v>393466338.6</v>
      </c>
      <c r="BQ27" s="0" t="n">
        <v>17.281</v>
      </c>
      <c r="BR27" s="0" t="n">
        <v>0</v>
      </c>
      <c r="BS27" s="0" t="n">
        <v>0</v>
      </c>
      <c r="BT27" s="0" t="s">
        <v>284</v>
      </c>
      <c r="BU27" s="0" t="n">
        <v>9011698.1</v>
      </c>
      <c r="BV27" s="0" t="n">
        <v>23.652</v>
      </c>
      <c r="BW27" s="0" t="n">
        <v>0</v>
      </c>
      <c r="BX27" s="0" t="n">
        <v>0</v>
      </c>
      <c r="BY27" s="0" t="s">
        <v>284</v>
      </c>
      <c r="BZ27" s="0" t="n">
        <v>0</v>
      </c>
      <c r="CA27" s="0" t="n">
        <v>0</v>
      </c>
      <c r="CB27" s="0" t="n">
        <v>1</v>
      </c>
      <c r="CC27" s="0" t="n">
        <v>95.02</v>
      </c>
      <c r="CD27" s="0" t="n">
        <v>4669761009</v>
      </c>
      <c r="CE27" s="0" t="n">
        <v>0</v>
      </c>
      <c r="CF27" s="0" t="n">
        <v>0</v>
      </c>
      <c r="CG27" s="0" t="n">
        <v>51.018</v>
      </c>
      <c r="CH27" s="0" t="n">
        <v>0</v>
      </c>
      <c r="CI27" s="0" t="n">
        <v>9011841.8</v>
      </c>
      <c r="CJ27" s="0" t="n">
        <v>101340186</v>
      </c>
      <c r="CK27" s="0" t="n">
        <v>0</v>
      </c>
      <c r="CL27" s="0" t="n">
        <v>137.309</v>
      </c>
      <c r="CM27" s="0" t="n">
        <v>101339681</v>
      </c>
      <c r="CN27" s="0" t="n">
        <v>0</v>
      </c>
      <c r="CO27" s="0" t="n">
        <v>0</v>
      </c>
      <c r="CP27" s="0" t="n">
        <v>0</v>
      </c>
      <c r="CQ27" s="0" t="n">
        <v>9011741.2</v>
      </c>
      <c r="CR27" s="0" t="n">
        <v>0</v>
      </c>
      <c r="CS27" s="0" t="n">
        <v>105840048</v>
      </c>
      <c r="CT27" s="0" t="n">
        <v>0</v>
      </c>
      <c r="CU27" s="0" t="n">
        <v>162000000</v>
      </c>
      <c r="CV27" s="0" t="n">
        <v>0.876543</v>
      </c>
      <c r="CW27" s="0" t="n">
        <v>4519083.8</v>
      </c>
      <c r="CX27" s="0" t="n">
        <v>47275200000</v>
      </c>
      <c r="CY27" s="0" t="n">
        <v>0</v>
      </c>
      <c r="CZ27" s="0" t="n">
        <v>0</v>
      </c>
      <c r="DA27" s="0" t="n">
        <v>842747415.9</v>
      </c>
      <c r="DB27" s="0" t="n">
        <v>439054062.8</v>
      </c>
      <c r="DC27" s="0" t="n">
        <v>8999248</v>
      </c>
      <c r="DD27" s="0" t="n">
        <v>4.55</v>
      </c>
      <c r="DE27" s="0" t="n">
        <v>0</v>
      </c>
      <c r="DF27" s="0" t="n">
        <v>32201378.2</v>
      </c>
      <c r="DG27" s="0" t="n">
        <v>0</v>
      </c>
      <c r="DH27" s="0" t="n">
        <v>0</v>
      </c>
      <c r="DI27" s="0" t="n">
        <v>24633246.6</v>
      </c>
      <c r="DJ27" s="0" t="s">
        <v>284</v>
      </c>
      <c r="DK27" s="0" t="n">
        <v>0</v>
      </c>
      <c r="DL27" s="0" t="n">
        <v>2.133527</v>
      </c>
      <c r="DM27" s="0" t="n">
        <v>0</v>
      </c>
      <c r="DN27" s="0" t="n">
        <v>5.83651</v>
      </c>
      <c r="DO27" s="0" t="n">
        <v>12323266.3</v>
      </c>
      <c r="DP27" s="0" t="n">
        <v>18000000</v>
      </c>
      <c r="DQ27" s="0" t="s">
        <v>284</v>
      </c>
      <c r="DR27" s="0" t="n">
        <v>0</v>
      </c>
      <c r="DS27" s="0" t="n">
        <v>101340293.4</v>
      </c>
      <c r="DT27" s="0" t="n">
        <v>0</v>
      </c>
      <c r="DU27" s="0" t="n">
        <v>4500073</v>
      </c>
      <c r="DV27" s="0" t="n">
        <v>105846505.2</v>
      </c>
      <c r="DW27" s="0" t="n">
        <v>0</v>
      </c>
      <c r="DX27" s="0" t="n">
        <v>0</v>
      </c>
      <c r="DY27" s="0" t="n">
        <v>4500074.7</v>
      </c>
      <c r="DZ27" s="0" t="n">
        <v>0</v>
      </c>
      <c r="EA27" s="0" t="n">
        <v>8999252</v>
      </c>
      <c r="EB27" s="0" t="n">
        <v>33916000000</v>
      </c>
      <c r="EC27" s="0" t="n">
        <v>16102259.6</v>
      </c>
      <c r="ED27" s="0" t="n">
        <v>2113156471.7</v>
      </c>
      <c r="EE27" s="0" t="n">
        <v>20758974.9</v>
      </c>
      <c r="EF27" s="0" t="n">
        <v>1</v>
      </c>
      <c r="EG27" s="0" t="n">
        <v>0</v>
      </c>
      <c r="EH27" s="0" t="n">
        <v>0</v>
      </c>
      <c r="EI27" s="0" t="n">
        <v>0</v>
      </c>
      <c r="EJ27" s="0" t="n">
        <v>1.815634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35997000</v>
      </c>
      <c r="EP27" s="0" t="n">
        <v>85</v>
      </c>
      <c r="EQ27" s="0" t="n">
        <v>0</v>
      </c>
      <c r="ER27" s="0" t="n">
        <v>0</v>
      </c>
      <c r="ES27" s="0" t="n">
        <v>4499963.6</v>
      </c>
      <c r="ET27" s="0" t="s">
        <v>284</v>
      </c>
      <c r="EU27" s="0" t="n">
        <v>2.507641</v>
      </c>
      <c r="EV27" s="0" t="n">
        <v>342438954</v>
      </c>
      <c r="EW27" s="0" t="n">
        <v>16099118.6</v>
      </c>
      <c r="EX27" s="0" t="n">
        <v>0</v>
      </c>
      <c r="EY27" s="0" t="n">
        <v>2250000</v>
      </c>
      <c r="EZ27" s="0" t="n">
        <v>0</v>
      </c>
      <c r="FA27" s="0" t="n">
        <v>576000000</v>
      </c>
      <c r="FB27" s="0" t="n">
        <v>0</v>
      </c>
      <c r="FC27" s="0" t="n">
        <v>1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10.4436</v>
      </c>
      <c r="FL27" s="0" t="n">
        <v>101340047.6</v>
      </c>
      <c r="FM27" s="0" t="n">
        <v>0</v>
      </c>
      <c r="FN27" s="0" t="n">
        <v>46523000000</v>
      </c>
      <c r="FO27" s="0" t="n">
        <v>0</v>
      </c>
      <c r="FP27" s="0" t="n">
        <v>0</v>
      </c>
      <c r="FQ27" s="0" t="n">
        <v>11.134473</v>
      </c>
      <c r="FR27" s="0" t="n">
        <v>1.815634</v>
      </c>
      <c r="FS27" s="0" t="n">
        <v>35997000</v>
      </c>
      <c r="FT27" s="0" t="n">
        <v>0</v>
      </c>
      <c r="FU27" s="0" t="n">
        <v>1719690568.8</v>
      </c>
      <c r="FV27" s="0" t="n">
        <v>8999252</v>
      </c>
      <c r="FW27" s="0" t="n">
        <v>90000000</v>
      </c>
      <c r="FX27" s="0" t="n">
        <v>6</v>
      </c>
      <c r="FY27" s="0" t="n">
        <v>342438954</v>
      </c>
      <c r="FZ27" s="0" t="n">
        <v>6209316902</v>
      </c>
      <c r="GA27" s="0" t="n">
        <v>47.3293</v>
      </c>
      <c r="GB27" s="0" t="s">
        <v>284</v>
      </c>
      <c r="GC27" s="0" t="n">
        <v>0</v>
      </c>
      <c r="GD27" s="0" t="n">
        <v>0</v>
      </c>
      <c r="GE27" s="0" t="n">
        <v>0</v>
      </c>
      <c r="GF27" s="0" t="n">
        <v>0</v>
      </c>
      <c r="GG27" s="0" t="s">
        <v>284</v>
      </c>
      <c r="GH27" s="0" t="n">
        <v>0</v>
      </c>
      <c r="GI27" s="0" t="n">
        <v>575904004</v>
      </c>
      <c r="GJ27" s="0" t="n">
        <v>0</v>
      </c>
      <c r="GK27" s="0" t="n">
        <v>0</v>
      </c>
      <c r="GL27" s="0" t="s">
        <v>284</v>
      </c>
      <c r="GM27" s="0" t="n">
        <v>4519183.5</v>
      </c>
      <c r="GN27" s="0" t="s">
        <v>284</v>
      </c>
      <c r="GO27" s="0" t="n">
        <v>0</v>
      </c>
      <c r="GP27" s="0" t="n">
        <v>11.6744</v>
      </c>
      <c r="GQ27" s="0" t="n">
        <v>5</v>
      </c>
      <c r="GR27" s="0" t="n">
        <v>0</v>
      </c>
      <c r="GS27" s="0" t="n">
        <v>180000000</v>
      </c>
      <c r="GT27" s="0" t="n">
        <v>1.999833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137.316</v>
      </c>
      <c r="GZ27" s="0" t="n">
        <v>35997000</v>
      </c>
      <c r="HA27" s="0" t="n">
        <v>0</v>
      </c>
      <c r="HB27" s="0" t="n">
        <v>0</v>
      </c>
      <c r="HC27" s="0" t="n">
        <v>137.309</v>
      </c>
      <c r="HD27" s="0" t="n">
        <v>9011974.5</v>
      </c>
      <c r="HE27" s="0" t="n">
        <v>0</v>
      </c>
      <c r="HF27" s="0" t="n">
        <v>17.403</v>
      </c>
      <c r="HG27" s="0" t="n">
        <v>0</v>
      </c>
      <c r="HH27" s="0" t="n">
        <v>4518710.7</v>
      </c>
      <c r="HI27" s="0" t="n">
        <v>1.84</v>
      </c>
      <c r="HJ27" s="0" t="n">
        <v>0</v>
      </c>
      <c r="HK27" s="0" t="n">
        <v>0</v>
      </c>
      <c r="HL27" s="0" t="s">
        <v>284</v>
      </c>
      <c r="HM27" s="0" t="n">
        <v>20.45</v>
      </c>
      <c r="HN27" s="0" t="n">
        <v>35997000</v>
      </c>
      <c r="HO27" s="0" t="n">
        <v>8999248</v>
      </c>
      <c r="HP27" s="0" t="n">
        <v>105846687.6</v>
      </c>
      <c r="HQ27" s="0" t="n">
        <v>105840295</v>
      </c>
      <c r="HR27" s="0" t="s">
        <v>284</v>
      </c>
      <c r="HS27" s="0" t="n">
        <v>0.9</v>
      </c>
      <c r="HT27" s="0" t="n">
        <v>0</v>
      </c>
      <c r="HU27" s="0" t="n">
        <v>0</v>
      </c>
      <c r="HV27" s="0" t="n">
        <v>36047255.6</v>
      </c>
      <c r="HW27" s="0" t="n">
        <v>576000000</v>
      </c>
      <c r="HX27" s="0" t="n">
        <v>0</v>
      </c>
      <c r="HY27" s="0" t="n">
        <v>423385838.4</v>
      </c>
      <c r="HZ27" s="0" t="n">
        <v>0</v>
      </c>
      <c r="IA27" s="0" t="n">
        <v>48322000000</v>
      </c>
      <c r="IB27" s="0" t="n">
        <v>0</v>
      </c>
      <c r="IC27" s="0" t="s">
        <v>284</v>
      </c>
      <c r="ID27" s="0" t="n">
        <v>117082969.8</v>
      </c>
      <c r="IE27" s="0" t="n">
        <v>4518520.1</v>
      </c>
      <c r="IF27" s="0" t="n">
        <v>4500040.5</v>
      </c>
      <c r="IG27" s="0" t="n">
        <v>0</v>
      </c>
      <c r="IH27" s="0" t="n">
        <v>18000000</v>
      </c>
      <c r="II27" s="0" t="n">
        <v>6.73225</v>
      </c>
      <c r="IJ27" s="0" t="n">
        <v>0</v>
      </c>
      <c r="IK27" s="0" t="n">
        <v>105846868.6</v>
      </c>
      <c r="IL27" s="0" t="n">
        <v>0</v>
      </c>
      <c r="IM27" s="0" t="n">
        <v>0</v>
      </c>
      <c r="IN27" s="0" t="n">
        <v>0</v>
      </c>
      <c r="IO27" s="0" t="n">
        <v>4.7</v>
      </c>
      <c r="IP27" s="0" t="n">
        <v>14.821</v>
      </c>
      <c r="IQ27" s="0" t="n">
        <v>5245665013</v>
      </c>
      <c r="IR27" s="0" t="n">
        <v>7.98889</v>
      </c>
      <c r="IS27" s="0" t="n">
        <v>0</v>
      </c>
      <c r="IT27" s="0" t="n">
        <v>0</v>
      </c>
      <c r="IU27" s="0" t="n">
        <v>105845777</v>
      </c>
      <c r="IV27" s="0" t="n">
        <v>0</v>
      </c>
      <c r="IW27" s="0" t="n">
        <v>0</v>
      </c>
      <c r="IX27" s="0" t="n">
        <v>99.99</v>
      </c>
      <c r="IY27" s="0" t="n">
        <v>4</v>
      </c>
      <c r="IZ27" s="0" t="n">
        <v>0</v>
      </c>
      <c r="JA27" s="0" t="n">
        <v>1530000000</v>
      </c>
      <c r="JB27" s="0" t="n">
        <v>0</v>
      </c>
      <c r="JC27" s="0" t="n">
        <v>98.7</v>
      </c>
      <c r="JD27" s="0" t="s">
        <v>284</v>
      </c>
      <c r="JE27" s="0" t="n">
        <v>0</v>
      </c>
      <c r="JF27" s="0" t="n">
        <v>11.6909</v>
      </c>
      <c r="JG27" s="0" t="n">
        <v>105839681</v>
      </c>
      <c r="JH27" s="0" t="n">
        <v>0</v>
      </c>
      <c r="JI27" s="0" t="n">
        <v>488689236.9</v>
      </c>
      <c r="JJ27" s="0" t="n">
        <v>0</v>
      </c>
      <c r="JK27" s="0" t="n">
        <v>1326232416.4</v>
      </c>
      <c r="JL27" s="0" t="n">
        <v>34.47</v>
      </c>
      <c r="JM27" s="0" t="n">
        <v>423360210</v>
      </c>
      <c r="JN27" s="0" t="n">
        <v>0</v>
      </c>
      <c r="JO27" s="0" t="n">
        <v>0</v>
      </c>
      <c r="JP27" s="0" t="n">
        <v>0</v>
      </c>
      <c r="JQ27" s="0" t="n">
        <v>0</v>
      </c>
      <c r="JR27" s="0" t="n">
        <v>0.95</v>
      </c>
      <c r="JS27" s="0" t="n">
        <v>0.95</v>
      </c>
      <c r="JT27" s="0" t="n">
        <v>0.7</v>
      </c>
      <c r="JU27" s="0" t="n">
        <v>0.7</v>
      </c>
      <c r="JV27" s="0" t="n">
        <v>0.52</v>
      </c>
    </row>
    <row r="28" customFormat="false" ht="12.8" hidden="false" customHeight="false" outlineLevel="0" collapsed="false">
      <c r="A28" s="0" t="s">
        <v>287</v>
      </c>
      <c r="B28" s="0" t="n">
        <v>24000</v>
      </c>
      <c r="C28" s="0" t="n">
        <v>0.8</v>
      </c>
      <c r="D28" s="0" t="n">
        <v>0.75</v>
      </c>
      <c r="E28" s="1" t="e">
        <f aca="false">(I23+((H23-I23)/50))/G23</f>
        <v>#DIV/0!</v>
      </c>
      <c r="F28" s="0" t="n">
        <v>50</v>
      </c>
      <c r="H28" s="0" t="n">
        <v>104.53</v>
      </c>
      <c r="I28" s="0" t="n">
        <v>9.75</v>
      </c>
      <c r="J28" s="0" t="n">
        <v>4.67</v>
      </c>
      <c r="L28" s="0" t="n">
        <v>7.07</v>
      </c>
      <c r="M28" s="0" t="n">
        <v>2.64</v>
      </c>
      <c r="N28" s="0" t="n">
        <f aca="false">MAX(L28,M28)</f>
        <v>7.07</v>
      </c>
      <c r="O28" s="0" t="n">
        <v>4.61</v>
      </c>
      <c r="P28" s="0" t="n">
        <v>3.62</v>
      </c>
      <c r="Q28" s="0" t="n">
        <v>4.61</v>
      </c>
      <c r="R28" s="0" t="n">
        <v>3.91</v>
      </c>
      <c r="S28" s="0" t="n">
        <v>3.86</v>
      </c>
      <c r="T28" s="0" t="n">
        <v>3.91</v>
      </c>
      <c r="U28" s="0" t="n">
        <v>10.72</v>
      </c>
      <c r="V28" s="0" t="n">
        <v>22.38</v>
      </c>
      <c r="W28" s="1" t="n">
        <f aca="false">H28/N28</f>
        <v>14.7850070721358</v>
      </c>
      <c r="X28" s="0" t="n">
        <v>22.67</v>
      </c>
      <c r="Y28" s="0" t="n">
        <v>26.73</v>
      </c>
      <c r="Z28" s="0" t="n">
        <v>95.75</v>
      </c>
      <c r="AA28" s="0" t="n">
        <v>22.07</v>
      </c>
      <c r="AB28" s="0" t="n">
        <v>57.98</v>
      </c>
      <c r="AC28" s="0" t="n">
        <v>0</v>
      </c>
      <c r="AD28" s="0" t="n">
        <v>0</v>
      </c>
      <c r="AE28" s="0" t="n">
        <v>0</v>
      </c>
      <c r="AF28" s="0" t="n">
        <v>12.6</v>
      </c>
      <c r="AG28" s="0" t="n">
        <v>100</v>
      </c>
      <c r="AH28" s="0" t="n">
        <v>10.13</v>
      </c>
      <c r="AI28" s="0" t="n">
        <v>35.971</v>
      </c>
      <c r="AJ28" s="0" t="n">
        <v>87.4</v>
      </c>
      <c r="AK28" s="0" t="n">
        <v>12.6</v>
      </c>
      <c r="AL28" s="0" t="n">
        <v>29.5308</v>
      </c>
      <c r="AM28" s="0" t="n">
        <v>3.64</v>
      </c>
      <c r="AN28" s="0" t="n">
        <v>0.99</v>
      </c>
      <c r="AO28" s="0" t="n">
        <v>144.168</v>
      </c>
      <c r="AP28" s="0" t="n">
        <v>0.94</v>
      </c>
      <c r="AQ28" s="0" t="n">
        <v>16.343</v>
      </c>
      <c r="AR28" s="0" t="n">
        <v>5.791</v>
      </c>
      <c r="AS28" s="0" t="s">
        <v>284</v>
      </c>
      <c r="AT28" s="0" t="s">
        <v>284</v>
      </c>
      <c r="AU28" s="0" t="n">
        <v>75.074</v>
      </c>
      <c r="AV28" s="0" t="n">
        <v>24.926</v>
      </c>
      <c r="AW28" s="0" t="n">
        <v>75.085</v>
      </c>
      <c r="AX28" s="0" t="n">
        <v>24.915</v>
      </c>
      <c r="AY28" s="0" t="n">
        <v>0.016</v>
      </c>
      <c r="AZ28" s="0" t="n">
        <v>52.784</v>
      </c>
      <c r="BA28" s="0" t="n">
        <v>47.216</v>
      </c>
      <c r="BB28" s="0" t="n">
        <v>53.006</v>
      </c>
      <c r="BC28" s="0" t="n">
        <v>46.994</v>
      </c>
      <c r="BD28" s="0" t="n">
        <v>1.443</v>
      </c>
      <c r="BE28" s="0" t="n">
        <v>0</v>
      </c>
      <c r="BF28" s="0" t="n">
        <v>1.087</v>
      </c>
      <c r="BG28" s="0" t="n">
        <v>99.99</v>
      </c>
      <c r="BI28" s="0" t="n">
        <v>12309980.3</v>
      </c>
      <c r="BJ28" s="0" t="n">
        <v>0</v>
      </c>
      <c r="BK28" s="0" t="n">
        <v>50</v>
      </c>
      <c r="BL28" s="0" t="n">
        <v>105840186</v>
      </c>
      <c r="BM28" s="0" t="n">
        <v>842700907.4</v>
      </c>
      <c r="BN28" s="0" t="n">
        <v>0</v>
      </c>
      <c r="BO28" s="0" t="n">
        <v>11.6744</v>
      </c>
      <c r="BP28" s="0" t="n">
        <v>393466338.6</v>
      </c>
      <c r="BQ28" s="0" t="n">
        <v>17.281</v>
      </c>
      <c r="BR28" s="0" t="n">
        <v>0</v>
      </c>
      <c r="BS28" s="0" t="n">
        <v>0</v>
      </c>
      <c r="BT28" s="0" t="s">
        <v>284</v>
      </c>
      <c r="BU28" s="0" t="n">
        <v>9011698.1</v>
      </c>
      <c r="BV28" s="0" t="n">
        <v>23.652</v>
      </c>
      <c r="BW28" s="0" t="n">
        <v>0</v>
      </c>
      <c r="BX28" s="0" t="n">
        <v>0</v>
      </c>
      <c r="BY28" s="0" t="s">
        <v>284</v>
      </c>
      <c r="BZ28" s="0" t="n">
        <v>0</v>
      </c>
      <c r="CA28" s="0" t="n">
        <v>0</v>
      </c>
      <c r="CB28" s="0" t="n">
        <v>1</v>
      </c>
      <c r="CC28" s="0" t="n">
        <v>95.02</v>
      </c>
      <c r="CD28" s="0" t="n">
        <v>4669761009</v>
      </c>
      <c r="CE28" s="0" t="n">
        <v>0</v>
      </c>
      <c r="CF28" s="0" t="n">
        <v>0</v>
      </c>
      <c r="CG28" s="0" t="n">
        <v>51.018</v>
      </c>
      <c r="CH28" s="0" t="n">
        <v>0</v>
      </c>
      <c r="CI28" s="0" t="n">
        <v>9011841.8</v>
      </c>
      <c r="CJ28" s="0" t="n">
        <v>101340186</v>
      </c>
      <c r="CK28" s="0" t="n">
        <v>0</v>
      </c>
      <c r="CL28" s="0" t="n">
        <v>137.309</v>
      </c>
      <c r="CM28" s="0" t="n">
        <v>101339681</v>
      </c>
      <c r="CN28" s="0" t="n">
        <v>0</v>
      </c>
      <c r="CO28" s="0" t="n">
        <v>0</v>
      </c>
      <c r="CP28" s="0" t="n">
        <v>0</v>
      </c>
      <c r="CQ28" s="0" t="n">
        <v>9011741.2</v>
      </c>
      <c r="CR28" s="0" t="n">
        <v>0</v>
      </c>
      <c r="CS28" s="0" t="n">
        <v>105840048</v>
      </c>
      <c r="CT28" s="0" t="n">
        <v>0</v>
      </c>
      <c r="CU28" s="0" t="n">
        <v>162000000</v>
      </c>
      <c r="CV28" s="0" t="n">
        <v>0.876543</v>
      </c>
      <c r="CW28" s="0" t="n">
        <v>4519083.8</v>
      </c>
      <c r="CX28" s="0" t="n">
        <v>47275200000</v>
      </c>
      <c r="CY28" s="0" t="n">
        <v>0</v>
      </c>
      <c r="CZ28" s="0" t="n">
        <v>0</v>
      </c>
      <c r="DA28" s="0" t="n">
        <v>842747415.9</v>
      </c>
      <c r="DB28" s="0" t="n">
        <v>439054062.8</v>
      </c>
      <c r="DC28" s="0" t="n">
        <v>8999248</v>
      </c>
      <c r="DD28" s="0" t="n">
        <v>4.55</v>
      </c>
      <c r="DE28" s="0" t="n">
        <v>0</v>
      </c>
      <c r="DF28" s="0" t="n">
        <v>32201378.2</v>
      </c>
      <c r="DG28" s="0" t="n">
        <v>0</v>
      </c>
      <c r="DH28" s="0" t="n">
        <v>0</v>
      </c>
      <c r="DI28" s="0" t="n">
        <v>24633246.6</v>
      </c>
      <c r="DJ28" s="0" t="s">
        <v>284</v>
      </c>
      <c r="DK28" s="0" t="n">
        <v>0</v>
      </c>
      <c r="DL28" s="0" t="n">
        <v>2.133527</v>
      </c>
      <c r="DM28" s="0" t="n">
        <v>0</v>
      </c>
      <c r="DN28" s="0" t="n">
        <v>5.83651</v>
      </c>
      <c r="DO28" s="0" t="n">
        <v>12323266.3</v>
      </c>
      <c r="DP28" s="0" t="n">
        <v>18000000</v>
      </c>
      <c r="DQ28" s="0" t="s">
        <v>284</v>
      </c>
      <c r="DR28" s="0" t="n">
        <v>0</v>
      </c>
      <c r="DS28" s="0" t="n">
        <v>101340293.4</v>
      </c>
      <c r="DT28" s="0" t="n">
        <v>0</v>
      </c>
      <c r="DU28" s="0" t="n">
        <v>4500073</v>
      </c>
      <c r="DV28" s="0" t="n">
        <v>105846505.2</v>
      </c>
      <c r="DW28" s="0" t="n">
        <v>0</v>
      </c>
      <c r="DX28" s="0" t="n">
        <v>0</v>
      </c>
      <c r="DY28" s="0" t="n">
        <v>4500074.7</v>
      </c>
      <c r="DZ28" s="0" t="n">
        <v>0</v>
      </c>
      <c r="EA28" s="0" t="n">
        <v>8999252</v>
      </c>
      <c r="EB28" s="0" t="n">
        <v>33916000000</v>
      </c>
      <c r="EC28" s="0" t="n">
        <v>16102259.6</v>
      </c>
      <c r="ED28" s="0" t="n">
        <v>2113156471.7</v>
      </c>
      <c r="EE28" s="0" t="n">
        <v>20758974.9</v>
      </c>
      <c r="EF28" s="0" t="n">
        <v>1</v>
      </c>
      <c r="EG28" s="0" t="n">
        <v>0</v>
      </c>
      <c r="EH28" s="0" t="n">
        <v>0</v>
      </c>
      <c r="EI28" s="0" t="n">
        <v>0</v>
      </c>
      <c r="EJ28" s="0" t="n">
        <v>1.815634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35997000</v>
      </c>
      <c r="EP28" s="0" t="n">
        <v>85</v>
      </c>
      <c r="EQ28" s="0" t="n">
        <v>0</v>
      </c>
      <c r="ER28" s="0" t="n">
        <v>0</v>
      </c>
      <c r="ES28" s="0" t="n">
        <v>4499963.6</v>
      </c>
      <c r="ET28" s="0" t="s">
        <v>284</v>
      </c>
      <c r="EU28" s="0" t="n">
        <v>2.507641</v>
      </c>
      <c r="EV28" s="0" t="n">
        <v>342438954</v>
      </c>
      <c r="EW28" s="0" t="n">
        <v>16099118.6</v>
      </c>
      <c r="EX28" s="0" t="n">
        <v>0</v>
      </c>
      <c r="EY28" s="0" t="n">
        <v>2250000</v>
      </c>
      <c r="EZ28" s="0" t="n">
        <v>0</v>
      </c>
      <c r="FA28" s="0" t="n">
        <v>576000000</v>
      </c>
      <c r="FB28" s="0" t="n">
        <v>0</v>
      </c>
      <c r="FC28" s="0" t="n">
        <v>1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10.4436</v>
      </c>
      <c r="FL28" s="0" t="n">
        <v>101340047.6</v>
      </c>
      <c r="FM28" s="0" t="n">
        <v>0</v>
      </c>
      <c r="FN28" s="0" t="n">
        <v>46523000000</v>
      </c>
      <c r="FO28" s="0" t="n">
        <v>0</v>
      </c>
      <c r="FP28" s="0" t="n">
        <v>0</v>
      </c>
      <c r="FQ28" s="0" t="n">
        <v>11.134473</v>
      </c>
      <c r="FR28" s="0" t="n">
        <v>1.815634</v>
      </c>
      <c r="FS28" s="0" t="n">
        <v>35997000</v>
      </c>
      <c r="FT28" s="0" t="n">
        <v>0</v>
      </c>
      <c r="FU28" s="0" t="n">
        <v>1719690568.8</v>
      </c>
      <c r="FV28" s="0" t="n">
        <v>8999252</v>
      </c>
      <c r="FW28" s="0" t="n">
        <v>90000000</v>
      </c>
      <c r="FX28" s="0" t="n">
        <v>6</v>
      </c>
      <c r="FY28" s="0" t="n">
        <v>342438954</v>
      </c>
      <c r="FZ28" s="0" t="n">
        <v>6209316902</v>
      </c>
      <c r="GA28" s="0" t="n">
        <v>47.3293</v>
      </c>
      <c r="GB28" s="0" t="s">
        <v>284</v>
      </c>
      <c r="GC28" s="0" t="n">
        <v>0</v>
      </c>
      <c r="GD28" s="0" t="n">
        <v>0</v>
      </c>
      <c r="GE28" s="0" t="n">
        <v>0</v>
      </c>
      <c r="GF28" s="0" t="n">
        <v>0</v>
      </c>
      <c r="GG28" s="0" t="s">
        <v>284</v>
      </c>
      <c r="GH28" s="0" t="n">
        <v>0</v>
      </c>
      <c r="GI28" s="0" t="n">
        <v>575904004</v>
      </c>
      <c r="GJ28" s="0" t="n">
        <v>0</v>
      </c>
      <c r="GK28" s="0" t="n">
        <v>0</v>
      </c>
      <c r="GL28" s="0" t="s">
        <v>284</v>
      </c>
      <c r="GM28" s="0" t="n">
        <v>4519183.5</v>
      </c>
      <c r="GN28" s="0" t="s">
        <v>284</v>
      </c>
      <c r="GO28" s="0" t="n">
        <v>0</v>
      </c>
      <c r="GP28" s="0" t="n">
        <v>11.6744</v>
      </c>
      <c r="GQ28" s="0" t="n">
        <v>5</v>
      </c>
      <c r="GR28" s="0" t="n">
        <v>0</v>
      </c>
      <c r="GS28" s="0" t="n">
        <v>180000000</v>
      </c>
      <c r="GT28" s="0" t="n">
        <v>1.999833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137.316</v>
      </c>
      <c r="GZ28" s="0" t="n">
        <v>35997000</v>
      </c>
      <c r="HA28" s="0" t="n">
        <v>0</v>
      </c>
      <c r="HB28" s="0" t="n">
        <v>0</v>
      </c>
      <c r="HC28" s="0" t="n">
        <v>137.309</v>
      </c>
      <c r="HD28" s="0" t="n">
        <v>9011974.5</v>
      </c>
      <c r="HE28" s="0" t="n">
        <v>0</v>
      </c>
      <c r="HF28" s="0" t="n">
        <v>17.403</v>
      </c>
      <c r="HG28" s="0" t="n">
        <v>0</v>
      </c>
      <c r="HH28" s="0" t="n">
        <v>4518710.7</v>
      </c>
      <c r="HI28" s="0" t="n">
        <v>1.84</v>
      </c>
      <c r="HJ28" s="0" t="n">
        <v>0</v>
      </c>
      <c r="HK28" s="0" t="n">
        <v>0</v>
      </c>
      <c r="HL28" s="0" t="s">
        <v>284</v>
      </c>
      <c r="HM28" s="0" t="n">
        <v>20.45</v>
      </c>
      <c r="HN28" s="0" t="n">
        <v>35997000</v>
      </c>
      <c r="HO28" s="0" t="n">
        <v>8999248</v>
      </c>
      <c r="HP28" s="0" t="n">
        <v>105846687.6</v>
      </c>
      <c r="HQ28" s="0" t="n">
        <v>105840295</v>
      </c>
      <c r="HR28" s="0" t="s">
        <v>284</v>
      </c>
      <c r="HS28" s="0" t="n">
        <v>0.9</v>
      </c>
      <c r="HT28" s="0" t="n">
        <v>0</v>
      </c>
      <c r="HU28" s="0" t="n">
        <v>0</v>
      </c>
      <c r="HV28" s="0" t="n">
        <v>36047255.6</v>
      </c>
      <c r="HW28" s="0" t="n">
        <v>576000000</v>
      </c>
      <c r="HX28" s="0" t="n">
        <v>0</v>
      </c>
      <c r="HY28" s="0" t="n">
        <v>423385838.4</v>
      </c>
      <c r="HZ28" s="0" t="n">
        <v>0</v>
      </c>
      <c r="IA28" s="0" t="n">
        <v>48322000000</v>
      </c>
      <c r="IB28" s="0" t="n">
        <v>0</v>
      </c>
      <c r="IC28" s="0" t="s">
        <v>284</v>
      </c>
      <c r="ID28" s="0" t="n">
        <v>117082969.8</v>
      </c>
      <c r="IE28" s="0" t="n">
        <v>4518520.1</v>
      </c>
      <c r="IF28" s="0" t="n">
        <v>4500040.5</v>
      </c>
      <c r="IG28" s="0" t="n">
        <v>0</v>
      </c>
      <c r="IH28" s="0" t="n">
        <v>18000000</v>
      </c>
      <c r="II28" s="0" t="n">
        <v>6.73225</v>
      </c>
      <c r="IJ28" s="0" t="n">
        <v>0</v>
      </c>
      <c r="IK28" s="0" t="n">
        <v>105846868.6</v>
      </c>
      <c r="IL28" s="0" t="n">
        <v>0</v>
      </c>
      <c r="IM28" s="0" t="n">
        <v>0</v>
      </c>
      <c r="IN28" s="0" t="n">
        <v>0</v>
      </c>
      <c r="IO28" s="0" t="n">
        <v>4.7</v>
      </c>
      <c r="IP28" s="0" t="n">
        <v>14.821</v>
      </c>
      <c r="IQ28" s="0" t="n">
        <v>5245665013</v>
      </c>
      <c r="IR28" s="0" t="n">
        <v>7.98889</v>
      </c>
      <c r="IS28" s="0" t="n">
        <v>0</v>
      </c>
      <c r="IT28" s="0" t="n">
        <v>0</v>
      </c>
      <c r="IU28" s="0" t="n">
        <v>105845777</v>
      </c>
      <c r="IV28" s="0" t="n">
        <v>0</v>
      </c>
      <c r="IW28" s="0" t="n">
        <v>0</v>
      </c>
      <c r="IX28" s="0" t="n">
        <v>99.99</v>
      </c>
      <c r="IY28" s="0" t="n">
        <v>4</v>
      </c>
      <c r="IZ28" s="0" t="n">
        <v>0</v>
      </c>
      <c r="JA28" s="0" t="n">
        <v>1530000000</v>
      </c>
      <c r="JB28" s="0" t="n">
        <v>0</v>
      </c>
      <c r="JC28" s="0" t="n">
        <v>98.7</v>
      </c>
      <c r="JD28" s="0" t="s">
        <v>284</v>
      </c>
      <c r="JE28" s="0" t="n">
        <v>0</v>
      </c>
      <c r="JF28" s="0" t="n">
        <v>11.6909</v>
      </c>
      <c r="JG28" s="0" t="n">
        <v>105839681</v>
      </c>
      <c r="JH28" s="0" t="n">
        <v>0</v>
      </c>
      <c r="JI28" s="0" t="n">
        <v>488689236.9</v>
      </c>
      <c r="JJ28" s="0" t="n">
        <v>0</v>
      </c>
      <c r="JK28" s="0" t="n">
        <v>1326232416.4</v>
      </c>
      <c r="JL28" s="0" t="n">
        <v>34.47</v>
      </c>
      <c r="JM28" s="0" t="n">
        <v>423360210</v>
      </c>
      <c r="JN28" s="0" t="n">
        <v>0</v>
      </c>
      <c r="JO28" s="0" t="n">
        <v>0</v>
      </c>
      <c r="JP28" s="0" t="n">
        <v>0</v>
      </c>
      <c r="JQ28" s="0" t="n">
        <v>0</v>
      </c>
      <c r="JR28" s="0" t="n">
        <v>0.95</v>
      </c>
      <c r="JS28" s="0" t="n">
        <v>0.95</v>
      </c>
      <c r="JT28" s="0" t="n">
        <v>0.7</v>
      </c>
      <c r="JU28" s="0" t="n">
        <v>0.7</v>
      </c>
      <c r="JV28" s="0" t="n">
        <v>0.52</v>
      </c>
    </row>
    <row r="29" customFormat="false" ht="12.8" hidden="false" customHeight="false" outlineLevel="0" collapsed="false">
      <c r="A29" s="0" t="s">
        <v>287</v>
      </c>
      <c r="B29" s="0" t="n">
        <v>24000</v>
      </c>
      <c r="C29" s="0" t="n">
        <v>0.8</v>
      </c>
      <c r="D29" s="0" t="n">
        <v>0.75</v>
      </c>
      <c r="E29" s="1" t="e">
        <f aca="false">(I23+((H23-I23)/60))/G23</f>
        <v>#DIV/0!</v>
      </c>
      <c r="F29" s="0" t="n">
        <v>60</v>
      </c>
      <c r="H29" s="0" t="n">
        <v>125.36</v>
      </c>
      <c r="I29" s="0" t="n">
        <v>11.72</v>
      </c>
      <c r="J29" s="0" t="n">
        <v>5.6</v>
      </c>
      <c r="L29" s="0" t="n">
        <v>10.42</v>
      </c>
      <c r="M29" s="0" t="n">
        <v>2.99</v>
      </c>
      <c r="N29" s="0" t="n">
        <f aca="false">MAX(L29,M29)</f>
        <v>10.42</v>
      </c>
      <c r="O29" s="0" t="n">
        <v>5.38</v>
      </c>
      <c r="P29" s="0" t="n">
        <v>4.31</v>
      </c>
      <c r="Q29" s="0" t="n">
        <v>5.38</v>
      </c>
      <c r="R29" s="0" t="n">
        <v>4.66</v>
      </c>
      <c r="S29" s="0" t="n">
        <v>4.59</v>
      </c>
      <c r="T29" s="0" t="n">
        <v>4.66</v>
      </c>
      <c r="U29" s="0" t="n">
        <v>10.7</v>
      </c>
      <c r="V29" s="0" t="n">
        <v>22.39</v>
      </c>
      <c r="W29" s="1" t="n">
        <f aca="false">H29/N29</f>
        <v>12.0307101727447</v>
      </c>
      <c r="X29" s="0" t="n">
        <v>23.3</v>
      </c>
      <c r="Y29" s="0" t="n">
        <v>26.9</v>
      </c>
      <c r="Z29" s="0" t="n">
        <v>95.75</v>
      </c>
      <c r="AA29" s="0" t="n">
        <v>22.07</v>
      </c>
      <c r="AB29" s="0" t="n">
        <v>57.98</v>
      </c>
      <c r="AC29" s="0" t="n">
        <v>0</v>
      </c>
      <c r="AD29" s="0" t="n">
        <v>0</v>
      </c>
      <c r="AE29" s="0" t="n">
        <v>0</v>
      </c>
      <c r="AF29" s="0" t="n">
        <v>12.6</v>
      </c>
      <c r="AG29" s="0" t="n">
        <v>100</v>
      </c>
      <c r="AH29" s="0" t="n">
        <v>10.13</v>
      </c>
      <c r="AI29" s="0" t="n">
        <v>35.971</v>
      </c>
      <c r="AJ29" s="0" t="n">
        <v>87.4</v>
      </c>
      <c r="AK29" s="0" t="n">
        <v>12.6</v>
      </c>
      <c r="AL29" s="0" t="n">
        <v>29.5308</v>
      </c>
      <c r="AM29" s="0" t="n">
        <v>3.64</v>
      </c>
      <c r="AN29" s="0" t="n">
        <v>0.99</v>
      </c>
      <c r="AO29" s="0" t="n">
        <v>144.168</v>
      </c>
      <c r="AP29" s="0" t="n">
        <v>0.94</v>
      </c>
      <c r="AQ29" s="0" t="n">
        <v>16.343</v>
      </c>
      <c r="AR29" s="0" t="n">
        <v>5.791</v>
      </c>
      <c r="AS29" s="0" t="s">
        <v>284</v>
      </c>
      <c r="AT29" s="0" t="s">
        <v>284</v>
      </c>
      <c r="AU29" s="0" t="n">
        <v>75.074</v>
      </c>
      <c r="AV29" s="0" t="n">
        <v>24.926</v>
      </c>
      <c r="AW29" s="0" t="n">
        <v>75.085</v>
      </c>
      <c r="AX29" s="0" t="n">
        <v>24.915</v>
      </c>
      <c r="AY29" s="0" t="n">
        <v>0.016</v>
      </c>
      <c r="AZ29" s="0" t="n">
        <v>52.784</v>
      </c>
      <c r="BA29" s="0" t="n">
        <v>47.216</v>
      </c>
      <c r="BB29" s="0" t="n">
        <v>53.006</v>
      </c>
      <c r="BC29" s="0" t="n">
        <v>46.994</v>
      </c>
      <c r="BD29" s="0" t="n">
        <v>1.443</v>
      </c>
      <c r="BE29" s="0" t="n">
        <v>0</v>
      </c>
      <c r="BF29" s="0" t="n">
        <v>1.087</v>
      </c>
      <c r="BG29" s="0" t="n">
        <v>99.99</v>
      </c>
      <c r="BI29" s="0" t="n">
        <v>12309980.3</v>
      </c>
      <c r="BJ29" s="0" t="n">
        <v>0</v>
      </c>
      <c r="BK29" s="0" t="n">
        <v>50</v>
      </c>
      <c r="BL29" s="0" t="n">
        <v>105840186</v>
      </c>
      <c r="BM29" s="0" t="n">
        <v>842700907.4</v>
      </c>
      <c r="BN29" s="0" t="n">
        <v>0</v>
      </c>
      <c r="BO29" s="0" t="n">
        <v>11.6744</v>
      </c>
      <c r="BP29" s="0" t="n">
        <v>393466338.6</v>
      </c>
      <c r="BQ29" s="0" t="n">
        <v>17.281</v>
      </c>
      <c r="BR29" s="0" t="n">
        <v>0</v>
      </c>
      <c r="BS29" s="0" t="n">
        <v>0</v>
      </c>
      <c r="BT29" s="0" t="s">
        <v>284</v>
      </c>
      <c r="BU29" s="0" t="n">
        <v>9011698.1</v>
      </c>
      <c r="BV29" s="0" t="n">
        <v>23.652</v>
      </c>
      <c r="BW29" s="0" t="n">
        <v>0</v>
      </c>
      <c r="BX29" s="0" t="n">
        <v>0</v>
      </c>
      <c r="BY29" s="0" t="s">
        <v>284</v>
      </c>
      <c r="BZ29" s="0" t="n">
        <v>0</v>
      </c>
      <c r="CA29" s="0" t="n">
        <v>0</v>
      </c>
      <c r="CB29" s="0" t="n">
        <v>1</v>
      </c>
      <c r="CC29" s="0" t="n">
        <v>95.02</v>
      </c>
      <c r="CD29" s="0" t="n">
        <v>4669761009</v>
      </c>
      <c r="CE29" s="0" t="n">
        <v>0</v>
      </c>
      <c r="CF29" s="0" t="n">
        <v>0</v>
      </c>
      <c r="CG29" s="0" t="n">
        <v>51.018</v>
      </c>
      <c r="CH29" s="0" t="n">
        <v>0</v>
      </c>
      <c r="CI29" s="0" t="n">
        <v>9011841.8</v>
      </c>
      <c r="CJ29" s="0" t="n">
        <v>101340186</v>
      </c>
      <c r="CK29" s="0" t="n">
        <v>0</v>
      </c>
      <c r="CL29" s="0" t="n">
        <v>137.309</v>
      </c>
      <c r="CM29" s="0" t="n">
        <v>101339681</v>
      </c>
      <c r="CN29" s="0" t="n">
        <v>0</v>
      </c>
      <c r="CO29" s="0" t="n">
        <v>0</v>
      </c>
      <c r="CP29" s="0" t="n">
        <v>0</v>
      </c>
      <c r="CQ29" s="0" t="n">
        <v>9011741.2</v>
      </c>
      <c r="CR29" s="0" t="n">
        <v>0</v>
      </c>
      <c r="CS29" s="0" t="n">
        <v>105840048</v>
      </c>
      <c r="CT29" s="0" t="n">
        <v>0</v>
      </c>
      <c r="CU29" s="0" t="n">
        <v>162000000</v>
      </c>
      <c r="CV29" s="0" t="n">
        <v>0.876543</v>
      </c>
      <c r="CW29" s="0" t="n">
        <v>4519083.8</v>
      </c>
      <c r="CX29" s="0" t="n">
        <v>47275200000</v>
      </c>
      <c r="CY29" s="0" t="n">
        <v>0</v>
      </c>
      <c r="CZ29" s="0" t="n">
        <v>0</v>
      </c>
      <c r="DA29" s="0" t="n">
        <v>842747415.9</v>
      </c>
      <c r="DB29" s="0" t="n">
        <v>439054062.8</v>
      </c>
      <c r="DC29" s="0" t="n">
        <v>8999248</v>
      </c>
      <c r="DD29" s="0" t="n">
        <v>4.55</v>
      </c>
      <c r="DE29" s="0" t="n">
        <v>0</v>
      </c>
      <c r="DF29" s="0" t="n">
        <v>32201378.2</v>
      </c>
      <c r="DG29" s="0" t="n">
        <v>0</v>
      </c>
      <c r="DH29" s="0" t="n">
        <v>0</v>
      </c>
      <c r="DI29" s="0" t="n">
        <v>24633246.6</v>
      </c>
      <c r="DJ29" s="0" t="s">
        <v>284</v>
      </c>
      <c r="DK29" s="0" t="n">
        <v>0</v>
      </c>
      <c r="DL29" s="0" t="n">
        <v>2.133527</v>
      </c>
      <c r="DM29" s="0" t="n">
        <v>0</v>
      </c>
      <c r="DN29" s="0" t="n">
        <v>5.83651</v>
      </c>
      <c r="DO29" s="0" t="n">
        <v>12323266.3</v>
      </c>
      <c r="DP29" s="0" t="n">
        <v>18000000</v>
      </c>
      <c r="DQ29" s="0" t="s">
        <v>284</v>
      </c>
      <c r="DR29" s="0" t="n">
        <v>0</v>
      </c>
      <c r="DS29" s="0" t="n">
        <v>101340293.4</v>
      </c>
      <c r="DT29" s="0" t="n">
        <v>0</v>
      </c>
      <c r="DU29" s="0" t="n">
        <v>4500073</v>
      </c>
      <c r="DV29" s="0" t="n">
        <v>105846505.2</v>
      </c>
      <c r="DW29" s="0" t="n">
        <v>0</v>
      </c>
      <c r="DX29" s="0" t="n">
        <v>0</v>
      </c>
      <c r="DY29" s="0" t="n">
        <v>4500074.7</v>
      </c>
      <c r="DZ29" s="0" t="n">
        <v>0</v>
      </c>
      <c r="EA29" s="0" t="n">
        <v>8999252</v>
      </c>
      <c r="EB29" s="0" t="n">
        <v>33916000000</v>
      </c>
      <c r="EC29" s="0" t="n">
        <v>16102259.6</v>
      </c>
      <c r="ED29" s="0" t="n">
        <v>2113156471.7</v>
      </c>
      <c r="EE29" s="0" t="n">
        <v>20758974.9</v>
      </c>
      <c r="EF29" s="0" t="n">
        <v>1</v>
      </c>
      <c r="EG29" s="0" t="n">
        <v>0</v>
      </c>
      <c r="EH29" s="0" t="n">
        <v>0</v>
      </c>
      <c r="EI29" s="0" t="n">
        <v>0</v>
      </c>
      <c r="EJ29" s="0" t="n">
        <v>1.815634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35997000</v>
      </c>
      <c r="EP29" s="0" t="n">
        <v>85</v>
      </c>
      <c r="EQ29" s="0" t="n">
        <v>0</v>
      </c>
      <c r="ER29" s="0" t="n">
        <v>0</v>
      </c>
      <c r="ES29" s="0" t="n">
        <v>4499963.6</v>
      </c>
      <c r="ET29" s="0" t="s">
        <v>284</v>
      </c>
      <c r="EU29" s="0" t="n">
        <v>2.507641</v>
      </c>
      <c r="EV29" s="0" t="n">
        <v>342438954</v>
      </c>
      <c r="EW29" s="0" t="n">
        <v>16099118.6</v>
      </c>
      <c r="EX29" s="0" t="n">
        <v>0</v>
      </c>
      <c r="EY29" s="0" t="n">
        <v>2250000</v>
      </c>
      <c r="EZ29" s="0" t="n">
        <v>0</v>
      </c>
      <c r="FA29" s="0" t="n">
        <v>576000000</v>
      </c>
      <c r="FB29" s="0" t="n">
        <v>0</v>
      </c>
      <c r="FC29" s="0" t="n">
        <v>1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10.4436</v>
      </c>
      <c r="FL29" s="0" t="n">
        <v>101340047.6</v>
      </c>
      <c r="FM29" s="0" t="n">
        <v>0</v>
      </c>
      <c r="FN29" s="0" t="n">
        <v>46523000000</v>
      </c>
      <c r="FO29" s="0" t="n">
        <v>0</v>
      </c>
      <c r="FP29" s="0" t="n">
        <v>0</v>
      </c>
      <c r="FQ29" s="0" t="n">
        <v>11.134473</v>
      </c>
      <c r="FR29" s="0" t="n">
        <v>1.815634</v>
      </c>
      <c r="FS29" s="0" t="n">
        <v>35997000</v>
      </c>
      <c r="FT29" s="0" t="n">
        <v>0</v>
      </c>
      <c r="FU29" s="0" t="n">
        <v>1719690568.8</v>
      </c>
      <c r="FV29" s="0" t="n">
        <v>8999252</v>
      </c>
      <c r="FW29" s="0" t="n">
        <v>90000000</v>
      </c>
      <c r="FX29" s="0" t="n">
        <v>6</v>
      </c>
      <c r="FY29" s="0" t="n">
        <v>342438954</v>
      </c>
      <c r="FZ29" s="0" t="n">
        <v>6209316902</v>
      </c>
      <c r="GA29" s="0" t="n">
        <v>47.3293</v>
      </c>
      <c r="GB29" s="0" t="s">
        <v>284</v>
      </c>
      <c r="GC29" s="0" t="n">
        <v>0</v>
      </c>
      <c r="GD29" s="0" t="n">
        <v>0</v>
      </c>
      <c r="GE29" s="0" t="n">
        <v>0</v>
      </c>
      <c r="GF29" s="0" t="n">
        <v>0</v>
      </c>
      <c r="GG29" s="0" t="s">
        <v>284</v>
      </c>
      <c r="GH29" s="0" t="n">
        <v>0</v>
      </c>
      <c r="GI29" s="0" t="n">
        <v>575904004</v>
      </c>
      <c r="GJ29" s="0" t="n">
        <v>0</v>
      </c>
      <c r="GK29" s="0" t="n">
        <v>0</v>
      </c>
      <c r="GL29" s="0" t="s">
        <v>284</v>
      </c>
      <c r="GM29" s="0" t="n">
        <v>4519183.5</v>
      </c>
      <c r="GN29" s="0" t="s">
        <v>284</v>
      </c>
      <c r="GO29" s="0" t="n">
        <v>0</v>
      </c>
      <c r="GP29" s="0" t="n">
        <v>11.6744</v>
      </c>
      <c r="GQ29" s="0" t="n">
        <v>5</v>
      </c>
      <c r="GR29" s="0" t="n">
        <v>0</v>
      </c>
      <c r="GS29" s="0" t="n">
        <v>180000000</v>
      </c>
      <c r="GT29" s="0" t="n">
        <v>1.999833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137.316</v>
      </c>
      <c r="GZ29" s="0" t="n">
        <v>35997000</v>
      </c>
      <c r="HA29" s="0" t="n">
        <v>0</v>
      </c>
      <c r="HB29" s="0" t="n">
        <v>0</v>
      </c>
      <c r="HC29" s="0" t="n">
        <v>137.309</v>
      </c>
      <c r="HD29" s="0" t="n">
        <v>9011974.5</v>
      </c>
      <c r="HE29" s="0" t="n">
        <v>0</v>
      </c>
      <c r="HF29" s="0" t="n">
        <v>17.403</v>
      </c>
      <c r="HG29" s="0" t="n">
        <v>0</v>
      </c>
      <c r="HH29" s="0" t="n">
        <v>4518710.7</v>
      </c>
      <c r="HI29" s="0" t="n">
        <v>1.84</v>
      </c>
      <c r="HJ29" s="0" t="n">
        <v>0</v>
      </c>
      <c r="HK29" s="0" t="n">
        <v>0</v>
      </c>
      <c r="HL29" s="0" t="s">
        <v>284</v>
      </c>
      <c r="HM29" s="0" t="n">
        <v>20.45</v>
      </c>
      <c r="HN29" s="0" t="n">
        <v>35997000</v>
      </c>
      <c r="HO29" s="0" t="n">
        <v>8999248</v>
      </c>
      <c r="HP29" s="0" t="n">
        <v>105846687.6</v>
      </c>
      <c r="HQ29" s="0" t="n">
        <v>105840295</v>
      </c>
      <c r="HR29" s="0" t="s">
        <v>284</v>
      </c>
      <c r="HS29" s="0" t="n">
        <v>0.9</v>
      </c>
      <c r="HT29" s="0" t="n">
        <v>0</v>
      </c>
      <c r="HU29" s="0" t="n">
        <v>0</v>
      </c>
      <c r="HV29" s="0" t="n">
        <v>36047255.6</v>
      </c>
      <c r="HW29" s="0" t="n">
        <v>576000000</v>
      </c>
      <c r="HX29" s="0" t="n">
        <v>0</v>
      </c>
      <c r="HY29" s="0" t="n">
        <v>423385838.4</v>
      </c>
      <c r="HZ29" s="0" t="n">
        <v>0</v>
      </c>
      <c r="IA29" s="0" t="n">
        <v>48322000000</v>
      </c>
      <c r="IB29" s="0" t="n">
        <v>0</v>
      </c>
      <c r="IC29" s="0" t="s">
        <v>284</v>
      </c>
      <c r="ID29" s="0" t="n">
        <v>117082969.8</v>
      </c>
      <c r="IE29" s="0" t="n">
        <v>4518520.1</v>
      </c>
      <c r="IF29" s="0" t="n">
        <v>4500040.5</v>
      </c>
      <c r="IG29" s="0" t="n">
        <v>0</v>
      </c>
      <c r="IH29" s="0" t="n">
        <v>18000000</v>
      </c>
      <c r="II29" s="0" t="n">
        <v>6.73225</v>
      </c>
      <c r="IJ29" s="0" t="n">
        <v>0</v>
      </c>
      <c r="IK29" s="0" t="n">
        <v>105846868.6</v>
      </c>
      <c r="IL29" s="0" t="n">
        <v>0</v>
      </c>
      <c r="IM29" s="0" t="n">
        <v>0</v>
      </c>
      <c r="IN29" s="0" t="n">
        <v>0</v>
      </c>
      <c r="IO29" s="0" t="n">
        <v>4.7</v>
      </c>
      <c r="IP29" s="0" t="n">
        <v>14.821</v>
      </c>
      <c r="IQ29" s="0" t="n">
        <v>5245665013</v>
      </c>
      <c r="IR29" s="0" t="n">
        <v>7.98889</v>
      </c>
      <c r="IS29" s="0" t="n">
        <v>0</v>
      </c>
      <c r="IT29" s="0" t="n">
        <v>0</v>
      </c>
      <c r="IU29" s="0" t="n">
        <v>105845777</v>
      </c>
      <c r="IV29" s="0" t="n">
        <v>0</v>
      </c>
      <c r="IW29" s="0" t="n">
        <v>0</v>
      </c>
      <c r="IX29" s="0" t="n">
        <v>99.99</v>
      </c>
      <c r="IY29" s="0" t="n">
        <v>4</v>
      </c>
      <c r="IZ29" s="0" t="n">
        <v>0</v>
      </c>
      <c r="JA29" s="0" t="n">
        <v>1530000000</v>
      </c>
      <c r="JB29" s="0" t="n">
        <v>0</v>
      </c>
      <c r="JC29" s="0" t="n">
        <v>98.7</v>
      </c>
      <c r="JD29" s="0" t="s">
        <v>284</v>
      </c>
      <c r="JE29" s="0" t="n">
        <v>0</v>
      </c>
      <c r="JF29" s="0" t="n">
        <v>11.6909</v>
      </c>
      <c r="JG29" s="0" t="n">
        <v>105839681</v>
      </c>
      <c r="JH29" s="0" t="n">
        <v>0</v>
      </c>
      <c r="JI29" s="0" t="n">
        <v>488689236.9</v>
      </c>
      <c r="JJ29" s="0" t="n">
        <v>0</v>
      </c>
      <c r="JK29" s="0" t="n">
        <v>1326232416.4</v>
      </c>
      <c r="JL29" s="0" t="n">
        <v>34.47</v>
      </c>
      <c r="JM29" s="0" t="n">
        <v>423360210</v>
      </c>
      <c r="JN29" s="0" t="n">
        <v>0</v>
      </c>
      <c r="JO29" s="0" t="n">
        <v>0</v>
      </c>
      <c r="JP29" s="0" t="n">
        <v>0</v>
      </c>
      <c r="JQ29" s="0" t="n">
        <v>0</v>
      </c>
      <c r="JR29" s="0" t="n">
        <v>0.95</v>
      </c>
      <c r="JS29" s="0" t="n">
        <v>0.95</v>
      </c>
      <c r="JT29" s="0" t="n">
        <v>0.95</v>
      </c>
      <c r="JU29" s="0" t="n">
        <v>0.7</v>
      </c>
      <c r="JV29" s="0" t="n">
        <v>0.52</v>
      </c>
    </row>
    <row r="30" customFormat="false" ht="12.8" hidden="false" customHeight="false" outlineLevel="0" collapsed="false">
      <c r="A30" s="0" t="s">
        <v>288</v>
      </c>
      <c r="B30" s="0" t="n">
        <v>24000</v>
      </c>
      <c r="C30" s="0" t="n">
        <v>0</v>
      </c>
      <c r="F30" s="0" t="n">
        <v>1</v>
      </c>
      <c r="G30" s="0" t="n">
        <v>0.71</v>
      </c>
      <c r="H30" s="0" t="n">
        <v>3.35</v>
      </c>
      <c r="I30" s="0" t="n">
        <v>0.35</v>
      </c>
      <c r="J30" s="0" t="n">
        <v>1.14</v>
      </c>
      <c r="K30" s="0" t="n">
        <v>0.059</v>
      </c>
      <c r="N30" s="0" t="n">
        <f aca="false">MAX(L30,M30)</f>
        <v>0</v>
      </c>
      <c r="U30" s="0" t="n">
        <v>9.57</v>
      </c>
      <c r="V30" s="0" t="n">
        <v>2.94</v>
      </c>
      <c r="W30" s="1"/>
    </row>
    <row r="31" customFormat="false" ht="12.8" hidden="false" customHeight="false" outlineLevel="0" collapsed="false">
      <c r="A31" s="0" t="s">
        <v>288</v>
      </c>
      <c r="B31" s="0" t="n">
        <v>24000</v>
      </c>
      <c r="C31" s="0" t="n">
        <v>0.75</v>
      </c>
      <c r="D31" s="0" t="n">
        <v>0.75</v>
      </c>
      <c r="E31" s="1" t="n">
        <f aca="false">1-(I30+((H30-I30)/10))/G30</f>
        <v>0.084507042253521</v>
      </c>
      <c r="F31" s="0" t="n">
        <v>10</v>
      </c>
      <c r="G31" s="0" t="n">
        <v>7.86</v>
      </c>
      <c r="H31" s="0" t="n">
        <v>34.41</v>
      </c>
      <c r="I31" s="0" t="n">
        <v>4.61</v>
      </c>
      <c r="J31" s="0" t="n">
        <v>1.7</v>
      </c>
      <c r="L31" s="0" t="n">
        <v>3.44</v>
      </c>
      <c r="M31" s="0" t="n">
        <v>1.55</v>
      </c>
      <c r="N31" s="0" t="n">
        <f aca="false">MAX(L31,M31)</f>
        <v>3.44</v>
      </c>
      <c r="O31" s="0" t="n">
        <v>1.69</v>
      </c>
      <c r="P31" s="0" t="n">
        <v>1.66</v>
      </c>
      <c r="Q31" s="0" t="n">
        <v>1.69</v>
      </c>
      <c r="R31" s="0" t="n">
        <v>1.69</v>
      </c>
      <c r="S31" s="0" t="n">
        <v>1.66</v>
      </c>
      <c r="T31" s="0" t="n">
        <v>1.69</v>
      </c>
      <c r="U31" s="0" t="n">
        <v>7.46</v>
      </c>
      <c r="V31" s="0" t="n">
        <v>20.24</v>
      </c>
      <c r="W31" s="1" t="n">
        <f aca="false">H31/N31</f>
        <v>10.0029069767442</v>
      </c>
      <c r="X31" s="0" t="n">
        <v>20.36</v>
      </c>
      <c r="Y31" s="0" t="n">
        <v>20.36</v>
      </c>
      <c r="Z31" s="0" t="n">
        <v>77.5</v>
      </c>
      <c r="AA31" s="0" t="n">
        <v>28.131</v>
      </c>
      <c r="AB31" s="0" t="n">
        <v>60.516</v>
      </c>
      <c r="AC31" s="0" t="n">
        <v>0.0703</v>
      </c>
      <c r="AD31" s="0" t="n">
        <v>0</v>
      </c>
      <c r="AE31" s="0" t="n">
        <v>245.0491</v>
      </c>
      <c r="AF31" s="0" t="n">
        <v>0.04</v>
      </c>
      <c r="AG31" s="0" t="n">
        <v>99.99</v>
      </c>
      <c r="AH31" s="0" t="n">
        <v>5.89</v>
      </c>
      <c r="AI31" s="0" t="n">
        <v>99.612</v>
      </c>
      <c r="AJ31" s="0" t="n">
        <v>99.96</v>
      </c>
      <c r="AK31" s="0" t="n">
        <v>0.04</v>
      </c>
      <c r="AL31" s="0" t="n">
        <v>41.0683</v>
      </c>
      <c r="AM31" s="0" t="n">
        <v>11.7125</v>
      </c>
      <c r="AN31" s="0" t="n">
        <v>0.78</v>
      </c>
      <c r="AO31" s="0" t="n">
        <v>3.509</v>
      </c>
      <c r="AP31" s="0" t="n">
        <v>0.396</v>
      </c>
      <c r="AQ31" s="0" t="n">
        <v>0.652</v>
      </c>
      <c r="AR31" s="0" t="n">
        <v>60.522</v>
      </c>
      <c r="AS31" s="0" t="s">
        <v>284</v>
      </c>
      <c r="AT31" s="0" t="s">
        <v>284</v>
      </c>
      <c r="AU31" s="0" t="n">
        <v>79.654</v>
      </c>
      <c r="AV31" s="0" t="n">
        <v>20.346</v>
      </c>
      <c r="AW31" s="0" t="n">
        <v>79.659</v>
      </c>
      <c r="AX31" s="0" t="n">
        <v>20.341</v>
      </c>
      <c r="AY31" s="0" t="n">
        <v>2.552</v>
      </c>
      <c r="AZ31" s="0" t="n">
        <v>83.572</v>
      </c>
      <c r="BA31" s="0" t="n">
        <v>16.428</v>
      </c>
      <c r="BB31" s="0" t="n">
        <v>85.491</v>
      </c>
      <c r="BC31" s="0" t="n">
        <v>14.509</v>
      </c>
      <c r="BD31" s="0" t="n">
        <v>0.14</v>
      </c>
      <c r="BE31" s="0" t="n">
        <v>0.331</v>
      </c>
      <c r="BF31" s="0" t="n">
        <v>1.14</v>
      </c>
      <c r="BG31" s="0" t="n">
        <v>99.99</v>
      </c>
      <c r="BI31" s="0" t="n">
        <v>45378810.4</v>
      </c>
      <c r="BJ31" s="0" t="n">
        <v>0</v>
      </c>
      <c r="BK31" s="0" t="n">
        <v>99.99</v>
      </c>
      <c r="BL31" s="0" t="n">
        <v>89980299</v>
      </c>
      <c r="BM31" s="0" t="n">
        <v>538275307.4</v>
      </c>
      <c r="BN31" s="0" t="n">
        <v>0</v>
      </c>
      <c r="BO31" s="0" t="n">
        <v>36.5534</v>
      </c>
      <c r="BP31" s="0" t="n">
        <v>388252927.1</v>
      </c>
      <c r="BQ31" s="0" t="n">
        <v>8.966</v>
      </c>
      <c r="BR31" s="0" t="n">
        <v>0</v>
      </c>
      <c r="BS31" s="0" t="n">
        <v>0</v>
      </c>
      <c r="BT31" s="0" t="s">
        <v>284</v>
      </c>
      <c r="BU31" s="0" t="n">
        <v>18010337.4</v>
      </c>
      <c r="BV31" s="0" t="n">
        <v>27.192</v>
      </c>
      <c r="BW31" s="0" t="n">
        <v>0</v>
      </c>
      <c r="BX31" s="0" t="n">
        <v>0</v>
      </c>
      <c r="BY31" s="0" t="s">
        <v>284</v>
      </c>
      <c r="BZ31" s="0" t="n">
        <v>0</v>
      </c>
      <c r="CA31" s="0" t="n">
        <v>0</v>
      </c>
      <c r="CB31" s="0" t="n">
        <v>2</v>
      </c>
      <c r="CC31" s="0" t="n">
        <v>98.66</v>
      </c>
      <c r="CD31" s="0" t="n">
        <v>0</v>
      </c>
      <c r="CE31" s="0" t="n">
        <v>0</v>
      </c>
      <c r="CF31" s="0" t="n">
        <v>0</v>
      </c>
      <c r="CG31" s="0" t="n">
        <v>59.637</v>
      </c>
      <c r="CH31" s="0" t="n">
        <v>0</v>
      </c>
      <c r="CI31" s="0" t="n">
        <v>18010483.2</v>
      </c>
      <c r="CJ31" s="0" t="n">
        <v>69732187</v>
      </c>
      <c r="CK31" s="0" t="n">
        <v>0</v>
      </c>
      <c r="CL31" s="0" t="n">
        <v>182.745</v>
      </c>
      <c r="CM31" s="0" t="n">
        <v>69732527</v>
      </c>
      <c r="CN31" s="0" t="n">
        <v>0</v>
      </c>
      <c r="CO31" s="0" t="n">
        <v>0</v>
      </c>
      <c r="CP31" s="0" t="n">
        <v>0</v>
      </c>
      <c r="CQ31" s="0" t="n">
        <v>18010640.8</v>
      </c>
      <c r="CR31" s="0" t="n">
        <v>0</v>
      </c>
      <c r="CS31" s="0" t="n">
        <v>89980500</v>
      </c>
      <c r="CT31" s="0" t="n">
        <v>0</v>
      </c>
      <c r="CU31" s="0" t="n">
        <v>72000000</v>
      </c>
      <c r="CV31" s="0" t="n">
        <v>0.846262</v>
      </c>
      <c r="CW31" s="0" t="n">
        <v>20267379.5</v>
      </c>
      <c r="CX31" s="0" t="n">
        <v>29155100000</v>
      </c>
      <c r="CY31" s="0" t="n">
        <v>0</v>
      </c>
      <c r="CZ31" s="0" t="n">
        <v>0</v>
      </c>
      <c r="DA31" s="0" t="n">
        <v>538307147.3</v>
      </c>
      <c r="DB31" s="0" t="n">
        <v>227998749.2</v>
      </c>
      <c r="DC31" s="0" t="n">
        <v>17998532.4</v>
      </c>
      <c r="DD31" s="0" t="n">
        <v>5.817</v>
      </c>
      <c r="DE31" s="0" t="n">
        <v>2879520020</v>
      </c>
      <c r="DF31" s="0" t="n">
        <v>115156971.2</v>
      </c>
      <c r="DG31" s="0" t="n">
        <v>0</v>
      </c>
      <c r="DH31" s="0" t="n">
        <v>0</v>
      </c>
      <c r="DI31" s="0" t="n">
        <v>90757756.8</v>
      </c>
      <c r="DJ31" s="0" t="s">
        <v>284</v>
      </c>
      <c r="DK31" s="0" t="n">
        <v>0</v>
      </c>
      <c r="DL31" s="0" t="n">
        <v>2.499125</v>
      </c>
      <c r="DM31" s="0" t="n">
        <v>0</v>
      </c>
      <c r="DN31" s="0" t="n">
        <v>36.5506</v>
      </c>
      <c r="DO31" s="0" t="n">
        <v>45378946.4</v>
      </c>
      <c r="DP31" s="0" t="n">
        <v>18000000</v>
      </c>
      <c r="DQ31" s="0" t="s">
        <v>284</v>
      </c>
      <c r="DR31" s="0" t="n">
        <v>0</v>
      </c>
      <c r="DS31" s="0" t="n">
        <v>69731678</v>
      </c>
      <c r="DT31" s="0" t="n">
        <v>0</v>
      </c>
      <c r="DU31" s="0" t="n">
        <v>17998535.7</v>
      </c>
      <c r="DV31" s="0" t="n">
        <v>89996240.2</v>
      </c>
      <c r="DW31" s="0" t="n">
        <v>0</v>
      </c>
      <c r="DX31" s="0" t="n">
        <v>0</v>
      </c>
      <c r="DY31" s="0" t="n">
        <v>17998530</v>
      </c>
      <c r="DZ31" s="0" t="n">
        <v>0</v>
      </c>
      <c r="EA31" s="0" t="n">
        <v>17998554.4</v>
      </c>
      <c r="EB31" s="0" t="n">
        <v>31100000000</v>
      </c>
      <c r="EC31" s="0" t="n">
        <v>57578449.1</v>
      </c>
      <c r="ED31" s="0" t="n">
        <v>1672212322.9</v>
      </c>
      <c r="EE31" s="0" t="n">
        <v>52853207.2</v>
      </c>
      <c r="EF31" s="0" t="n">
        <v>1</v>
      </c>
      <c r="EG31" s="0" t="n">
        <v>0</v>
      </c>
      <c r="EH31" s="0" t="n">
        <v>0</v>
      </c>
      <c r="EI31" s="0" t="n">
        <v>0</v>
      </c>
      <c r="EJ31" s="0" t="n">
        <v>2.508093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35997000</v>
      </c>
      <c r="EP31" s="0" t="n">
        <v>75</v>
      </c>
      <c r="EQ31" s="0" t="n">
        <v>0</v>
      </c>
      <c r="ER31" s="0" t="n">
        <v>0</v>
      </c>
      <c r="ES31" s="0" t="n">
        <v>17998543.7</v>
      </c>
      <c r="ET31" s="0" t="s">
        <v>284</v>
      </c>
      <c r="EU31" s="0" t="n">
        <v>3.106731</v>
      </c>
      <c r="EV31" s="0" t="n">
        <v>179937004</v>
      </c>
      <c r="EW31" s="0" t="n">
        <v>57578522.1</v>
      </c>
      <c r="EX31" s="0" t="n">
        <v>0</v>
      </c>
      <c r="EY31" s="0" t="n">
        <v>2250000</v>
      </c>
      <c r="EZ31" s="0" t="n">
        <v>0</v>
      </c>
      <c r="FA31" s="0" t="n">
        <v>576000000</v>
      </c>
      <c r="FB31" s="0" t="n">
        <v>0</v>
      </c>
      <c r="FC31" s="0" t="n">
        <v>6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58.4688</v>
      </c>
      <c r="FL31" s="0" t="n">
        <v>69731612</v>
      </c>
      <c r="FM31" s="0" t="n">
        <v>575904004</v>
      </c>
      <c r="FN31" s="0" t="n">
        <v>42619000000</v>
      </c>
      <c r="FO31" s="0" t="n">
        <v>2303616016</v>
      </c>
      <c r="FP31" s="0" t="n">
        <v>2303616016</v>
      </c>
      <c r="FQ31" s="0" t="n">
        <v>6.849132</v>
      </c>
      <c r="FR31" s="0" t="n">
        <v>2.508093</v>
      </c>
      <c r="FS31" s="0" t="n">
        <v>71994156.8</v>
      </c>
      <c r="FT31" s="0" t="n">
        <v>575904004</v>
      </c>
      <c r="FU31" s="0" t="n">
        <v>1283959024.5</v>
      </c>
      <c r="FV31" s="0" t="n">
        <v>17998554.8</v>
      </c>
      <c r="FW31" s="0" t="n">
        <v>36000000</v>
      </c>
      <c r="FX31" s="0" t="n">
        <v>6</v>
      </c>
      <c r="FY31" s="0" t="n">
        <v>179937004</v>
      </c>
      <c r="FZ31" s="0" t="n">
        <v>5183808008</v>
      </c>
      <c r="GA31" s="0" t="n">
        <v>146.204</v>
      </c>
      <c r="GB31" s="0" t="s">
        <v>284</v>
      </c>
      <c r="GC31" s="0" t="n">
        <v>0</v>
      </c>
      <c r="GD31" s="0" t="n">
        <v>0</v>
      </c>
      <c r="GE31" s="0" t="n">
        <v>0</v>
      </c>
      <c r="GF31" s="0" t="n">
        <v>0</v>
      </c>
      <c r="GG31" s="0" t="s">
        <v>284</v>
      </c>
      <c r="GH31" s="0" t="n">
        <v>0</v>
      </c>
      <c r="GI31" s="0" t="n">
        <v>0</v>
      </c>
      <c r="GJ31" s="0" t="n">
        <v>0</v>
      </c>
      <c r="GK31" s="0" t="n">
        <v>0</v>
      </c>
      <c r="GL31" s="0" t="s">
        <v>284</v>
      </c>
      <c r="GM31" s="0" t="n">
        <v>20267391.2</v>
      </c>
      <c r="GN31" s="0" t="s">
        <v>284</v>
      </c>
      <c r="GO31" s="0" t="n">
        <v>0</v>
      </c>
      <c r="GP31" s="0" t="n">
        <v>36.5534</v>
      </c>
      <c r="GQ31" s="0" t="n">
        <v>9</v>
      </c>
      <c r="GR31" s="0" t="n">
        <v>0</v>
      </c>
      <c r="GS31" s="0" t="n">
        <v>90000000</v>
      </c>
      <c r="GT31" s="0" t="n">
        <v>1.999833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182.78</v>
      </c>
      <c r="GZ31" s="0" t="n">
        <v>35997000</v>
      </c>
      <c r="HA31" s="0" t="n">
        <v>0</v>
      </c>
      <c r="HB31" s="0" t="n">
        <v>0</v>
      </c>
      <c r="HC31" s="0" t="n">
        <v>182.745</v>
      </c>
      <c r="HD31" s="0" t="n">
        <v>18010618.3</v>
      </c>
      <c r="HE31" s="0" t="n">
        <v>0</v>
      </c>
      <c r="HF31" s="0" t="n">
        <v>13.085</v>
      </c>
      <c r="HG31" s="0" t="n">
        <v>0</v>
      </c>
      <c r="HH31" s="0" t="n">
        <v>20266339.1</v>
      </c>
      <c r="HI31" s="0" t="n">
        <v>2.427</v>
      </c>
      <c r="HJ31" s="0" t="n">
        <v>0</v>
      </c>
      <c r="HK31" s="0" t="n">
        <v>0</v>
      </c>
      <c r="HL31" s="0" t="s">
        <v>284</v>
      </c>
      <c r="HM31" s="0" t="n">
        <v>27.344</v>
      </c>
      <c r="HN31" s="0" t="n">
        <v>36003560.8</v>
      </c>
      <c r="HO31" s="0" t="n">
        <v>17998515.2</v>
      </c>
      <c r="HP31" s="0" t="n">
        <v>89996928.1</v>
      </c>
      <c r="HQ31" s="0" t="n">
        <v>89980566</v>
      </c>
      <c r="HR31" s="0" t="s">
        <v>284</v>
      </c>
      <c r="HS31" s="0" t="n">
        <v>1</v>
      </c>
      <c r="HT31" s="0" t="n">
        <v>0</v>
      </c>
      <c r="HU31" s="0" t="n">
        <v>0</v>
      </c>
      <c r="HV31" s="0" t="n">
        <v>72042079.7</v>
      </c>
      <c r="HW31" s="0" t="n">
        <v>576000000</v>
      </c>
      <c r="HX31" s="0" t="n">
        <v>0</v>
      </c>
      <c r="HY31" s="0" t="n">
        <v>359987262.3</v>
      </c>
      <c r="HZ31" s="0" t="n">
        <v>0</v>
      </c>
      <c r="IA31" s="0" t="n">
        <v>43195000000</v>
      </c>
      <c r="IB31" s="0" t="n">
        <v>0</v>
      </c>
      <c r="IC31" s="0" t="s">
        <v>284</v>
      </c>
      <c r="ID31" s="0" t="n">
        <v>36000000</v>
      </c>
      <c r="IE31" s="0" t="n">
        <v>20266290.6</v>
      </c>
      <c r="IF31" s="0" t="n">
        <v>17998511</v>
      </c>
      <c r="IG31" s="0" t="n">
        <v>0</v>
      </c>
      <c r="IH31" s="0" t="n">
        <v>18000000</v>
      </c>
      <c r="II31" s="0" t="n">
        <v>26.8348</v>
      </c>
      <c r="IJ31" s="0" t="n">
        <v>0</v>
      </c>
      <c r="IK31" s="0" t="n">
        <v>89996843.6</v>
      </c>
      <c r="IL31" s="0" t="n">
        <v>0</v>
      </c>
      <c r="IM31" s="0" t="n">
        <v>0</v>
      </c>
      <c r="IN31" s="0" t="n">
        <v>1.39</v>
      </c>
      <c r="IO31" s="0" t="n">
        <v>3.7</v>
      </c>
      <c r="IP31" s="0" t="n">
        <v>15.169</v>
      </c>
      <c r="IQ31" s="0" t="n">
        <v>2879520020</v>
      </c>
      <c r="IR31" s="0" t="n">
        <v>46.0808</v>
      </c>
      <c r="IS31" s="0" t="n">
        <v>0</v>
      </c>
      <c r="IT31" s="0" t="n">
        <v>0</v>
      </c>
      <c r="IU31" s="0" t="n">
        <v>89997250.4</v>
      </c>
      <c r="IV31" s="0" t="n">
        <v>2879520020</v>
      </c>
      <c r="IW31" s="0" t="n">
        <v>0</v>
      </c>
      <c r="IX31" s="0" t="n">
        <v>99.99</v>
      </c>
      <c r="IY31" s="0" t="n">
        <v>6</v>
      </c>
      <c r="IZ31" s="0" t="n">
        <v>0</v>
      </c>
      <c r="JA31" s="0" t="n">
        <v>1350000000</v>
      </c>
      <c r="JB31" s="0" t="n">
        <v>0</v>
      </c>
      <c r="JC31" s="0" t="n">
        <v>99.99</v>
      </c>
      <c r="JD31" s="0" t="s">
        <v>284</v>
      </c>
      <c r="JE31" s="0" t="n">
        <v>0</v>
      </c>
      <c r="JF31" s="0" t="n">
        <v>36.5781</v>
      </c>
      <c r="JG31" s="0" t="n">
        <v>89980639</v>
      </c>
      <c r="JH31" s="0" t="n">
        <v>0</v>
      </c>
      <c r="JI31" s="0" t="n">
        <v>291774139</v>
      </c>
      <c r="JJ31" s="0" t="n">
        <v>0</v>
      </c>
      <c r="JK31" s="0" t="n">
        <v>895703990.9</v>
      </c>
      <c r="JL31" s="0" t="n">
        <v>80</v>
      </c>
      <c r="JM31" s="0" t="n">
        <v>359922004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0.8</v>
      </c>
      <c r="JS31" s="0" t="n">
        <v>0.8</v>
      </c>
      <c r="JT31" s="0" t="n">
        <v>0.8</v>
      </c>
      <c r="JU31" s="0" t="n">
        <v>0.8</v>
      </c>
      <c r="JV31" s="0" t="n">
        <v>0.63</v>
      </c>
    </row>
    <row r="32" customFormat="false" ht="12.8" hidden="false" customHeight="false" outlineLevel="0" collapsed="false">
      <c r="A32" s="0" t="s">
        <v>288</v>
      </c>
      <c r="B32" s="0" t="n">
        <v>24000</v>
      </c>
      <c r="C32" s="0" t="n">
        <v>0.8</v>
      </c>
      <c r="D32" s="0" t="n">
        <v>0.8</v>
      </c>
      <c r="E32" s="1" t="n">
        <f aca="false">1-(I30+((H30-I30)/20))/G30</f>
        <v>0.295774647887324</v>
      </c>
      <c r="F32" s="0" t="n">
        <v>20</v>
      </c>
      <c r="G32" s="0" t="n">
        <v>14.91</v>
      </c>
      <c r="H32" s="0" t="n">
        <v>67.86</v>
      </c>
      <c r="I32" s="0" t="n">
        <v>7.9</v>
      </c>
      <c r="J32" s="0" t="n">
        <v>2.27</v>
      </c>
      <c r="L32" s="0" t="n">
        <v>3.89</v>
      </c>
      <c r="M32" s="0" t="n">
        <v>2.62</v>
      </c>
      <c r="N32" s="0" t="n">
        <f aca="false">MAX(L32,M32)</f>
        <v>3.89</v>
      </c>
      <c r="O32" s="0" t="n">
        <v>2.14</v>
      </c>
      <c r="P32" s="0" t="n">
        <v>2.27</v>
      </c>
      <c r="Q32" s="0" t="n">
        <v>2.27</v>
      </c>
      <c r="R32" s="0" t="n">
        <v>2.14</v>
      </c>
      <c r="S32" s="0" t="n">
        <v>2.27</v>
      </c>
      <c r="T32" s="0" t="n">
        <v>2.27</v>
      </c>
      <c r="U32" s="0" t="n">
        <v>8.59</v>
      </c>
      <c r="V32" s="0" t="n">
        <v>29.89</v>
      </c>
      <c r="W32" s="1" t="n">
        <f aca="false">H32/N32</f>
        <v>17.4447300771208</v>
      </c>
      <c r="X32" s="0" t="n">
        <v>29.89</v>
      </c>
      <c r="Y32" s="0" t="n">
        <v>29.89</v>
      </c>
      <c r="Z32" s="0" t="n">
        <v>77.5</v>
      </c>
      <c r="AA32" s="0" t="n">
        <v>28.131</v>
      </c>
      <c r="AB32" s="0" t="n">
        <v>60.516</v>
      </c>
      <c r="AC32" s="0" t="n">
        <v>0.0703</v>
      </c>
      <c r="AD32" s="0" t="n">
        <v>0</v>
      </c>
      <c r="AE32" s="0" t="n">
        <v>245.0491</v>
      </c>
      <c r="AF32" s="0" t="n">
        <v>0.04</v>
      </c>
      <c r="AG32" s="0" t="n">
        <v>99.99</v>
      </c>
      <c r="AH32" s="0" t="n">
        <v>5.89</v>
      </c>
      <c r="AI32" s="0" t="n">
        <v>99.612</v>
      </c>
      <c r="AJ32" s="0" t="n">
        <v>99.96</v>
      </c>
      <c r="AK32" s="0" t="n">
        <v>0.04</v>
      </c>
      <c r="AL32" s="0" t="n">
        <v>41.0683</v>
      </c>
      <c r="AM32" s="0" t="n">
        <v>11.7125</v>
      </c>
      <c r="AN32" s="0" t="n">
        <v>0.78</v>
      </c>
      <c r="AO32" s="0" t="n">
        <v>3.509</v>
      </c>
      <c r="AP32" s="0" t="n">
        <v>0.396</v>
      </c>
      <c r="AQ32" s="0" t="n">
        <v>0.652</v>
      </c>
      <c r="AR32" s="0" t="n">
        <v>60.522</v>
      </c>
      <c r="AS32" s="0" t="s">
        <v>284</v>
      </c>
      <c r="AT32" s="0" t="s">
        <v>284</v>
      </c>
      <c r="AU32" s="0" t="n">
        <v>79.654</v>
      </c>
      <c r="AV32" s="0" t="n">
        <v>20.346</v>
      </c>
      <c r="AW32" s="0" t="n">
        <v>79.659</v>
      </c>
      <c r="AX32" s="0" t="n">
        <v>20.341</v>
      </c>
      <c r="AY32" s="0" t="n">
        <v>2.552</v>
      </c>
      <c r="AZ32" s="0" t="n">
        <v>83.572</v>
      </c>
      <c r="BA32" s="0" t="n">
        <v>16.428</v>
      </c>
      <c r="BB32" s="0" t="n">
        <v>85.491</v>
      </c>
      <c r="BC32" s="0" t="n">
        <v>14.509</v>
      </c>
      <c r="BD32" s="0" t="n">
        <v>0.14</v>
      </c>
      <c r="BE32" s="0" t="n">
        <v>0.331</v>
      </c>
      <c r="BF32" s="0" t="n">
        <v>1.14</v>
      </c>
      <c r="BG32" s="0" t="n">
        <v>99.99</v>
      </c>
      <c r="BI32" s="0" t="n">
        <v>45378810.4</v>
      </c>
      <c r="BJ32" s="0" t="n">
        <v>0</v>
      </c>
      <c r="BK32" s="0" t="n">
        <v>99.99</v>
      </c>
      <c r="BL32" s="0" t="n">
        <v>89980299</v>
      </c>
      <c r="BM32" s="0" t="n">
        <v>538275307.4</v>
      </c>
      <c r="BN32" s="0" t="n">
        <v>0</v>
      </c>
      <c r="BO32" s="0" t="n">
        <v>36.5534</v>
      </c>
      <c r="BP32" s="0" t="n">
        <v>388252927.1</v>
      </c>
      <c r="BQ32" s="0" t="n">
        <v>8.966</v>
      </c>
      <c r="BR32" s="0" t="n">
        <v>0</v>
      </c>
      <c r="BS32" s="0" t="n">
        <v>0</v>
      </c>
      <c r="BT32" s="0" t="s">
        <v>284</v>
      </c>
      <c r="BU32" s="0" t="n">
        <v>18010337.4</v>
      </c>
      <c r="BV32" s="0" t="n">
        <v>27.192</v>
      </c>
      <c r="BW32" s="0" t="n">
        <v>0</v>
      </c>
      <c r="BX32" s="0" t="n">
        <v>0</v>
      </c>
      <c r="BY32" s="0" t="s">
        <v>284</v>
      </c>
      <c r="BZ32" s="0" t="n">
        <v>0</v>
      </c>
      <c r="CA32" s="0" t="n">
        <v>0</v>
      </c>
      <c r="CB32" s="0" t="n">
        <v>2</v>
      </c>
      <c r="CC32" s="0" t="n">
        <v>98.66</v>
      </c>
      <c r="CD32" s="0" t="n">
        <v>0</v>
      </c>
      <c r="CE32" s="0" t="n">
        <v>0</v>
      </c>
      <c r="CF32" s="0" t="n">
        <v>0</v>
      </c>
      <c r="CG32" s="0" t="n">
        <v>59.637</v>
      </c>
      <c r="CH32" s="0" t="n">
        <v>0</v>
      </c>
      <c r="CI32" s="0" t="n">
        <v>18010483.2</v>
      </c>
      <c r="CJ32" s="0" t="n">
        <v>69732187</v>
      </c>
      <c r="CK32" s="0" t="n">
        <v>0</v>
      </c>
      <c r="CL32" s="0" t="n">
        <v>182.745</v>
      </c>
      <c r="CM32" s="0" t="n">
        <v>69732527</v>
      </c>
      <c r="CN32" s="0" t="n">
        <v>0</v>
      </c>
      <c r="CO32" s="0" t="n">
        <v>0</v>
      </c>
      <c r="CP32" s="0" t="n">
        <v>0</v>
      </c>
      <c r="CQ32" s="0" t="n">
        <v>18010640.8</v>
      </c>
      <c r="CR32" s="0" t="n">
        <v>0</v>
      </c>
      <c r="CS32" s="0" t="n">
        <v>89980500</v>
      </c>
      <c r="CT32" s="0" t="n">
        <v>0</v>
      </c>
      <c r="CU32" s="0" t="n">
        <v>72000000</v>
      </c>
      <c r="CV32" s="0" t="n">
        <v>0.846262</v>
      </c>
      <c r="CW32" s="0" t="n">
        <v>20267379.5</v>
      </c>
      <c r="CX32" s="0" t="n">
        <v>29155100000</v>
      </c>
      <c r="CY32" s="0" t="n">
        <v>0</v>
      </c>
      <c r="CZ32" s="0" t="n">
        <v>0</v>
      </c>
      <c r="DA32" s="0" t="n">
        <v>538307147.3</v>
      </c>
      <c r="DB32" s="0" t="n">
        <v>227998749.2</v>
      </c>
      <c r="DC32" s="0" t="n">
        <v>17998532.4</v>
      </c>
      <c r="DD32" s="0" t="n">
        <v>5.817</v>
      </c>
      <c r="DE32" s="0" t="n">
        <v>2879520020</v>
      </c>
      <c r="DF32" s="0" t="n">
        <v>115156971.2</v>
      </c>
      <c r="DG32" s="0" t="n">
        <v>0</v>
      </c>
      <c r="DH32" s="0" t="n">
        <v>0</v>
      </c>
      <c r="DI32" s="0" t="n">
        <v>90757756.8</v>
      </c>
      <c r="DJ32" s="0" t="s">
        <v>284</v>
      </c>
      <c r="DK32" s="0" t="n">
        <v>0</v>
      </c>
      <c r="DL32" s="0" t="n">
        <v>2.499125</v>
      </c>
      <c r="DM32" s="0" t="n">
        <v>0</v>
      </c>
      <c r="DN32" s="0" t="n">
        <v>36.5506</v>
      </c>
      <c r="DO32" s="0" t="n">
        <v>45378946.4</v>
      </c>
      <c r="DP32" s="0" t="n">
        <v>18000000</v>
      </c>
      <c r="DQ32" s="0" t="s">
        <v>284</v>
      </c>
      <c r="DR32" s="0" t="n">
        <v>0</v>
      </c>
      <c r="DS32" s="0" t="n">
        <v>69731678</v>
      </c>
      <c r="DT32" s="0" t="n">
        <v>0</v>
      </c>
      <c r="DU32" s="0" t="n">
        <v>17998535.7</v>
      </c>
      <c r="DV32" s="0" t="n">
        <v>89996240.2</v>
      </c>
      <c r="DW32" s="0" t="n">
        <v>0</v>
      </c>
      <c r="DX32" s="0" t="n">
        <v>0</v>
      </c>
      <c r="DY32" s="0" t="n">
        <v>17998530</v>
      </c>
      <c r="DZ32" s="0" t="n">
        <v>0</v>
      </c>
      <c r="EA32" s="0" t="n">
        <v>17998554.4</v>
      </c>
      <c r="EB32" s="0" t="n">
        <v>31100000000</v>
      </c>
      <c r="EC32" s="0" t="n">
        <v>57578449.1</v>
      </c>
      <c r="ED32" s="0" t="n">
        <v>1672212322.9</v>
      </c>
      <c r="EE32" s="0" t="n">
        <v>52853207.2</v>
      </c>
      <c r="EF32" s="0" t="n">
        <v>1</v>
      </c>
      <c r="EG32" s="0" t="n">
        <v>0</v>
      </c>
      <c r="EH32" s="0" t="n">
        <v>0</v>
      </c>
      <c r="EI32" s="0" t="n">
        <v>0</v>
      </c>
      <c r="EJ32" s="0" t="n">
        <v>2.508093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35997000</v>
      </c>
      <c r="EP32" s="0" t="n">
        <v>75</v>
      </c>
      <c r="EQ32" s="0" t="n">
        <v>0</v>
      </c>
      <c r="ER32" s="0" t="n">
        <v>0</v>
      </c>
      <c r="ES32" s="0" t="n">
        <v>17998543.7</v>
      </c>
      <c r="ET32" s="0" t="s">
        <v>284</v>
      </c>
      <c r="EU32" s="0" t="n">
        <v>3.106731</v>
      </c>
      <c r="EV32" s="0" t="n">
        <v>179937004</v>
      </c>
      <c r="EW32" s="0" t="n">
        <v>57578522.1</v>
      </c>
      <c r="EX32" s="0" t="n">
        <v>0</v>
      </c>
      <c r="EY32" s="0" t="n">
        <v>2250000</v>
      </c>
      <c r="EZ32" s="0" t="n">
        <v>0</v>
      </c>
      <c r="FA32" s="0" t="n">
        <v>576000000</v>
      </c>
      <c r="FB32" s="0" t="n">
        <v>0</v>
      </c>
      <c r="FC32" s="0" t="n">
        <v>6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58.4688</v>
      </c>
      <c r="FL32" s="0" t="n">
        <v>69731612</v>
      </c>
      <c r="FM32" s="0" t="n">
        <v>575904004</v>
      </c>
      <c r="FN32" s="0" t="n">
        <v>42619000000</v>
      </c>
      <c r="FO32" s="0" t="n">
        <v>2303616016</v>
      </c>
      <c r="FP32" s="0" t="n">
        <v>2303616016</v>
      </c>
      <c r="FQ32" s="0" t="n">
        <v>6.849132</v>
      </c>
      <c r="FR32" s="0" t="n">
        <v>2.508093</v>
      </c>
      <c r="FS32" s="0" t="n">
        <v>71994156.8</v>
      </c>
      <c r="FT32" s="0" t="n">
        <v>575904004</v>
      </c>
      <c r="FU32" s="0" t="n">
        <v>1283959024.5</v>
      </c>
      <c r="FV32" s="0" t="n">
        <v>17998554.8</v>
      </c>
      <c r="FW32" s="0" t="n">
        <v>36000000</v>
      </c>
      <c r="FX32" s="0" t="n">
        <v>6</v>
      </c>
      <c r="FY32" s="0" t="n">
        <v>179937004</v>
      </c>
      <c r="FZ32" s="0" t="n">
        <v>5183808008</v>
      </c>
      <c r="GA32" s="0" t="n">
        <v>146.204</v>
      </c>
      <c r="GB32" s="0" t="s">
        <v>284</v>
      </c>
      <c r="GC32" s="0" t="n">
        <v>0</v>
      </c>
      <c r="GD32" s="0" t="n">
        <v>0</v>
      </c>
      <c r="GE32" s="0" t="n">
        <v>0</v>
      </c>
      <c r="GF32" s="0" t="n">
        <v>0</v>
      </c>
      <c r="GG32" s="0" t="s">
        <v>284</v>
      </c>
      <c r="GH32" s="0" t="n">
        <v>0</v>
      </c>
      <c r="GI32" s="0" t="n">
        <v>0</v>
      </c>
      <c r="GJ32" s="0" t="n">
        <v>0</v>
      </c>
      <c r="GK32" s="0" t="n">
        <v>0</v>
      </c>
      <c r="GL32" s="0" t="s">
        <v>284</v>
      </c>
      <c r="GM32" s="0" t="n">
        <v>20267391.2</v>
      </c>
      <c r="GN32" s="0" t="s">
        <v>284</v>
      </c>
      <c r="GO32" s="0" t="n">
        <v>0</v>
      </c>
      <c r="GP32" s="0" t="n">
        <v>36.5534</v>
      </c>
      <c r="GQ32" s="0" t="n">
        <v>9</v>
      </c>
      <c r="GR32" s="0" t="n">
        <v>0</v>
      </c>
      <c r="GS32" s="0" t="n">
        <v>90000000</v>
      </c>
      <c r="GT32" s="0" t="n">
        <v>1.999833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182.78</v>
      </c>
      <c r="GZ32" s="0" t="n">
        <v>35997000</v>
      </c>
      <c r="HA32" s="0" t="n">
        <v>0</v>
      </c>
      <c r="HB32" s="0" t="n">
        <v>0</v>
      </c>
      <c r="HC32" s="0" t="n">
        <v>182.745</v>
      </c>
      <c r="HD32" s="0" t="n">
        <v>18010618.3</v>
      </c>
      <c r="HE32" s="0" t="n">
        <v>0</v>
      </c>
      <c r="HF32" s="0" t="n">
        <v>13.085</v>
      </c>
      <c r="HG32" s="0" t="n">
        <v>0</v>
      </c>
      <c r="HH32" s="0" t="n">
        <v>20266339.1</v>
      </c>
      <c r="HI32" s="0" t="n">
        <v>2.427</v>
      </c>
      <c r="HJ32" s="0" t="n">
        <v>0</v>
      </c>
      <c r="HK32" s="0" t="n">
        <v>0</v>
      </c>
      <c r="HL32" s="0" t="s">
        <v>284</v>
      </c>
      <c r="HM32" s="0" t="n">
        <v>27.344</v>
      </c>
      <c r="HN32" s="0" t="n">
        <v>36003560.8</v>
      </c>
      <c r="HO32" s="0" t="n">
        <v>17998515.2</v>
      </c>
      <c r="HP32" s="0" t="n">
        <v>89996928.1</v>
      </c>
      <c r="HQ32" s="0" t="n">
        <v>89980566</v>
      </c>
      <c r="HR32" s="0" t="s">
        <v>284</v>
      </c>
      <c r="HS32" s="0" t="n">
        <v>1</v>
      </c>
      <c r="HT32" s="0" t="n">
        <v>0</v>
      </c>
      <c r="HU32" s="0" t="n">
        <v>0</v>
      </c>
      <c r="HV32" s="0" t="n">
        <v>72042079.7</v>
      </c>
      <c r="HW32" s="0" t="n">
        <v>576000000</v>
      </c>
      <c r="HX32" s="0" t="n">
        <v>0</v>
      </c>
      <c r="HY32" s="0" t="n">
        <v>359987262.3</v>
      </c>
      <c r="HZ32" s="0" t="n">
        <v>0</v>
      </c>
      <c r="IA32" s="0" t="n">
        <v>43195000000</v>
      </c>
      <c r="IB32" s="0" t="n">
        <v>0</v>
      </c>
      <c r="IC32" s="0" t="s">
        <v>284</v>
      </c>
      <c r="ID32" s="0" t="n">
        <v>36000000</v>
      </c>
      <c r="IE32" s="0" t="n">
        <v>20266290.6</v>
      </c>
      <c r="IF32" s="0" t="n">
        <v>17998511</v>
      </c>
      <c r="IG32" s="0" t="n">
        <v>0</v>
      </c>
      <c r="IH32" s="0" t="n">
        <v>18000000</v>
      </c>
      <c r="II32" s="0" t="n">
        <v>26.8348</v>
      </c>
      <c r="IJ32" s="0" t="n">
        <v>0</v>
      </c>
      <c r="IK32" s="0" t="n">
        <v>89996843.6</v>
      </c>
      <c r="IL32" s="0" t="n">
        <v>0</v>
      </c>
      <c r="IM32" s="0" t="n">
        <v>0</v>
      </c>
      <c r="IN32" s="0" t="n">
        <v>1.39</v>
      </c>
      <c r="IO32" s="0" t="n">
        <v>3.7</v>
      </c>
      <c r="IP32" s="0" t="n">
        <v>15.169</v>
      </c>
      <c r="IQ32" s="0" t="n">
        <v>2879520020</v>
      </c>
      <c r="IR32" s="0" t="n">
        <v>46.0808</v>
      </c>
      <c r="IS32" s="0" t="n">
        <v>0</v>
      </c>
      <c r="IT32" s="0" t="n">
        <v>0</v>
      </c>
      <c r="IU32" s="0" t="n">
        <v>89997250.4</v>
      </c>
      <c r="IV32" s="0" t="n">
        <v>2879520020</v>
      </c>
      <c r="IW32" s="0" t="n">
        <v>0</v>
      </c>
      <c r="IX32" s="0" t="n">
        <v>99.99</v>
      </c>
      <c r="IY32" s="0" t="n">
        <v>6</v>
      </c>
      <c r="IZ32" s="0" t="n">
        <v>0</v>
      </c>
      <c r="JA32" s="0" t="n">
        <v>1350000000</v>
      </c>
      <c r="JB32" s="0" t="n">
        <v>0</v>
      </c>
      <c r="JC32" s="0" t="n">
        <v>99.99</v>
      </c>
      <c r="JD32" s="0" t="s">
        <v>284</v>
      </c>
      <c r="JE32" s="0" t="n">
        <v>0</v>
      </c>
      <c r="JF32" s="0" t="n">
        <v>36.5781</v>
      </c>
      <c r="JG32" s="0" t="n">
        <v>89980639</v>
      </c>
      <c r="JH32" s="0" t="n">
        <v>0</v>
      </c>
      <c r="JI32" s="0" t="n">
        <v>291774139</v>
      </c>
      <c r="JJ32" s="0" t="n">
        <v>0</v>
      </c>
      <c r="JK32" s="0" t="n">
        <v>895703990.9</v>
      </c>
      <c r="JL32" s="0" t="n">
        <v>80</v>
      </c>
      <c r="JM32" s="0" t="n">
        <v>359922004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0.8</v>
      </c>
      <c r="JS32" s="0" t="n">
        <v>0.8</v>
      </c>
      <c r="JT32" s="0" t="n">
        <v>0.8</v>
      </c>
      <c r="JU32" s="0" t="n">
        <v>0.8</v>
      </c>
      <c r="JV32" s="0" t="n">
        <v>0.71</v>
      </c>
    </row>
    <row r="33" customFormat="false" ht="12.8" hidden="false" customHeight="false" outlineLevel="0" collapsed="false">
      <c r="A33" s="0" t="s">
        <v>288</v>
      </c>
      <c r="B33" s="0" t="n">
        <v>24000</v>
      </c>
      <c r="C33" s="0" t="n">
        <v>0.8</v>
      </c>
      <c r="D33" s="0" t="n">
        <v>0.8</v>
      </c>
      <c r="E33" s="1" t="n">
        <f aca="false">1-(I30+((H30-I30)/30))/G30</f>
        <v>0.366197183098591</v>
      </c>
      <c r="F33" s="0" t="n">
        <v>30</v>
      </c>
      <c r="G33" s="0" t="n">
        <v>21.96</v>
      </c>
      <c r="H33" s="0" t="n">
        <v>101.59</v>
      </c>
      <c r="I33" s="0" t="n">
        <v>11.2</v>
      </c>
      <c r="J33" s="0" t="n">
        <v>2.87</v>
      </c>
      <c r="L33" s="0" t="n">
        <v>4.57</v>
      </c>
      <c r="M33" s="0" t="n">
        <v>2.98</v>
      </c>
      <c r="N33" s="0" t="n">
        <f aca="false">MAX(L33,M33)</f>
        <v>4.57</v>
      </c>
      <c r="O33" s="0" t="n">
        <v>2.85</v>
      </c>
      <c r="P33" s="0" t="n">
        <v>2.85</v>
      </c>
      <c r="Q33" s="0" t="n">
        <v>2.85</v>
      </c>
      <c r="R33" s="0" t="n">
        <v>2.85</v>
      </c>
      <c r="S33" s="0" t="n">
        <v>2.85</v>
      </c>
      <c r="T33" s="0" t="n">
        <v>2.85</v>
      </c>
      <c r="U33" s="0" t="n">
        <v>9.07</v>
      </c>
      <c r="V33" s="0" t="n">
        <v>35.4</v>
      </c>
      <c r="W33" s="1" t="n">
        <f aca="false">H33/N33</f>
        <v>22.2297592997812</v>
      </c>
      <c r="X33" s="0" t="n">
        <v>35.65</v>
      </c>
      <c r="Y33" s="0" t="n">
        <v>35.65</v>
      </c>
      <c r="Z33" s="0" t="n">
        <v>77.5</v>
      </c>
      <c r="AA33" s="0" t="n">
        <v>28.131</v>
      </c>
      <c r="AB33" s="0" t="n">
        <v>60.516</v>
      </c>
      <c r="AC33" s="0" t="n">
        <v>0.0703</v>
      </c>
      <c r="AD33" s="0" t="n">
        <v>0</v>
      </c>
      <c r="AE33" s="0" t="n">
        <v>245.0491</v>
      </c>
      <c r="AF33" s="0" t="n">
        <v>0.04</v>
      </c>
      <c r="AG33" s="0" t="n">
        <v>99.99</v>
      </c>
      <c r="AH33" s="0" t="n">
        <v>5.89</v>
      </c>
      <c r="AI33" s="0" t="n">
        <v>99.612</v>
      </c>
      <c r="AJ33" s="0" t="n">
        <v>99.96</v>
      </c>
      <c r="AK33" s="0" t="n">
        <v>0.04</v>
      </c>
      <c r="AL33" s="0" t="n">
        <v>41.0683</v>
      </c>
      <c r="AM33" s="0" t="n">
        <v>11.7125</v>
      </c>
      <c r="AN33" s="0" t="n">
        <v>0.78</v>
      </c>
      <c r="AO33" s="0" t="n">
        <v>3.509</v>
      </c>
      <c r="AP33" s="0" t="n">
        <v>0.396</v>
      </c>
      <c r="AQ33" s="0" t="n">
        <v>0.652</v>
      </c>
      <c r="AR33" s="0" t="n">
        <v>60.522</v>
      </c>
      <c r="AS33" s="0" t="s">
        <v>284</v>
      </c>
      <c r="AT33" s="0" t="s">
        <v>284</v>
      </c>
      <c r="AU33" s="0" t="n">
        <v>79.654</v>
      </c>
      <c r="AV33" s="0" t="n">
        <v>20.346</v>
      </c>
      <c r="AW33" s="0" t="n">
        <v>79.659</v>
      </c>
      <c r="AX33" s="0" t="n">
        <v>20.341</v>
      </c>
      <c r="AY33" s="0" t="n">
        <v>2.552</v>
      </c>
      <c r="AZ33" s="0" t="n">
        <v>83.572</v>
      </c>
      <c r="BA33" s="0" t="n">
        <v>16.428</v>
      </c>
      <c r="BB33" s="0" t="n">
        <v>85.491</v>
      </c>
      <c r="BC33" s="0" t="n">
        <v>14.509</v>
      </c>
      <c r="BD33" s="0" t="n">
        <v>0.14</v>
      </c>
      <c r="BE33" s="0" t="n">
        <v>0.331</v>
      </c>
      <c r="BF33" s="0" t="n">
        <v>1.14</v>
      </c>
      <c r="BG33" s="0" t="n">
        <v>99.99</v>
      </c>
      <c r="BI33" s="0" t="n">
        <v>45378810.4</v>
      </c>
      <c r="BJ33" s="0" t="n">
        <v>0</v>
      </c>
      <c r="BK33" s="0" t="n">
        <v>99.99</v>
      </c>
      <c r="BL33" s="0" t="n">
        <v>89980299</v>
      </c>
      <c r="BM33" s="0" t="n">
        <v>538275307.4</v>
      </c>
      <c r="BN33" s="0" t="n">
        <v>0</v>
      </c>
      <c r="BO33" s="0" t="n">
        <v>36.5534</v>
      </c>
      <c r="BP33" s="0" t="n">
        <v>388252927.1</v>
      </c>
      <c r="BQ33" s="0" t="n">
        <v>8.966</v>
      </c>
      <c r="BR33" s="0" t="n">
        <v>0</v>
      </c>
      <c r="BS33" s="0" t="n">
        <v>0</v>
      </c>
      <c r="BT33" s="0" t="s">
        <v>284</v>
      </c>
      <c r="BU33" s="0" t="n">
        <v>18010337.4</v>
      </c>
      <c r="BV33" s="0" t="n">
        <v>27.192</v>
      </c>
      <c r="BW33" s="0" t="n">
        <v>0</v>
      </c>
      <c r="BX33" s="0" t="n">
        <v>0</v>
      </c>
      <c r="BY33" s="0" t="s">
        <v>284</v>
      </c>
      <c r="BZ33" s="0" t="n">
        <v>0</v>
      </c>
      <c r="CA33" s="0" t="n">
        <v>0</v>
      </c>
      <c r="CB33" s="0" t="n">
        <v>2</v>
      </c>
      <c r="CC33" s="0" t="n">
        <v>98.66</v>
      </c>
      <c r="CD33" s="0" t="n">
        <v>0</v>
      </c>
      <c r="CE33" s="0" t="n">
        <v>0</v>
      </c>
      <c r="CF33" s="0" t="n">
        <v>0</v>
      </c>
      <c r="CG33" s="0" t="n">
        <v>59.637</v>
      </c>
      <c r="CH33" s="0" t="n">
        <v>0</v>
      </c>
      <c r="CI33" s="0" t="n">
        <v>18010483.2</v>
      </c>
      <c r="CJ33" s="0" t="n">
        <v>69732187</v>
      </c>
      <c r="CK33" s="0" t="n">
        <v>0</v>
      </c>
      <c r="CL33" s="0" t="n">
        <v>182.745</v>
      </c>
      <c r="CM33" s="0" t="n">
        <v>69732527</v>
      </c>
      <c r="CN33" s="0" t="n">
        <v>0</v>
      </c>
      <c r="CO33" s="0" t="n">
        <v>0</v>
      </c>
      <c r="CP33" s="0" t="n">
        <v>0</v>
      </c>
      <c r="CQ33" s="0" t="n">
        <v>18010640.8</v>
      </c>
      <c r="CR33" s="0" t="n">
        <v>0</v>
      </c>
      <c r="CS33" s="0" t="n">
        <v>89980500</v>
      </c>
      <c r="CT33" s="0" t="n">
        <v>0</v>
      </c>
      <c r="CU33" s="0" t="n">
        <v>72000000</v>
      </c>
      <c r="CV33" s="0" t="n">
        <v>0.846262</v>
      </c>
      <c r="CW33" s="0" t="n">
        <v>20267379.5</v>
      </c>
      <c r="CX33" s="0" t="n">
        <v>29155100000</v>
      </c>
      <c r="CY33" s="0" t="n">
        <v>0</v>
      </c>
      <c r="CZ33" s="0" t="n">
        <v>0</v>
      </c>
      <c r="DA33" s="0" t="n">
        <v>538307147.3</v>
      </c>
      <c r="DB33" s="0" t="n">
        <v>227998749.2</v>
      </c>
      <c r="DC33" s="0" t="n">
        <v>17998532.4</v>
      </c>
      <c r="DD33" s="0" t="n">
        <v>5.817</v>
      </c>
      <c r="DE33" s="0" t="n">
        <v>2879520020</v>
      </c>
      <c r="DF33" s="0" t="n">
        <v>115156971.2</v>
      </c>
      <c r="DG33" s="0" t="n">
        <v>0</v>
      </c>
      <c r="DH33" s="0" t="n">
        <v>0</v>
      </c>
      <c r="DI33" s="0" t="n">
        <v>90757756.8</v>
      </c>
      <c r="DJ33" s="0" t="s">
        <v>284</v>
      </c>
      <c r="DK33" s="0" t="n">
        <v>0</v>
      </c>
      <c r="DL33" s="0" t="n">
        <v>2.499125</v>
      </c>
      <c r="DM33" s="0" t="n">
        <v>0</v>
      </c>
      <c r="DN33" s="0" t="n">
        <v>36.5506</v>
      </c>
      <c r="DO33" s="0" t="n">
        <v>45378946.4</v>
      </c>
      <c r="DP33" s="0" t="n">
        <v>18000000</v>
      </c>
      <c r="DQ33" s="0" t="s">
        <v>284</v>
      </c>
      <c r="DR33" s="0" t="n">
        <v>0</v>
      </c>
      <c r="DS33" s="0" t="n">
        <v>69731678</v>
      </c>
      <c r="DT33" s="0" t="n">
        <v>0</v>
      </c>
      <c r="DU33" s="0" t="n">
        <v>17998535.7</v>
      </c>
      <c r="DV33" s="0" t="n">
        <v>89996240.2</v>
      </c>
      <c r="DW33" s="0" t="n">
        <v>0</v>
      </c>
      <c r="DX33" s="0" t="n">
        <v>0</v>
      </c>
      <c r="DY33" s="0" t="n">
        <v>17998530</v>
      </c>
      <c r="DZ33" s="0" t="n">
        <v>0</v>
      </c>
      <c r="EA33" s="0" t="n">
        <v>17998554.4</v>
      </c>
      <c r="EB33" s="0" t="n">
        <v>31100000000</v>
      </c>
      <c r="EC33" s="0" t="n">
        <v>57578449.1</v>
      </c>
      <c r="ED33" s="0" t="n">
        <v>1672212322.9</v>
      </c>
      <c r="EE33" s="0" t="n">
        <v>52853207.2</v>
      </c>
      <c r="EF33" s="0" t="n">
        <v>1</v>
      </c>
      <c r="EG33" s="0" t="n">
        <v>0</v>
      </c>
      <c r="EH33" s="0" t="n">
        <v>0</v>
      </c>
      <c r="EI33" s="0" t="n">
        <v>0</v>
      </c>
      <c r="EJ33" s="0" t="n">
        <v>2.508093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35997000</v>
      </c>
      <c r="EP33" s="0" t="n">
        <v>75</v>
      </c>
      <c r="EQ33" s="0" t="n">
        <v>0</v>
      </c>
      <c r="ER33" s="0" t="n">
        <v>0</v>
      </c>
      <c r="ES33" s="0" t="n">
        <v>17998543.7</v>
      </c>
      <c r="ET33" s="0" t="s">
        <v>284</v>
      </c>
      <c r="EU33" s="0" t="n">
        <v>3.106731</v>
      </c>
      <c r="EV33" s="0" t="n">
        <v>179937004</v>
      </c>
      <c r="EW33" s="0" t="n">
        <v>57578522.1</v>
      </c>
      <c r="EX33" s="0" t="n">
        <v>0</v>
      </c>
      <c r="EY33" s="0" t="n">
        <v>2250000</v>
      </c>
      <c r="EZ33" s="0" t="n">
        <v>0</v>
      </c>
      <c r="FA33" s="0" t="n">
        <v>576000000</v>
      </c>
      <c r="FB33" s="0" t="n">
        <v>0</v>
      </c>
      <c r="FC33" s="0" t="n">
        <v>6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58.4688</v>
      </c>
      <c r="FL33" s="0" t="n">
        <v>69731612</v>
      </c>
      <c r="FM33" s="0" t="n">
        <v>575904004</v>
      </c>
      <c r="FN33" s="0" t="n">
        <v>42619000000</v>
      </c>
      <c r="FO33" s="0" t="n">
        <v>2303616016</v>
      </c>
      <c r="FP33" s="0" t="n">
        <v>2303616016</v>
      </c>
      <c r="FQ33" s="0" t="n">
        <v>6.849132</v>
      </c>
      <c r="FR33" s="0" t="n">
        <v>2.508093</v>
      </c>
      <c r="FS33" s="0" t="n">
        <v>71994156.8</v>
      </c>
      <c r="FT33" s="0" t="n">
        <v>575904004</v>
      </c>
      <c r="FU33" s="0" t="n">
        <v>1283959024.5</v>
      </c>
      <c r="FV33" s="0" t="n">
        <v>17998554.8</v>
      </c>
      <c r="FW33" s="0" t="n">
        <v>36000000</v>
      </c>
      <c r="FX33" s="0" t="n">
        <v>6</v>
      </c>
      <c r="FY33" s="0" t="n">
        <v>179937004</v>
      </c>
      <c r="FZ33" s="0" t="n">
        <v>5183808008</v>
      </c>
      <c r="GA33" s="0" t="n">
        <v>146.204</v>
      </c>
      <c r="GB33" s="0" t="s">
        <v>284</v>
      </c>
      <c r="GC33" s="0" t="n">
        <v>0</v>
      </c>
      <c r="GD33" s="0" t="n">
        <v>0</v>
      </c>
      <c r="GE33" s="0" t="n">
        <v>0</v>
      </c>
      <c r="GF33" s="0" t="n">
        <v>0</v>
      </c>
      <c r="GG33" s="0" t="s">
        <v>284</v>
      </c>
      <c r="GH33" s="0" t="n">
        <v>0</v>
      </c>
      <c r="GI33" s="0" t="n">
        <v>0</v>
      </c>
      <c r="GJ33" s="0" t="n">
        <v>0</v>
      </c>
      <c r="GK33" s="0" t="n">
        <v>0</v>
      </c>
      <c r="GL33" s="0" t="s">
        <v>284</v>
      </c>
      <c r="GM33" s="0" t="n">
        <v>20267391.2</v>
      </c>
      <c r="GN33" s="0" t="s">
        <v>284</v>
      </c>
      <c r="GO33" s="0" t="n">
        <v>0</v>
      </c>
      <c r="GP33" s="0" t="n">
        <v>36.5534</v>
      </c>
      <c r="GQ33" s="0" t="n">
        <v>9</v>
      </c>
      <c r="GR33" s="0" t="n">
        <v>0</v>
      </c>
      <c r="GS33" s="0" t="n">
        <v>90000000</v>
      </c>
      <c r="GT33" s="0" t="n">
        <v>1.999833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182.78</v>
      </c>
      <c r="GZ33" s="0" t="n">
        <v>35997000</v>
      </c>
      <c r="HA33" s="0" t="n">
        <v>0</v>
      </c>
      <c r="HB33" s="0" t="n">
        <v>0</v>
      </c>
      <c r="HC33" s="0" t="n">
        <v>182.745</v>
      </c>
      <c r="HD33" s="0" t="n">
        <v>18010618.3</v>
      </c>
      <c r="HE33" s="0" t="n">
        <v>0</v>
      </c>
      <c r="HF33" s="0" t="n">
        <v>13.085</v>
      </c>
      <c r="HG33" s="0" t="n">
        <v>0</v>
      </c>
      <c r="HH33" s="0" t="n">
        <v>20266339.1</v>
      </c>
      <c r="HI33" s="0" t="n">
        <v>2.427</v>
      </c>
      <c r="HJ33" s="0" t="n">
        <v>0</v>
      </c>
      <c r="HK33" s="0" t="n">
        <v>0</v>
      </c>
      <c r="HL33" s="0" t="s">
        <v>284</v>
      </c>
      <c r="HM33" s="0" t="n">
        <v>27.344</v>
      </c>
      <c r="HN33" s="0" t="n">
        <v>36003560.8</v>
      </c>
      <c r="HO33" s="0" t="n">
        <v>17998515.2</v>
      </c>
      <c r="HP33" s="0" t="n">
        <v>89996928.1</v>
      </c>
      <c r="HQ33" s="0" t="n">
        <v>89980566</v>
      </c>
      <c r="HR33" s="0" t="s">
        <v>284</v>
      </c>
      <c r="HS33" s="0" t="n">
        <v>1</v>
      </c>
      <c r="HT33" s="0" t="n">
        <v>0</v>
      </c>
      <c r="HU33" s="0" t="n">
        <v>0</v>
      </c>
      <c r="HV33" s="0" t="n">
        <v>72042079.7</v>
      </c>
      <c r="HW33" s="0" t="n">
        <v>576000000</v>
      </c>
      <c r="HX33" s="0" t="n">
        <v>0</v>
      </c>
      <c r="HY33" s="0" t="n">
        <v>359987262.3</v>
      </c>
      <c r="HZ33" s="0" t="n">
        <v>0</v>
      </c>
      <c r="IA33" s="0" t="n">
        <v>43195000000</v>
      </c>
      <c r="IB33" s="0" t="n">
        <v>0</v>
      </c>
      <c r="IC33" s="0" t="s">
        <v>284</v>
      </c>
      <c r="ID33" s="0" t="n">
        <v>36000000</v>
      </c>
      <c r="IE33" s="0" t="n">
        <v>20266290.6</v>
      </c>
      <c r="IF33" s="0" t="n">
        <v>17998511</v>
      </c>
      <c r="IG33" s="0" t="n">
        <v>0</v>
      </c>
      <c r="IH33" s="0" t="n">
        <v>18000000</v>
      </c>
      <c r="II33" s="0" t="n">
        <v>26.8348</v>
      </c>
      <c r="IJ33" s="0" t="n">
        <v>0</v>
      </c>
      <c r="IK33" s="0" t="n">
        <v>89996843.6</v>
      </c>
      <c r="IL33" s="0" t="n">
        <v>0</v>
      </c>
      <c r="IM33" s="0" t="n">
        <v>0</v>
      </c>
      <c r="IN33" s="0" t="n">
        <v>1.39</v>
      </c>
      <c r="IO33" s="0" t="n">
        <v>3.7</v>
      </c>
      <c r="IP33" s="0" t="n">
        <v>15.169</v>
      </c>
      <c r="IQ33" s="0" t="n">
        <v>2879520020</v>
      </c>
      <c r="IR33" s="0" t="n">
        <v>46.0808</v>
      </c>
      <c r="IS33" s="0" t="n">
        <v>0</v>
      </c>
      <c r="IT33" s="0" t="n">
        <v>0</v>
      </c>
      <c r="IU33" s="0" t="n">
        <v>89997250.4</v>
      </c>
      <c r="IV33" s="0" t="n">
        <v>2879520020</v>
      </c>
      <c r="IW33" s="0" t="n">
        <v>0</v>
      </c>
      <c r="IX33" s="0" t="n">
        <v>99.99</v>
      </c>
      <c r="IY33" s="0" t="n">
        <v>6</v>
      </c>
      <c r="IZ33" s="0" t="n">
        <v>0</v>
      </c>
      <c r="JA33" s="0" t="n">
        <v>1350000000</v>
      </c>
      <c r="JB33" s="0" t="n">
        <v>0</v>
      </c>
      <c r="JC33" s="0" t="n">
        <v>99.99</v>
      </c>
      <c r="JD33" s="0" t="s">
        <v>284</v>
      </c>
      <c r="JE33" s="0" t="n">
        <v>0</v>
      </c>
      <c r="JF33" s="0" t="n">
        <v>36.5781</v>
      </c>
      <c r="JG33" s="0" t="n">
        <v>89980639</v>
      </c>
      <c r="JH33" s="0" t="n">
        <v>0</v>
      </c>
      <c r="JI33" s="0" t="n">
        <v>291774139</v>
      </c>
      <c r="JJ33" s="0" t="n">
        <v>0</v>
      </c>
      <c r="JK33" s="0" t="n">
        <v>895703990.9</v>
      </c>
      <c r="JL33" s="0" t="n">
        <v>80</v>
      </c>
      <c r="JM33" s="0" t="n">
        <v>359922004</v>
      </c>
      <c r="JN33" s="0" t="n">
        <v>0</v>
      </c>
      <c r="JO33" s="0" t="n">
        <v>0</v>
      </c>
      <c r="JP33" s="0" t="n">
        <v>0</v>
      </c>
      <c r="JQ33" s="0" t="n">
        <v>0</v>
      </c>
      <c r="JR33" s="0" t="n">
        <v>0.8</v>
      </c>
      <c r="JS33" s="0" t="n">
        <v>0.8</v>
      </c>
      <c r="JT33" s="0" t="n">
        <v>0.8</v>
      </c>
      <c r="JU33" s="0" t="n">
        <v>0.8</v>
      </c>
      <c r="JV33" s="0" t="n">
        <v>0.74</v>
      </c>
    </row>
    <row r="34" customFormat="false" ht="12.8" hidden="false" customHeight="false" outlineLevel="0" collapsed="false">
      <c r="A34" s="0" t="s">
        <v>288</v>
      </c>
      <c r="B34" s="0" t="n">
        <v>24000</v>
      </c>
      <c r="C34" s="0" t="n">
        <v>0.85</v>
      </c>
      <c r="D34" s="0" t="n">
        <v>0.85</v>
      </c>
      <c r="E34" s="1" t="n">
        <f aca="false">1-(I30+((H30-I30)/40))/G30</f>
        <v>0.401408450704225</v>
      </c>
      <c r="F34" s="0" t="n">
        <v>40</v>
      </c>
      <c r="G34" s="0" t="n">
        <v>29</v>
      </c>
      <c r="H34" s="0" t="n">
        <v>135.19</v>
      </c>
      <c r="I34" s="0" t="n">
        <v>14.5</v>
      </c>
      <c r="J34" s="0" t="n">
        <v>3.48</v>
      </c>
      <c r="L34" s="0" t="n">
        <v>5.69</v>
      </c>
      <c r="M34" s="0" t="n">
        <v>3.48</v>
      </c>
      <c r="N34" s="0" t="n">
        <f aca="false">MAX(L34,M34)</f>
        <v>5.69</v>
      </c>
      <c r="O34" s="0" t="n">
        <v>3.13</v>
      </c>
      <c r="P34" s="0" t="n">
        <v>3.31</v>
      </c>
      <c r="Q34" s="0" t="n">
        <v>3.31</v>
      </c>
      <c r="R34" s="0" t="n">
        <v>3.13</v>
      </c>
      <c r="S34" s="0" t="n">
        <v>3.31</v>
      </c>
      <c r="T34" s="0" t="n">
        <v>3.31</v>
      </c>
      <c r="U34" s="0" t="n">
        <v>9.32</v>
      </c>
      <c r="V34" s="0" t="n">
        <v>38.85</v>
      </c>
      <c r="W34" s="1" t="n">
        <f aca="false">H34/N34</f>
        <v>23.7592267135325</v>
      </c>
      <c r="X34" s="0" t="n">
        <v>40.84</v>
      </c>
      <c r="Y34" s="0" t="n">
        <v>40.84</v>
      </c>
      <c r="Z34" s="0" t="n">
        <v>77.5</v>
      </c>
      <c r="AA34" s="0" t="n">
        <v>28.131</v>
      </c>
      <c r="AB34" s="0" t="n">
        <v>60.516</v>
      </c>
      <c r="AC34" s="0" t="n">
        <v>0.0703</v>
      </c>
      <c r="AD34" s="0" t="n">
        <v>0</v>
      </c>
      <c r="AE34" s="0" t="n">
        <v>245.0491</v>
      </c>
      <c r="AF34" s="0" t="n">
        <v>0.04</v>
      </c>
      <c r="AG34" s="0" t="n">
        <v>99.99</v>
      </c>
      <c r="AH34" s="0" t="n">
        <v>5.89</v>
      </c>
      <c r="AI34" s="0" t="n">
        <v>99.612</v>
      </c>
      <c r="AJ34" s="0" t="n">
        <v>99.96</v>
      </c>
      <c r="AK34" s="0" t="n">
        <v>0.04</v>
      </c>
      <c r="AL34" s="0" t="n">
        <v>41.0683</v>
      </c>
      <c r="AM34" s="0" t="n">
        <v>11.7125</v>
      </c>
      <c r="AN34" s="0" t="n">
        <v>0.78</v>
      </c>
      <c r="AO34" s="0" t="n">
        <v>3.509</v>
      </c>
      <c r="AP34" s="0" t="n">
        <v>0.396</v>
      </c>
      <c r="AQ34" s="0" t="n">
        <v>0.652</v>
      </c>
      <c r="AR34" s="0" t="n">
        <v>60.522</v>
      </c>
      <c r="AS34" s="0" t="s">
        <v>284</v>
      </c>
      <c r="AT34" s="0" t="s">
        <v>284</v>
      </c>
      <c r="AU34" s="0" t="n">
        <v>79.654</v>
      </c>
      <c r="AV34" s="0" t="n">
        <v>20.346</v>
      </c>
      <c r="AW34" s="0" t="n">
        <v>79.659</v>
      </c>
      <c r="AX34" s="0" t="n">
        <v>20.341</v>
      </c>
      <c r="AY34" s="0" t="n">
        <v>2.552</v>
      </c>
      <c r="AZ34" s="0" t="n">
        <v>83.572</v>
      </c>
      <c r="BA34" s="0" t="n">
        <v>16.428</v>
      </c>
      <c r="BB34" s="0" t="n">
        <v>85.491</v>
      </c>
      <c r="BC34" s="0" t="n">
        <v>14.509</v>
      </c>
      <c r="BD34" s="0" t="n">
        <v>0.14</v>
      </c>
      <c r="BE34" s="0" t="n">
        <v>0.331</v>
      </c>
      <c r="BF34" s="0" t="n">
        <v>1.14</v>
      </c>
      <c r="BG34" s="0" t="n">
        <v>99.99</v>
      </c>
      <c r="BI34" s="0" t="n">
        <v>45378810.4</v>
      </c>
      <c r="BJ34" s="0" t="n">
        <v>0</v>
      </c>
      <c r="BK34" s="0" t="n">
        <v>99.99</v>
      </c>
      <c r="BL34" s="0" t="n">
        <v>89980299</v>
      </c>
      <c r="BM34" s="0" t="n">
        <v>538275307.4</v>
      </c>
      <c r="BN34" s="0" t="n">
        <v>0</v>
      </c>
      <c r="BO34" s="0" t="n">
        <v>36.5534</v>
      </c>
      <c r="BP34" s="0" t="n">
        <v>388252927.1</v>
      </c>
      <c r="BQ34" s="0" t="n">
        <v>8.966</v>
      </c>
      <c r="BR34" s="0" t="n">
        <v>0</v>
      </c>
      <c r="BS34" s="0" t="n">
        <v>0</v>
      </c>
      <c r="BT34" s="0" t="s">
        <v>284</v>
      </c>
      <c r="BU34" s="0" t="n">
        <v>18010337.4</v>
      </c>
      <c r="BV34" s="0" t="n">
        <v>27.192</v>
      </c>
      <c r="BW34" s="0" t="n">
        <v>0</v>
      </c>
      <c r="BX34" s="0" t="n">
        <v>0</v>
      </c>
      <c r="BY34" s="0" t="s">
        <v>284</v>
      </c>
      <c r="BZ34" s="0" t="n">
        <v>0</v>
      </c>
      <c r="CA34" s="0" t="n">
        <v>0</v>
      </c>
      <c r="CB34" s="0" t="n">
        <v>2</v>
      </c>
      <c r="CC34" s="0" t="n">
        <v>98.66</v>
      </c>
      <c r="CD34" s="0" t="n">
        <v>0</v>
      </c>
      <c r="CE34" s="0" t="n">
        <v>0</v>
      </c>
      <c r="CF34" s="0" t="n">
        <v>0</v>
      </c>
      <c r="CG34" s="0" t="n">
        <v>59.637</v>
      </c>
      <c r="CH34" s="0" t="n">
        <v>0</v>
      </c>
      <c r="CI34" s="0" t="n">
        <v>18010483.2</v>
      </c>
      <c r="CJ34" s="0" t="n">
        <v>69732187</v>
      </c>
      <c r="CK34" s="0" t="n">
        <v>0</v>
      </c>
      <c r="CL34" s="0" t="n">
        <v>182.745</v>
      </c>
      <c r="CM34" s="0" t="n">
        <v>69732527</v>
      </c>
      <c r="CN34" s="0" t="n">
        <v>0</v>
      </c>
      <c r="CO34" s="0" t="n">
        <v>0</v>
      </c>
      <c r="CP34" s="0" t="n">
        <v>0</v>
      </c>
      <c r="CQ34" s="0" t="n">
        <v>18010640.8</v>
      </c>
      <c r="CR34" s="0" t="n">
        <v>0</v>
      </c>
      <c r="CS34" s="0" t="n">
        <v>89980500</v>
      </c>
      <c r="CT34" s="0" t="n">
        <v>0</v>
      </c>
      <c r="CU34" s="0" t="n">
        <v>72000000</v>
      </c>
      <c r="CV34" s="0" t="n">
        <v>0.846262</v>
      </c>
      <c r="CW34" s="0" t="n">
        <v>20267379.5</v>
      </c>
      <c r="CX34" s="0" t="n">
        <v>29155100000</v>
      </c>
      <c r="CY34" s="0" t="n">
        <v>0</v>
      </c>
      <c r="CZ34" s="0" t="n">
        <v>0</v>
      </c>
      <c r="DA34" s="0" t="n">
        <v>538307147.3</v>
      </c>
      <c r="DB34" s="0" t="n">
        <v>227998749.2</v>
      </c>
      <c r="DC34" s="0" t="n">
        <v>17998532.4</v>
      </c>
      <c r="DD34" s="0" t="n">
        <v>5.817</v>
      </c>
      <c r="DE34" s="0" t="n">
        <v>2879520020</v>
      </c>
      <c r="DF34" s="0" t="n">
        <v>115156971.2</v>
      </c>
      <c r="DG34" s="0" t="n">
        <v>0</v>
      </c>
      <c r="DH34" s="0" t="n">
        <v>0</v>
      </c>
      <c r="DI34" s="0" t="n">
        <v>90757756.8</v>
      </c>
      <c r="DJ34" s="0" t="s">
        <v>284</v>
      </c>
      <c r="DK34" s="0" t="n">
        <v>0</v>
      </c>
      <c r="DL34" s="0" t="n">
        <v>2.499125</v>
      </c>
      <c r="DM34" s="0" t="n">
        <v>0</v>
      </c>
      <c r="DN34" s="0" t="n">
        <v>36.5506</v>
      </c>
      <c r="DO34" s="0" t="n">
        <v>45378946.4</v>
      </c>
      <c r="DP34" s="0" t="n">
        <v>18000000</v>
      </c>
      <c r="DQ34" s="0" t="s">
        <v>284</v>
      </c>
      <c r="DR34" s="0" t="n">
        <v>0</v>
      </c>
      <c r="DS34" s="0" t="n">
        <v>69731678</v>
      </c>
      <c r="DT34" s="0" t="n">
        <v>0</v>
      </c>
      <c r="DU34" s="0" t="n">
        <v>17998535.7</v>
      </c>
      <c r="DV34" s="0" t="n">
        <v>89996240.2</v>
      </c>
      <c r="DW34" s="0" t="n">
        <v>0</v>
      </c>
      <c r="DX34" s="0" t="n">
        <v>0</v>
      </c>
      <c r="DY34" s="0" t="n">
        <v>17998530</v>
      </c>
      <c r="DZ34" s="0" t="n">
        <v>0</v>
      </c>
      <c r="EA34" s="0" t="n">
        <v>17998554.4</v>
      </c>
      <c r="EB34" s="0" t="n">
        <v>31100000000</v>
      </c>
      <c r="EC34" s="0" t="n">
        <v>57578449.1</v>
      </c>
      <c r="ED34" s="0" t="n">
        <v>1672212322.9</v>
      </c>
      <c r="EE34" s="0" t="n">
        <v>52853207.2</v>
      </c>
      <c r="EF34" s="0" t="n">
        <v>1</v>
      </c>
      <c r="EG34" s="0" t="n">
        <v>0</v>
      </c>
      <c r="EH34" s="0" t="n">
        <v>0</v>
      </c>
      <c r="EI34" s="0" t="n">
        <v>0</v>
      </c>
      <c r="EJ34" s="0" t="n">
        <v>2.508093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35997000</v>
      </c>
      <c r="EP34" s="0" t="n">
        <v>75</v>
      </c>
      <c r="EQ34" s="0" t="n">
        <v>0</v>
      </c>
      <c r="ER34" s="0" t="n">
        <v>0</v>
      </c>
      <c r="ES34" s="0" t="n">
        <v>17998543.7</v>
      </c>
      <c r="ET34" s="0" t="s">
        <v>284</v>
      </c>
      <c r="EU34" s="0" t="n">
        <v>3.106731</v>
      </c>
      <c r="EV34" s="0" t="n">
        <v>179937004</v>
      </c>
      <c r="EW34" s="0" t="n">
        <v>57578522.1</v>
      </c>
      <c r="EX34" s="0" t="n">
        <v>0</v>
      </c>
      <c r="EY34" s="0" t="n">
        <v>2250000</v>
      </c>
      <c r="EZ34" s="0" t="n">
        <v>0</v>
      </c>
      <c r="FA34" s="0" t="n">
        <v>576000000</v>
      </c>
      <c r="FB34" s="0" t="n">
        <v>0</v>
      </c>
      <c r="FC34" s="0" t="n">
        <v>6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58.4688</v>
      </c>
      <c r="FL34" s="0" t="n">
        <v>69731612</v>
      </c>
      <c r="FM34" s="0" t="n">
        <v>575904004</v>
      </c>
      <c r="FN34" s="0" t="n">
        <v>42619000000</v>
      </c>
      <c r="FO34" s="0" t="n">
        <v>2303616016</v>
      </c>
      <c r="FP34" s="0" t="n">
        <v>2303616016</v>
      </c>
      <c r="FQ34" s="0" t="n">
        <v>6.849132</v>
      </c>
      <c r="FR34" s="0" t="n">
        <v>2.508093</v>
      </c>
      <c r="FS34" s="0" t="n">
        <v>71994156.8</v>
      </c>
      <c r="FT34" s="0" t="n">
        <v>575904004</v>
      </c>
      <c r="FU34" s="0" t="n">
        <v>1283959024.5</v>
      </c>
      <c r="FV34" s="0" t="n">
        <v>17998554.8</v>
      </c>
      <c r="FW34" s="0" t="n">
        <v>36000000</v>
      </c>
      <c r="FX34" s="0" t="n">
        <v>6</v>
      </c>
      <c r="FY34" s="0" t="n">
        <v>179937004</v>
      </c>
      <c r="FZ34" s="0" t="n">
        <v>5183808008</v>
      </c>
      <c r="GA34" s="0" t="n">
        <v>146.204</v>
      </c>
      <c r="GB34" s="0" t="s">
        <v>284</v>
      </c>
      <c r="GC34" s="0" t="n">
        <v>0</v>
      </c>
      <c r="GD34" s="0" t="n">
        <v>0</v>
      </c>
      <c r="GE34" s="0" t="n">
        <v>0</v>
      </c>
      <c r="GF34" s="0" t="n">
        <v>0</v>
      </c>
      <c r="GG34" s="0" t="s">
        <v>284</v>
      </c>
      <c r="GH34" s="0" t="n">
        <v>0</v>
      </c>
      <c r="GI34" s="0" t="n">
        <v>0</v>
      </c>
      <c r="GJ34" s="0" t="n">
        <v>0</v>
      </c>
      <c r="GK34" s="0" t="n">
        <v>0</v>
      </c>
      <c r="GL34" s="0" t="s">
        <v>284</v>
      </c>
      <c r="GM34" s="0" t="n">
        <v>20267391.2</v>
      </c>
      <c r="GN34" s="0" t="s">
        <v>284</v>
      </c>
      <c r="GO34" s="0" t="n">
        <v>0</v>
      </c>
      <c r="GP34" s="0" t="n">
        <v>36.5534</v>
      </c>
      <c r="GQ34" s="0" t="n">
        <v>9</v>
      </c>
      <c r="GR34" s="0" t="n">
        <v>0</v>
      </c>
      <c r="GS34" s="0" t="n">
        <v>90000000</v>
      </c>
      <c r="GT34" s="0" t="n">
        <v>1.999833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182.78</v>
      </c>
      <c r="GZ34" s="0" t="n">
        <v>35997000</v>
      </c>
      <c r="HA34" s="0" t="n">
        <v>0</v>
      </c>
      <c r="HB34" s="0" t="n">
        <v>0</v>
      </c>
      <c r="HC34" s="0" t="n">
        <v>182.745</v>
      </c>
      <c r="HD34" s="0" t="n">
        <v>18010618.3</v>
      </c>
      <c r="HE34" s="0" t="n">
        <v>0</v>
      </c>
      <c r="HF34" s="0" t="n">
        <v>13.085</v>
      </c>
      <c r="HG34" s="0" t="n">
        <v>0</v>
      </c>
      <c r="HH34" s="0" t="n">
        <v>20266339.1</v>
      </c>
      <c r="HI34" s="0" t="n">
        <v>2.427</v>
      </c>
      <c r="HJ34" s="0" t="n">
        <v>0</v>
      </c>
      <c r="HK34" s="0" t="n">
        <v>0</v>
      </c>
      <c r="HL34" s="0" t="s">
        <v>284</v>
      </c>
      <c r="HM34" s="0" t="n">
        <v>27.344</v>
      </c>
      <c r="HN34" s="0" t="n">
        <v>36003560.8</v>
      </c>
      <c r="HO34" s="0" t="n">
        <v>17998515.2</v>
      </c>
      <c r="HP34" s="0" t="n">
        <v>89996928.1</v>
      </c>
      <c r="HQ34" s="0" t="n">
        <v>89980566</v>
      </c>
      <c r="HR34" s="0" t="s">
        <v>284</v>
      </c>
      <c r="HS34" s="0" t="n">
        <v>1</v>
      </c>
      <c r="HT34" s="0" t="n">
        <v>0</v>
      </c>
      <c r="HU34" s="0" t="n">
        <v>0</v>
      </c>
      <c r="HV34" s="0" t="n">
        <v>72042079.7</v>
      </c>
      <c r="HW34" s="0" t="n">
        <v>576000000</v>
      </c>
      <c r="HX34" s="0" t="n">
        <v>0</v>
      </c>
      <c r="HY34" s="0" t="n">
        <v>359987262.3</v>
      </c>
      <c r="HZ34" s="0" t="n">
        <v>0</v>
      </c>
      <c r="IA34" s="0" t="n">
        <v>43195000000</v>
      </c>
      <c r="IB34" s="0" t="n">
        <v>0</v>
      </c>
      <c r="IC34" s="0" t="s">
        <v>284</v>
      </c>
      <c r="ID34" s="0" t="n">
        <v>36000000</v>
      </c>
      <c r="IE34" s="0" t="n">
        <v>20266290.6</v>
      </c>
      <c r="IF34" s="0" t="n">
        <v>17998511</v>
      </c>
      <c r="IG34" s="0" t="n">
        <v>0</v>
      </c>
      <c r="IH34" s="0" t="n">
        <v>18000000</v>
      </c>
      <c r="II34" s="0" t="n">
        <v>26.8348</v>
      </c>
      <c r="IJ34" s="0" t="n">
        <v>0</v>
      </c>
      <c r="IK34" s="0" t="n">
        <v>89996843.6</v>
      </c>
      <c r="IL34" s="0" t="n">
        <v>0</v>
      </c>
      <c r="IM34" s="0" t="n">
        <v>0</v>
      </c>
      <c r="IN34" s="0" t="n">
        <v>1.39</v>
      </c>
      <c r="IO34" s="0" t="n">
        <v>3.7</v>
      </c>
      <c r="IP34" s="0" t="n">
        <v>15.169</v>
      </c>
      <c r="IQ34" s="0" t="n">
        <v>2879520020</v>
      </c>
      <c r="IR34" s="0" t="n">
        <v>46.0808</v>
      </c>
      <c r="IS34" s="0" t="n">
        <v>0</v>
      </c>
      <c r="IT34" s="0" t="n">
        <v>0</v>
      </c>
      <c r="IU34" s="0" t="n">
        <v>89997250.4</v>
      </c>
      <c r="IV34" s="0" t="n">
        <v>2879520020</v>
      </c>
      <c r="IW34" s="0" t="n">
        <v>0</v>
      </c>
      <c r="IX34" s="0" t="n">
        <v>99.99</v>
      </c>
      <c r="IY34" s="0" t="n">
        <v>6</v>
      </c>
      <c r="IZ34" s="0" t="n">
        <v>0</v>
      </c>
      <c r="JA34" s="0" t="n">
        <v>1350000000</v>
      </c>
      <c r="JB34" s="0" t="n">
        <v>0</v>
      </c>
      <c r="JC34" s="0" t="n">
        <v>99.99</v>
      </c>
      <c r="JD34" s="0" t="s">
        <v>284</v>
      </c>
      <c r="JE34" s="0" t="n">
        <v>0</v>
      </c>
      <c r="JF34" s="0" t="n">
        <v>36.5781</v>
      </c>
      <c r="JG34" s="0" t="n">
        <v>89980639</v>
      </c>
      <c r="JH34" s="0" t="n">
        <v>0</v>
      </c>
      <c r="JI34" s="0" t="n">
        <v>291774139</v>
      </c>
      <c r="JJ34" s="0" t="n">
        <v>0</v>
      </c>
      <c r="JK34" s="0" t="n">
        <v>895703990.9</v>
      </c>
      <c r="JL34" s="0" t="n">
        <v>80</v>
      </c>
      <c r="JM34" s="0" t="n">
        <v>359922004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0.85</v>
      </c>
      <c r="JS34" s="0" t="n">
        <v>0.85</v>
      </c>
      <c r="JT34" s="0" t="n">
        <v>0.85</v>
      </c>
      <c r="JU34" s="0" t="n">
        <v>0.85</v>
      </c>
      <c r="JV34" s="0" t="n">
        <v>0.76</v>
      </c>
    </row>
    <row r="35" customFormat="false" ht="12.8" hidden="false" customHeight="false" outlineLevel="0" collapsed="false">
      <c r="A35" s="0" t="s">
        <v>288</v>
      </c>
      <c r="B35" s="0" t="n">
        <v>24000</v>
      </c>
      <c r="C35" s="0" t="n">
        <v>0.85</v>
      </c>
      <c r="D35" s="0" t="n">
        <v>0.85</v>
      </c>
      <c r="E35" s="1" t="n">
        <f aca="false">1-(I30+((H30-I30)/50))/G30</f>
        <v>0.422535211267606</v>
      </c>
      <c r="F35" s="0" t="n">
        <v>50</v>
      </c>
      <c r="G35" s="0" t="n">
        <v>36.05</v>
      </c>
      <c r="H35" s="0" t="n">
        <v>168.92</v>
      </c>
      <c r="I35" s="0" t="n">
        <v>17.8</v>
      </c>
      <c r="J35" s="0" t="n">
        <v>4.02</v>
      </c>
      <c r="L35" s="0" t="n">
        <v>6.25</v>
      </c>
      <c r="M35" s="0" t="n">
        <v>4.31</v>
      </c>
      <c r="N35" s="0" t="n">
        <f aca="false">MAX(L35,M35)</f>
        <v>6.25</v>
      </c>
      <c r="O35" s="0" t="n">
        <v>3.87</v>
      </c>
      <c r="P35" s="0" t="n">
        <v>3.91</v>
      </c>
      <c r="Q35" s="0" t="n">
        <v>3.91</v>
      </c>
      <c r="R35" s="0" t="n">
        <v>3.87</v>
      </c>
      <c r="S35" s="0" t="n">
        <v>3.91</v>
      </c>
      <c r="T35" s="0" t="n">
        <v>3.91</v>
      </c>
      <c r="U35" s="0" t="n">
        <v>9.49</v>
      </c>
      <c r="V35" s="0" t="n">
        <v>42.02</v>
      </c>
      <c r="W35" s="1" t="n">
        <f aca="false">H35/N35</f>
        <v>27.0272</v>
      </c>
      <c r="X35" s="0" t="n">
        <v>43.2</v>
      </c>
      <c r="Y35" s="0" t="n">
        <v>43.2</v>
      </c>
      <c r="Z35" s="0" t="n">
        <v>77.5</v>
      </c>
      <c r="AA35" s="0" t="n">
        <v>28.131</v>
      </c>
      <c r="AB35" s="0" t="n">
        <v>60.516</v>
      </c>
      <c r="AC35" s="0" t="n">
        <v>0.0703</v>
      </c>
      <c r="AD35" s="0" t="n">
        <v>0</v>
      </c>
      <c r="AE35" s="0" t="n">
        <v>245.0491</v>
      </c>
      <c r="AF35" s="0" t="n">
        <v>0.04</v>
      </c>
      <c r="AG35" s="0" t="n">
        <v>99.99</v>
      </c>
      <c r="AH35" s="0" t="n">
        <v>5.89</v>
      </c>
      <c r="AI35" s="0" t="n">
        <v>99.612</v>
      </c>
      <c r="AJ35" s="0" t="n">
        <v>99.96</v>
      </c>
      <c r="AK35" s="0" t="n">
        <v>0.04</v>
      </c>
      <c r="AL35" s="0" t="n">
        <v>41.0683</v>
      </c>
      <c r="AM35" s="0" t="n">
        <v>11.7125</v>
      </c>
      <c r="AN35" s="0" t="n">
        <v>0.78</v>
      </c>
      <c r="AO35" s="0" t="n">
        <v>3.509</v>
      </c>
      <c r="AP35" s="0" t="n">
        <v>0.396</v>
      </c>
      <c r="AQ35" s="0" t="n">
        <v>0.652</v>
      </c>
      <c r="AR35" s="0" t="n">
        <v>60.522</v>
      </c>
      <c r="AS35" s="0" t="s">
        <v>284</v>
      </c>
      <c r="AT35" s="0" t="s">
        <v>284</v>
      </c>
      <c r="AU35" s="0" t="n">
        <v>79.654</v>
      </c>
      <c r="AV35" s="0" t="n">
        <v>20.346</v>
      </c>
      <c r="AW35" s="0" t="n">
        <v>79.659</v>
      </c>
      <c r="AX35" s="0" t="n">
        <v>20.341</v>
      </c>
      <c r="AY35" s="0" t="n">
        <v>2.552</v>
      </c>
      <c r="AZ35" s="0" t="n">
        <v>83.572</v>
      </c>
      <c r="BA35" s="0" t="n">
        <v>16.428</v>
      </c>
      <c r="BB35" s="0" t="n">
        <v>85.491</v>
      </c>
      <c r="BC35" s="0" t="n">
        <v>14.509</v>
      </c>
      <c r="BD35" s="0" t="n">
        <v>0.14</v>
      </c>
      <c r="BE35" s="0" t="n">
        <v>0.331</v>
      </c>
      <c r="BF35" s="0" t="n">
        <v>1.14</v>
      </c>
      <c r="BG35" s="0" t="n">
        <v>99.99</v>
      </c>
      <c r="BI35" s="0" t="n">
        <v>45378810.4</v>
      </c>
      <c r="BJ35" s="0" t="n">
        <v>0</v>
      </c>
      <c r="BK35" s="0" t="n">
        <v>99.99</v>
      </c>
      <c r="BL35" s="0" t="n">
        <v>89980299</v>
      </c>
      <c r="BM35" s="0" t="n">
        <v>538275307.4</v>
      </c>
      <c r="BN35" s="0" t="n">
        <v>0</v>
      </c>
      <c r="BO35" s="0" t="n">
        <v>36.5534</v>
      </c>
      <c r="BP35" s="0" t="n">
        <v>388252927.1</v>
      </c>
      <c r="BQ35" s="0" t="n">
        <v>8.966</v>
      </c>
      <c r="BR35" s="0" t="n">
        <v>0</v>
      </c>
      <c r="BS35" s="0" t="n">
        <v>0</v>
      </c>
      <c r="BT35" s="0" t="s">
        <v>284</v>
      </c>
      <c r="BU35" s="0" t="n">
        <v>18010337.4</v>
      </c>
      <c r="BV35" s="0" t="n">
        <v>27.192</v>
      </c>
      <c r="BW35" s="0" t="n">
        <v>0</v>
      </c>
      <c r="BX35" s="0" t="n">
        <v>0</v>
      </c>
      <c r="BY35" s="0" t="s">
        <v>284</v>
      </c>
      <c r="BZ35" s="0" t="n">
        <v>0</v>
      </c>
      <c r="CA35" s="0" t="n">
        <v>0</v>
      </c>
      <c r="CB35" s="0" t="n">
        <v>2</v>
      </c>
      <c r="CC35" s="0" t="n">
        <v>98.66</v>
      </c>
      <c r="CD35" s="0" t="n">
        <v>0</v>
      </c>
      <c r="CE35" s="0" t="n">
        <v>0</v>
      </c>
      <c r="CF35" s="0" t="n">
        <v>0</v>
      </c>
      <c r="CG35" s="0" t="n">
        <v>59.637</v>
      </c>
      <c r="CH35" s="0" t="n">
        <v>0</v>
      </c>
      <c r="CI35" s="0" t="n">
        <v>18010483.2</v>
      </c>
      <c r="CJ35" s="0" t="n">
        <v>69732187</v>
      </c>
      <c r="CK35" s="0" t="n">
        <v>0</v>
      </c>
      <c r="CL35" s="0" t="n">
        <v>182.745</v>
      </c>
      <c r="CM35" s="0" t="n">
        <v>69732527</v>
      </c>
      <c r="CN35" s="0" t="n">
        <v>0</v>
      </c>
      <c r="CO35" s="0" t="n">
        <v>0</v>
      </c>
      <c r="CP35" s="0" t="n">
        <v>0</v>
      </c>
      <c r="CQ35" s="0" t="n">
        <v>18010640.8</v>
      </c>
      <c r="CR35" s="0" t="n">
        <v>0</v>
      </c>
      <c r="CS35" s="0" t="n">
        <v>89980500</v>
      </c>
      <c r="CT35" s="0" t="n">
        <v>0</v>
      </c>
      <c r="CU35" s="0" t="n">
        <v>72000000</v>
      </c>
      <c r="CV35" s="0" t="n">
        <v>0.846262</v>
      </c>
      <c r="CW35" s="0" t="n">
        <v>20267379.5</v>
      </c>
      <c r="CX35" s="0" t="n">
        <v>29155100000</v>
      </c>
      <c r="CY35" s="0" t="n">
        <v>0</v>
      </c>
      <c r="CZ35" s="0" t="n">
        <v>0</v>
      </c>
      <c r="DA35" s="0" t="n">
        <v>538307147.3</v>
      </c>
      <c r="DB35" s="0" t="n">
        <v>227998749.2</v>
      </c>
      <c r="DC35" s="0" t="n">
        <v>17998532.4</v>
      </c>
      <c r="DD35" s="0" t="n">
        <v>5.817</v>
      </c>
      <c r="DE35" s="0" t="n">
        <v>2879520020</v>
      </c>
      <c r="DF35" s="0" t="n">
        <v>115156971.2</v>
      </c>
      <c r="DG35" s="0" t="n">
        <v>0</v>
      </c>
      <c r="DH35" s="0" t="n">
        <v>0</v>
      </c>
      <c r="DI35" s="0" t="n">
        <v>90757756.8</v>
      </c>
      <c r="DJ35" s="0" t="s">
        <v>284</v>
      </c>
      <c r="DK35" s="0" t="n">
        <v>0</v>
      </c>
      <c r="DL35" s="0" t="n">
        <v>2.499125</v>
      </c>
      <c r="DM35" s="0" t="n">
        <v>0</v>
      </c>
      <c r="DN35" s="0" t="n">
        <v>36.5506</v>
      </c>
      <c r="DO35" s="0" t="n">
        <v>45378946.4</v>
      </c>
      <c r="DP35" s="0" t="n">
        <v>18000000</v>
      </c>
      <c r="DQ35" s="0" t="s">
        <v>284</v>
      </c>
      <c r="DR35" s="0" t="n">
        <v>0</v>
      </c>
      <c r="DS35" s="0" t="n">
        <v>69731678</v>
      </c>
      <c r="DT35" s="0" t="n">
        <v>0</v>
      </c>
      <c r="DU35" s="0" t="n">
        <v>17998535.7</v>
      </c>
      <c r="DV35" s="0" t="n">
        <v>89996240.2</v>
      </c>
      <c r="DW35" s="0" t="n">
        <v>0</v>
      </c>
      <c r="DX35" s="0" t="n">
        <v>0</v>
      </c>
      <c r="DY35" s="0" t="n">
        <v>17998530</v>
      </c>
      <c r="DZ35" s="0" t="n">
        <v>0</v>
      </c>
      <c r="EA35" s="0" t="n">
        <v>17998554.4</v>
      </c>
      <c r="EB35" s="0" t="n">
        <v>31100000000</v>
      </c>
      <c r="EC35" s="0" t="n">
        <v>57578449.1</v>
      </c>
      <c r="ED35" s="0" t="n">
        <v>1672212322.9</v>
      </c>
      <c r="EE35" s="0" t="n">
        <v>52853207.2</v>
      </c>
      <c r="EF35" s="0" t="n">
        <v>1</v>
      </c>
      <c r="EG35" s="0" t="n">
        <v>0</v>
      </c>
      <c r="EH35" s="0" t="n">
        <v>0</v>
      </c>
      <c r="EI35" s="0" t="n">
        <v>0</v>
      </c>
      <c r="EJ35" s="0" t="n">
        <v>2.508093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35997000</v>
      </c>
      <c r="EP35" s="0" t="n">
        <v>75</v>
      </c>
      <c r="EQ35" s="0" t="n">
        <v>0</v>
      </c>
      <c r="ER35" s="0" t="n">
        <v>0</v>
      </c>
      <c r="ES35" s="0" t="n">
        <v>17998543.7</v>
      </c>
      <c r="ET35" s="0" t="s">
        <v>284</v>
      </c>
      <c r="EU35" s="0" t="n">
        <v>3.106731</v>
      </c>
      <c r="EV35" s="0" t="n">
        <v>179937004</v>
      </c>
      <c r="EW35" s="0" t="n">
        <v>57578522.1</v>
      </c>
      <c r="EX35" s="0" t="n">
        <v>0</v>
      </c>
      <c r="EY35" s="0" t="n">
        <v>2250000</v>
      </c>
      <c r="EZ35" s="0" t="n">
        <v>0</v>
      </c>
      <c r="FA35" s="0" t="n">
        <v>576000000</v>
      </c>
      <c r="FB35" s="0" t="n">
        <v>0</v>
      </c>
      <c r="FC35" s="0" t="n">
        <v>6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58.4688</v>
      </c>
      <c r="FL35" s="0" t="n">
        <v>69731612</v>
      </c>
      <c r="FM35" s="0" t="n">
        <v>575904004</v>
      </c>
      <c r="FN35" s="0" t="n">
        <v>42619000000</v>
      </c>
      <c r="FO35" s="0" t="n">
        <v>2303616016</v>
      </c>
      <c r="FP35" s="0" t="n">
        <v>2303616016</v>
      </c>
      <c r="FQ35" s="0" t="n">
        <v>6.849132</v>
      </c>
      <c r="FR35" s="0" t="n">
        <v>2.508093</v>
      </c>
      <c r="FS35" s="0" t="n">
        <v>71994156.8</v>
      </c>
      <c r="FT35" s="0" t="n">
        <v>575904004</v>
      </c>
      <c r="FU35" s="0" t="n">
        <v>1283959024.5</v>
      </c>
      <c r="FV35" s="0" t="n">
        <v>17998554.8</v>
      </c>
      <c r="FW35" s="0" t="n">
        <v>36000000</v>
      </c>
      <c r="FX35" s="0" t="n">
        <v>6</v>
      </c>
      <c r="FY35" s="0" t="n">
        <v>179937004</v>
      </c>
      <c r="FZ35" s="0" t="n">
        <v>5183808008</v>
      </c>
      <c r="GA35" s="0" t="n">
        <v>146.204</v>
      </c>
      <c r="GB35" s="0" t="s">
        <v>284</v>
      </c>
      <c r="GC35" s="0" t="n">
        <v>0</v>
      </c>
      <c r="GD35" s="0" t="n">
        <v>0</v>
      </c>
      <c r="GE35" s="0" t="n">
        <v>0</v>
      </c>
      <c r="GF35" s="0" t="n">
        <v>0</v>
      </c>
      <c r="GG35" s="0" t="s">
        <v>284</v>
      </c>
      <c r="GH35" s="0" t="n">
        <v>0</v>
      </c>
      <c r="GI35" s="0" t="n">
        <v>0</v>
      </c>
      <c r="GJ35" s="0" t="n">
        <v>0</v>
      </c>
      <c r="GK35" s="0" t="n">
        <v>0</v>
      </c>
      <c r="GL35" s="0" t="s">
        <v>284</v>
      </c>
      <c r="GM35" s="0" t="n">
        <v>20267391.2</v>
      </c>
      <c r="GN35" s="0" t="s">
        <v>284</v>
      </c>
      <c r="GO35" s="0" t="n">
        <v>0</v>
      </c>
      <c r="GP35" s="0" t="n">
        <v>36.5534</v>
      </c>
      <c r="GQ35" s="0" t="n">
        <v>9</v>
      </c>
      <c r="GR35" s="0" t="n">
        <v>0</v>
      </c>
      <c r="GS35" s="0" t="n">
        <v>90000000</v>
      </c>
      <c r="GT35" s="0" t="n">
        <v>1.999833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182.78</v>
      </c>
      <c r="GZ35" s="0" t="n">
        <v>35997000</v>
      </c>
      <c r="HA35" s="0" t="n">
        <v>0</v>
      </c>
      <c r="HB35" s="0" t="n">
        <v>0</v>
      </c>
      <c r="HC35" s="0" t="n">
        <v>182.745</v>
      </c>
      <c r="HD35" s="0" t="n">
        <v>18010618.3</v>
      </c>
      <c r="HE35" s="0" t="n">
        <v>0</v>
      </c>
      <c r="HF35" s="0" t="n">
        <v>13.085</v>
      </c>
      <c r="HG35" s="0" t="n">
        <v>0</v>
      </c>
      <c r="HH35" s="0" t="n">
        <v>20266339.1</v>
      </c>
      <c r="HI35" s="0" t="n">
        <v>2.427</v>
      </c>
      <c r="HJ35" s="0" t="n">
        <v>0</v>
      </c>
      <c r="HK35" s="0" t="n">
        <v>0</v>
      </c>
      <c r="HL35" s="0" t="s">
        <v>284</v>
      </c>
      <c r="HM35" s="0" t="n">
        <v>27.344</v>
      </c>
      <c r="HN35" s="0" t="n">
        <v>36003560.8</v>
      </c>
      <c r="HO35" s="0" t="n">
        <v>17998515.2</v>
      </c>
      <c r="HP35" s="0" t="n">
        <v>89996928.1</v>
      </c>
      <c r="HQ35" s="0" t="n">
        <v>89980566</v>
      </c>
      <c r="HR35" s="0" t="s">
        <v>284</v>
      </c>
      <c r="HS35" s="0" t="n">
        <v>1</v>
      </c>
      <c r="HT35" s="0" t="n">
        <v>0</v>
      </c>
      <c r="HU35" s="0" t="n">
        <v>0</v>
      </c>
      <c r="HV35" s="0" t="n">
        <v>72042079.7</v>
      </c>
      <c r="HW35" s="0" t="n">
        <v>576000000</v>
      </c>
      <c r="HX35" s="0" t="n">
        <v>0</v>
      </c>
      <c r="HY35" s="0" t="n">
        <v>359987262.3</v>
      </c>
      <c r="HZ35" s="0" t="n">
        <v>0</v>
      </c>
      <c r="IA35" s="0" t="n">
        <v>43195000000</v>
      </c>
      <c r="IB35" s="0" t="n">
        <v>0</v>
      </c>
      <c r="IC35" s="0" t="s">
        <v>284</v>
      </c>
      <c r="ID35" s="0" t="n">
        <v>36000000</v>
      </c>
      <c r="IE35" s="0" t="n">
        <v>20266290.6</v>
      </c>
      <c r="IF35" s="0" t="n">
        <v>17998511</v>
      </c>
      <c r="IG35" s="0" t="n">
        <v>0</v>
      </c>
      <c r="IH35" s="0" t="n">
        <v>18000000</v>
      </c>
      <c r="II35" s="0" t="n">
        <v>26.8348</v>
      </c>
      <c r="IJ35" s="0" t="n">
        <v>0</v>
      </c>
      <c r="IK35" s="0" t="n">
        <v>89996843.6</v>
      </c>
      <c r="IL35" s="0" t="n">
        <v>0</v>
      </c>
      <c r="IM35" s="0" t="n">
        <v>0</v>
      </c>
      <c r="IN35" s="0" t="n">
        <v>1.39</v>
      </c>
      <c r="IO35" s="0" t="n">
        <v>3.7</v>
      </c>
      <c r="IP35" s="0" t="n">
        <v>15.169</v>
      </c>
      <c r="IQ35" s="0" t="n">
        <v>2879520020</v>
      </c>
      <c r="IR35" s="0" t="n">
        <v>46.0808</v>
      </c>
      <c r="IS35" s="0" t="n">
        <v>0</v>
      </c>
      <c r="IT35" s="0" t="n">
        <v>0</v>
      </c>
      <c r="IU35" s="0" t="n">
        <v>89997250.4</v>
      </c>
      <c r="IV35" s="0" t="n">
        <v>2879520020</v>
      </c>
      <c r="IW35" s="0" t="n">
        <v>0</v>
      </c>
      <c r="IX35" s="0" t="n">
        <v>99.99</v>
      </c>
      <c r="IY35" s="0" t="n">
        <v>6</v>
      </c>
      <c r="IZ35" s="0" t="n">
        <v>0</v>
      </c>
      <c r="JA35" s="0" t="n">
        <v>1350000000</v>
      </c>
      <c r="JB35" s="0" t="n">
        <v>0</v>
      </c>
      <c r="JC35" s="0" t="n">
        <v>99.99</v>
      </c>
      <c r="JD35" s="0" t="s">
        <v>284</v>
      </c>
      <c r="JE35" s="0" t="n">
        <v>0</v>
      </c>
      <c r="JF35" s="0" t="n">
        <v>36.5781</v>
      </c>
      <c r="JG35" s="0" t="n">
        <v>89980639</v>
      </c>
      <c r="JH35" s="0" t="n">
        <v>0</v>
      </c>
      <c r="JI35" s="0" t="n">
        <v>291774139</v>
      </c>
      <c r="JJ35" s="0" t="n">
        <v>0</v>
      </c>
      <c r="JK35" s="0" t="n">
        <v>895703990.9</v>
      </c>
      <c r="JL35" s="0" t="n">
        <v>80</v>
      </c>
      <c r="JM35" s="0" t="n">
        <v>359922004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0.85</v>
      </c>
      <c r="JS35" s="0" t="n">
        <v>0.85</v>
      </c>
      <c r="JT35" s="0" t="n">
        <v>0.85</v>
      </c>
      <c r="JU35" s="0" t="n">
        <v>0.85</v>
      </c>
      <c r="JV35" s="0" t="n">
        <v>0.77</v>
      </c>
    </row>
    <row r="36" customFormat="false" ht="12.8" hidden="false" customHeight="false" outlineLevel="0" collapsed="false">
      <c r="A36" s="0" t="s">
        <v>288</v>
      </c>
      <c r="B36" s="0" t="n">
        <v>24000</v>
      </c>
      <c r="C36" s="0" t="n">
        <v>0.85</v>
      </c>
      <c r="D36" s="0" t="n">
        <v>0.85</v>
      </c>
      <c r="E36" s="1" t="n">
        <f aca="false">1-(I30+((H30-I30)/60))/G30</f>
        <v>0.436619718309859</v>
      </c>
      <c r="F36" s="0" t="n">
        <v>60</v>
      </c>
      <c r="G36" s="0" t="n">
        <v>43.1</v>
      </c>
      <c r="H36" s="0" t="n">
        <v>202.23</v>
      </c>
      <c r="I36" s="0" t="n">
        <v>21.11</v>
      </c>
      <c r="J36" s="0" t="n">
        <v>4.62</v>
      </c>
      <c r="L36" s="0" t="n">
        <v>5.85</v>
      </c>
      <c r="M36" s="0" t="n">
        <v>4.23</v>
      </c>
      <c r="N36" s="0" t="n">
        <f aca="false">MAX(L36,M36)</f>
        <v>5.85</v>
      </c>
      <c r="O36" s="0" t="n">
        <v>4.4</v>
      </c>
      <c r="P36" s="0" t="n">
        <v>4.43</v>
      </c>
      <c r="Q36" s="0" t="n">
        <v>4.43</v>
      </c>
      <c r="R36" s="0" t="n">
        <v>4.4</v>
      </c>
      <c r="S36" s="0" t="n">
        <v>4.43</v>
      </c>
      <c r="T36" s="0" t="n">
        <v>4.43</v>
      </c>
      <c r="U36" s="0" t="n">
        <v>9.58</v>
      </c>
      <c r="V36" s="0" t="n">
        <v>43.77</v>
      </c>
      <c r="W36" s="1" t="n">
        <f aca="false">H36/N36</f>
        <v>34.5692307692308</v>
      </c>
      <c r="X36" s="0" t="n">
        <v>45.65</v>
      </c>
      <c r="Y36" s="0" t="n">
        <v>45.65</v>
      </c>
      <c r="Z36" s="0" t="n">
        <v>77.5</v>
      </c>
      <c r="AA36" s="0" t="n">
        <v>28.131</v>
      </c>
      <c r="AB36" s="0" t="n">
        <v>60.516</v>
      </c>
      <c r="AC36" s="0" t="n">
        <v>0.0703</v>
      </c>
      <c r="AD36" s="0" t="n">
        <v>0</v>
      </c>
      <c r="AE36" s="0" t="n">
        <v>245.0491</v>
      </c>
      <c r="AF36" s="0" t="n">
        <v>0.04</v>
      </c>
      <c r="AG36" s="0" t="n">
        <v>99.99</v>
      </c>
      <c r="AH36" s="0" t="n">
        <v>5.89</v>
      </c>
      <c r="AI36" s="0" t="n">
        <v>99.612</v>
      </c>
      <c r="AJ36" s="0" t="n">
        <v>99.96</v>
      </c>
      <c r="AK36" s="0" t="n">
        <v>0.04</v>
      </c>
      <c r="AL36" s="0" t="n">
        <v>41.0683</v>
      </c>
      <c r="AM36" s="0" t="n">
        <v>11.7125</v>
      </c>
      <c r="AN36" s="0" t="n">
        <v>0.78</v>
      </c>
      <c r="AO36" s="0" t="n">
        <v>3.509</v>
      </c>
      <c r="AP36" s="0" t="n">
        <v>0.396</v>
      </c>
      <c r="AQ36" s="0" t="n">
        <v>0.652</v>
      </c>
      <c r="AR36" s="0" t="n">
        <v>60.522</v>
      </c>
      <c r="AS36" s="0" t="s">
        <v>284</v>
      </c>
      <c r="AT36" s="0" t="s">
        <v>284</v>
      </c>
      <c r="AU36" s="0" t="n">
        <v>79.654</v>
      </c>
      <c r="AV36" s="0" t="n">
        <v>20.346</v>
      </c>
      <c r="AW36" s="0" t="n">
        <v>79.659</v>
      </c>
      <c r="AX36" s="0" t="n">
        <v>20.341</v>
      </c>
      <c r="AY36" s="0" t="n">
        <v>2.552</v>
      </c>
      <c r="AZ36" s="0" t="n">
        <v>83.572</v>
      </c>
      <c r="BA36" s="0" t="n">
        <v>16.428</v>
      </c>
      <c r="BB36" s="0" t="n">
        <v>85.491</v>
      </c>
      <c r="BC36" s="0" t="n">
        <v>14.509</v>
      </c>
      <c r="BD36" s="0" t="n">
        <v>0.14</v>
      </c>
      <c r="BE36" s="0" t="n">
        <v>0.331</v>
      </c>
      <c r="BF36" s="0" t="n">
        <v>1.14</v>
      </c>
      <c r="BG36" s="0" t="n">
        <v>99.99</v>
      </c>
      <c r="BI36" s="0" t="n">
        <v>45378810.4</v>
      </c>
      <c r="BJ36" s="0" t="n">
        <v>0</v>
      </c>
      <c r="BK36" s="0" t="n">
        <v>99.99</v>
      </c>
      <c r="BL36" s="0" t="n">
        <v>89980299</v>
      </c>
      <c r="BM36" s="0" t="n">
        <v>538275307.4</v>
      </c>
      <c r="BN36" s="0" t="n">
        <v>0</v>
      </c>
      <c r="BO36" s="0" t="n">
        <v>36.5534</v>
      </c>
      <c r="BP36" s="0" t="n">
        <v>388252927.1</v>
      </c>
      <c r="BQ36" s="0" t="n">
        <v>8.966</v>
      </c>
      <c r="BR36" s="0" t="n">
        <v>0</v>
      </c>
      <c r="BS36" s="0" t="n">
        <v>0</v>
      </c>
      <c r="BT36" s="0" t="s">
        <v>284</v>
      </c>
      <c r="BU36" s="0" t="n">
        <v>18010337.4</v>
      </c>
      <c r="BV36" s="0" t="n">
        <v>27.192</v>
      </c>
      <c r="BW36" s="0" t="n">
        <v>0</v>
      </c>
      <c r="BX36" s="0" t="n">
        <v>0</v>
      </c>
      <c r="BY36" s="0" t="s">
        <v>284</v>
      </c>
      <c r="BZ36" s="0" t="n">
        <v>0</v>
      </c>
      <c r="CA36" s="0" t="n">
        <v>0</v>
      </c>
      <c r="CB36" s="0" t="n">
        <v>2</v>
      </c>
      <c r="CC36" s="0" t="n">
        <v>98.66</v>
      </c>
      <c r="CD36" s="0" t="n">
        <v>0</v>
      </c>
      <c r="CE36" s="0" t="n">
        <v>0</v>
      </c>
      <c r="CF36" s="0" t="n">
        <v>0</v>
      </c>
      <c r="CG36" s="0" t="n">
        <v>59.637</v>
      </c>
      <c r="CH36" s="0" t="n">
        <v>0</v>
      </c>
      <c r="CI36" s="0" t="n">
        <v>18010483.2</v>
      </c>
      <c r="CJ36" s="0" t="n">
        <v>69732187</v>
      </c>
      <c r="CK36" s="0" t="n">
        <v>0</v>
      </c>
      <c r="CL36" s="0" t="n">
        <v>182.745</v>
      </c>
      <c r="CM36" s="0" t="n">
        <v>69732527</v>
      </c>
      <c r="CN36" s="0" t="n">
        <v>0</v>
      </c>
      <c r="CO36" s="0" t="n">
        <v>0</v>
      </c>
      <c r="CP36" s="0" t="n">
        <v>0</v>
      </c>
      <c r="CQ36" s="0" t="n">
        <v>18010640.8</v>
      </c>
      <c r="CR36" s="0" t="n">
        <v>0</v>
      </c>
      <c r="CS36" s="0" t="n">
        <v>89980500</v>
      </c>
      <c r="CT36" s="0" t="n">
        <v>0</v>
      </c>
      <c r="CU36" s="0" t="n">
        <v>72000000</v>
      </c>
      <c r="CV36" s="0" t="n">
        <v>0.846262</v>
      </c>
      <c r="CW36" s="0" t="n">
        <v>20267379.5</v>
      </c>
      <c r="CX36" s="0" t="n">
        <v>29155100000</v>
      </c>
      <c r="CY36" s="0" t="n">
        <v>0</v>
      </c>
      <c r="CZ36" s="0" t="n">
        <v>0</v>
      </c>
      <c r="DA36" s="0" t="n">
        <v>538307147.3</v>
      </c>
      <c r="DB36" s="0" t="n">
        <v>227998749.2</v>
      </c>
      <c r="DC36" s="0" t="n">
        <v>17998532.4</v>
      </c>
      <c r="DD36" s="0" t="n">
        <v>5.817</v>
      </c>
      <c r="DE36" s="0" t="n">
        <v>2879520020</v>
      </c>
      <c r="DF36" s="0" t="n">
        <v>115156971.2</v>
      </c>
      <c r="DG36" s="0" t="n">
        <v>0</v>
      </c>
      <c r="DH36" s="0" t="n">
        <v>0</v>
      </c>
      <c r="DI36" s="0" t="n">
        <v>90757756.8</v>
      </c>
      <c r="DJ36" s="0" t="s">
        <v>284</v>
      </c>
      <c r="DK36" s="0" t="n">
        <v>0</v>
      </c>
      <c r="DL36" s="0" t="n">
        <v>2.499125</v>
      </c>
      <c r="DM36" s="0" t="n">
        <v>0</v>
      </c>
      <c r="DN36" s="0" t="n">
        <v>36.5506</v>
      </c>
      <c r="DO36" s="0" t="n">
        <v>45378946.4</v>
      </c>
      <c r="DP36" s="0" t="n">
        <v>18000000</v>
      </c>
      <c r="DQ36" s="0" t="s">
        <v>284</v>
      </c>
      <c r="DR36" s="0" t="n">
        <v>0</v>
      </c>
      <c r="DS36" s="0" t="n">
        <v>69731678</v>
      </c>
      <c r="DT36" s="0" t="n">
        <v>0</v>
      </c>
      <c r="DU36" s="0" t="n">
        <v>17998535.7</v>
      </c>
      <c r="DV36" s="0" t="n">
        <v>89996240.2</v>
      </c>
      <c r="DW36" s="0" t="n">
        <v>0</v>
      </c>
      <c r="DX36" s="0" t="n">
        <v>0</v>
      </c>
      <c r="DY36" s="0" t="n">
        <v>17998530</v>
      </c>
      <c r="DZ36" s="0" t="n">
        <v>0</v>
      </c>
      <c r="EA36" s="0" t="n">
        <v>17998554.4</v>
      </c>
      <c r="EB36" s="0" t="n">
        <v>31100000000</v>
      </c>
      <c r="EC36" s="0" t="n">
        <v>57578449.1</v>
      </c>
      <c r="ED36" s="0" t="n">
        <v>1672212322.9</v>
      </c>
      <c r="EE36" s="0" t="n">
        <v>52853207.2</v>
      </c>
      <c r="EF36" s="0" t="n">
        <v>1</v>
      </c>
      <c r="EG36" s="0" t="n">
        <v>0</v>
      </c>
      <c r="EH36" s="0" t="n">
        <v>0</v>
      </c>
      <c r="EI36" s="0" t="n">
        <v>0</v>
      </c>
      <c r="EJ36" s="0" t="n">
        <v>2.508093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35997000</v>
      </c>
      <c r="EP36" s="0" t="n">
        <v>75</v>
      </c>
      <c r="EQ36" s="0" t="n">
        <v>0</v>
      </c>
      <c r="ER36" s="0" t="n">
        <v>0</v>
      </c>
      <c r="ES36" s="0" t="n">
        <v>17998543.7</v>
      </c>
      <c r="ET36" s="0" t="s">
        <v>284</v>
      </c>
      <c r="EU36" s="0" t="n">
        <v>3.106731</v>
      </c>
      <c r="EV36" s="0" t="n">
        <v>179937004</v>
      </c>
      <c r="EW36" s="0" t="n">
        <v>57578522.1</v>
      </c>
      <c r="EX36" s="0" t="n">
        <v>0</v>
      </c>
      <c r="EY36" s="0" t="n">
        <v>2250000</v>
      </c>
      <c r="EZ36" s="0" t="n">
        <v>0</v>
      </c>
      <c r="FA36" s="0" t="n">
        <v>576000000</v>
      </c>
      <c r="FB36" s="0" t="n">
        <v>0</v>
      </c>
      <c r="FC36" s="0" t="n">
        <v>6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58.4688</v>
      </c>
      <c r="FL36" s="0" t="n">
        <v>69731612</v>
      </c>
      <c r="FM36" s="0" t="n">
        <v>575904004</v>
      </c>
      <c r="FN36" s="0" t="n">
        <v>42619000000</v>
      </c>
      <c r="FO36" s="0" t="n">
        <v>2303616016</v>
      </c>
      <c r="FP36" s="0" t="n">
        <v>2303616016</v>
      </c>
      <c r="FQ36" s="0" t="n">
        <v>6.849132</v>
      </c>
      <c r="FR36" s="0" t="n">
        <v>2.508093</v>
      </c>
      <c r="FS36" s="0" t="n">
        <v>71994156.8</v>
      </c>
      <c r="FT36" s="0" t="n">
        <v>575904004</v>
      </c>
      <c r="FU36" s="0" t="n">
        <v>1283959024.5</v>
      </c>
      <c r="FV36" s="0" t="n">
        <v>17998554.8</v>
      </c>
      <c r="FW36" s="0" t="n">
        <v>36000000</v>
      </c>
      <c r="FX36" s="0" t="n">
        <v>6</v>
      </c>
      <c r="FY36" s="0" t="n">
        <v>179937004</v>
      </c>
      <c r="FZ36" s="0" t="n">
        <v>5183808008</v>
      </c>
      <c r="GA36" s="0" t="n">
        <v>146.204</v>
      </c>
      <c r="GB36" s="0" t="s">
        <v>284</v>
      </c>
      <c r="GC36" s="0" t="n">
        <v>0</v>
      </c>
      <c r="GD36" s="0" t="n">
        <v>0</v>
      </c>
      <c r="GE36" s="0" t="n">
        <v>0</v>
      </c>
      <c r="GF36" s="0" t="n">
        <v>0</v>
      </c>
      <c r="GG36" s="0" t="s">
        <v>284</v>
      </c>
      <c r="GH36" s="0" t="n">
        <v>0</v>
      </c>
      <c r="GI36" s="0" t="n">
        <v>0</v>
      </c>
      <c r="GJ36" s="0" t="n">
        <v>0</v>
      </c>
      <c r="GK36" s="0" t="n">
        <v>0</v>
      </c>
      <c r="GL36" s="0" t="s">
        <v>284</v>
      </c>
      <c r="GM36" s="0" t="n">
        <v>20267391.2</v>
      </c>
      <c r="GN36" s="0" t="s">
        <v>284</v>
      </c>
      <c r="GO36" s="0" t="n">
        <v>0</v>
      </c>
      <c r="GP36" s="0" t="n">
        <v>36.5534</v>
      </c>
      <c r="GQ36" s="0" t="n">
        <v>9</v>
      </c>
      <c r="GR36" s="0" t="n">
        <v>0</v>
      </c>
      <c r="GS36" s="0" t="n">
        <v>90000000</v>
      </c>
      <c r="GT36" s="0" t="n">
        <v>1.999833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182.78</v>
      </c>
      <c r="GZ36" s="0" t="n">
        <v>35997000</v>
      </c>
      <c r="HA36" s="0" t="n">
        <v>0</v>
      </c>
      <c r="HB36" s="0" t="n">
        <v>0</v>
      </c>
      <c r="HC36" s="0" t="n">
        <v>182.745</v>
      </c>
      <c r="HD36" s="0" t="n">
        <v>18010618.3</v>
      </c>
      <c r="HE36" s="0" t="n">
        <v>0</v>
      </c>
      <c r="HF36" s="0" t="n">
        <v>13.085</v>
      </c>
      <c r="HG36" s="0" t="n">
        <v>0</v>
      </c>
      <c r="HH36" s="0" t="n">
        <v>20266339.1</v>
      </c>
      <c r="HI36" s="0" t="n">
        <v>2.427</v>
      </c>
      <c r="HJ36" s="0" t="n">
        <v>0</v>
      </c>
      <c r="HK36" s="0" t="n">
        <v>0</v>
      </c>
      <c r="HL36" s="0" t="s">
        <v>284</v>
      </c>
      <c r="HM36" s="0" t="n">
        <v>27.344</v>
      </c>
      <c r="HN36" s="0" t="n">
        <v>36003560.8</v>
      </c>
      <c r="HO36" s="0" t="n">
        <v>17998515.2</v>
      </c>
      <c r="HP36" s="0" t="n">
        <v>89996928.1</v>
      </c>
      <c r="HQ36" s="0" t="n">
        <v>89980566</v>
      </c>
      <c r="HR36" s="0" t="s">
        <v>284</v>
      </c>
      <c r="HS36" s="0" t="n">
        <v>1</v>
      </c>
      <c r="HT36" s="0" t="n">
        <v>0</v>
      </c>
      <c r="HU36" s="0" t="n">
        <v>0</v>
      </c>
      <c r="HV36" s="0" t="n">
        <v>72042079.7</v>
      </c>
      <c r="HW36" s="0" t="n">
        <v>576000000</v>
      </c>
      <c r="HX36" s="0" t="n">
        <v>0</v>
      </c>
      <c r="HY36" s="0" t="n">
        <v>359987262.3</v>
      </c>
      <c r="HZ36" s="0" t="n">
        <v>0</v>
      </c>
      <c r="IA36" s="0" t="n">
        <v>43195000000</v>
      </c>
      <c r="IB36" s="0" t="n">
        <v>0</v>
      </c>
      <c r="IC36" s="0" t="s">
        <v>284</v>
      </c>
      <c r="ID36" s="0" t="n">
        <v>36000000</v>
      </c>
      <c r="IE36" s="0" t="n">
        <v>20266290.6</v>
      </c>
      <c r="IF36" s="0" t="n">
        <v>17998511</v>
      </c>
      <c r="IG36" s="0" t="n">
        <v>0</v>
      </c>
      <c r="IH36" s="0" t="n">
        <v>18000000</v>
      </c>
      <c r="II36" s="0" t="n">
        <v>26.8348</v>
      </c>
      <c r="IJ36" s="0" t="n">
        <v>0</v>
      </c>
      <c r="IK36" s="0" t="n">
        <v>89996843.6</v>
      </c>
      <c r="IL36" s="0" t="n">
        <v>0</v>
      </c>
      <c r="IM36" s="0" t="n">
        <v>0</v>
      </c>
      <c r="IN36" s="0" t="n">
        <v>1.39</v>
      </c>
      <c r="IO36" s="0" t="n">
        <v>3.7</v>
      </c>
      <c r="IP36" s="0" t="n">
        <v>15.169</v>
      </c>
      <c r="IQ36" s="0" t="n">
        <v>2879520020</v>
      </c>
      <c r="IR36" s="0" t="n">
        <v>46.0808</v>
      </c>
      <c r="IS36" s="0" t="n">
        <v>0</v>
      </c>
      <c r="IT36" s="0" t="n">
        <v>0</v>
      </c>
      <c r="IU36" s="0" t="n">
        <v>89997250.4</v>
      </c>
      <c r="IV36" s="0" t="n">
        <v>2879520020</v>
      </c>
      <c r="IW36" s="0" t="n">
        <v>0</v>
      </c>
      <c r="IX36" s="0" t="n">
        <v>99.99</v>
      </c>
      <c r="IY36" s="0" t="n">
        <v>6</v>
      </c>
      <c r="IZ36" s="0" t="n">
        <v>0</v>
      </c>
      <c r="JA36" s="0" t="n">
        <v>1350000000</v>
      </c>
      <c r="JB36" s="0" t="n">
        <v>0</v>
      </c>
      <c r="JC36" s="0" t="n">
        <v>99.99</v>
      </c>
      <c r="JD36" s="0" t="s">
        <v>284</v>
      </c>
      <c r="JE36" s="0" t="n">
        <v>0</v>
      </c>
      <c r="JF36" s="0" t="n">
        <v>36.5781</v>
      </c>
      <c r="JG36" s="0" t="n">
        <v>89980639</v>
      </c>
      <c r="JH36" s="0" t="n">
        <v>0</v>
      </c>
      <c r="JI36" s="0" t="n">
        <v>291774139</v>
      </c>
      <c r="JJ36" s="0" t="n">
        <v>0</v>
      </c>
      <c r="JK36" s="0" t="n">
        <v>895703990.9</v>
      </c>
      <c r="JL36" s="0" t="n">
        <v>80</v>
      </c>
      <c r="JM36" s="0" t="n">
        <v>359922004</v>
      </c>
      <c r="JN36" s="0" t="n">
        <v>0</v>
      </c>
      <c r="JO36" s="0" t="n">
        <v>0</v>
      </c>
      <c r="JP36" s="0" t="n">
        <v>0</v>
      </c>
      <c r="JQ36" s="0" t="n">
        <v>0</v>
      </c>
      <c r="JR36" s="0" t="n">
        <v>0.85</v>
      </c>
      <c r="JS36" s="0" t="n">
        <v>0.85</v>
      </c>
      <c r="JT36" s="0" t="n">
        <v>0.9</v>
      </c>
      <c r="JU36" s="0" t="n">
        <v>0.85</v>
      </c>
      <c r="JV36" s="0" t="n">
        <v>0.78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