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2023\matricula\"/>
    </mc:Choice>
  </mc:AlternateContent>
  <xr:revisionPtr revIDLastSave="0" documentId="13_ncr:1_{EBD8220E-F329-4F62-B96E-CDE99865AE2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espuestas de formulario 1" sheetId="1" r:id="rId1"/>
    <sheet name="vacan2" sheetId="2" r:id="rId2"/>
    <sheet name="iiee" sheetId="3" r:id="rId3"/>
    <sheet name="Instituciones" sheetId="4" r:id="rId4"/>
  </sheets>
  <definedNames>
    <definedName name="_xlnm._FilterDatabase" localSheetId="2" hidden="1">iiee!$B$4:$L$282</definedName>
  </definedNames>
  <calcPr calcId="191029"/>
</workbook>
</file>

<file path=xl/calcChain.xml><?xml version="1.0" encoding="utf-8"?>
<calcChain xmlns="http://schemas.openxmlformats.org/spreadsheetml/2006/main">
  <c r="O282" i="3" l="1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P45" i="3" s="1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P125" i="3" s="1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P147" i="3" s="1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P163" i="3" s="1"/>
  <c r="O164" i="3"/>
  <c r="O165" i="3"/>
  <c r="O166" i="3"/>
  <c r="O167" i="3"/>
  <c r="O168" i="3"/>
  <c r="O169" i="3"/>
  <c r="O170" i="3"/>
  <c r="O171" i="3"/>
  <c r="P171" i="3" s="1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P197" i="3" s="1"/>
  <c r="O198" i="3"/>
  <c r="P198" i="3" s="1"/>
  <c r="O199" i="3"/>
  <c r="O200" i="3"/>
  <c r="O201" i="3"/>
  <c r="O202" i="3"/>
  <c r="O203" i="3"/>
  <c r="P203" i="3" s="1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P219" i="3" s="1"/>
  <c r="O220" i="3"/>
  <c r="O221" i="3"/>
  <c r="O222" i="3"/>
  <c r="P222" i="3" s="1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P238" i="3" s="1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P279" i="3" s="1"/>
  <c r="O280" i="3"/>
  <c r="O281" i="3"/>
  <c r="O5" i="3"/>
  <c r="P69" i="3"/>
  <c r="P77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70" i="3"/>
  <c r="P71" i="3"/>
  <c r="P72" i="3"/>
  <c r="P73" i="3"/>
  <c r="P74" i="3"/>
  <c r="P75" i="3"/>
  <c r="P76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4" i="3"/>
  <c r="P165" i="3"/>
  <c r="P166" i="3"/>
  <c r="P167" i="3"/>
  <c r="P168" i="3"/>
  <c r="P169" i="3"/>
  <c r="P170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9" i="3"/>
  <c r="P200" i="3"/>
  <c r="P201" i="3"/>
  <c r="P202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20" i="3"/>
  <c r="P221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80" i="3"/>
  <c r="P281" i="3"/>
  <c r="P282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5" i="3"/>
  <c r="P5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5" i="3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2" i="2"/>
  <c r="A6" i="3"/>
  <c r="A7" i="3"/>
  <c r="A8" i="3"/>
  <c r="A9" i="3"/>
  <c r="A10" i="3"/>
  <c r="A11" i="3"/>
  <c r="J11" i="3" s="1"/>
  <c r="A12" i="3"/>
  <c r="A13" i="3"/>
  <c r="A14" i="3"/>
  <c r="A15" i="3"/>
  <c r="A16" i="3"/>
  <c r="A17" i="3"/>
  <c r="A18" i="3"/>
  <c r="J18" i="3" s="1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I45" i="3" s="1"/>
  <c r="A46" i="3"/>
  <c r="K46" i="3" s="1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J59" i="3" s="1"/>
  <c r="A60" i="3"/>
  <c r="A61" i="3"/>
  <c r="A62" i="3"/>
  <c r="A63" i="3"/>
  <c r="A64" i="3"/>
  <c r="A65" i="3"/>
  <c r="A66" i="3"/>
  <c r="J66" i="3" s="1"/>
  <c r="A67" i="3"/>
  <c r="A68" i="3"/>
  <c r="I68" i="3" s="1"/>
  <c r="A69" i="3"/>
  <c r="A70" i="3"/>
  <c r="A71" i="3"/>
  <c r="A72" i="3"/>
  <c r="A73" i="3"/>
  <c r="A74" i="3"/>
  <c r="A75" i="3"/>
  <c r="J75" i="3" s="1"/>
  <c r="A76" i="3"/>
  <c r="A77" i="3"/>
  <c r="A78" i="3"/>
  <c r="A79" i="3"/>
  <c r="A80" i="3"/>
  <c r="A81" i="3"/>
  <c r="A82" i="3"/>
  <c r="J82" i="3" s="1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I102" i="3" s="1"/>
  <c r="A103" i="3"/>
  <c r="K103" i="3" s="1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J123" i="3" s="1"/>
  <c r="A124" i="3"/>
  <c r="A125" i="3"/>
  <c r="I125" i="3" s="1"/>
  <c r="A126" i="3"/>
  <c r="A127" i="3"/>
  <c r="A128" i="3"/>
  <c r="A129" i="3"/>
  <c r="A130" i="3"/>
  <c r="J130" i="3" s="1"/>
  <c r="A131" i="3"/>
  <c r="A132" i="3"/>
  <c r="I132" i="3" s="1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J146" i="3" s="1"/>
  <c r="A147" i="3"/>
  <c r="A148" i="3"/>
  <c r="A149" i="3"/>
  <c r="A150" i="3"/>
  <c r="A151" i="3"/>
  <c r="A152" i="3"/>
  <c r="A153" i="3"/>
  <c r="A154" i="3"/>
  <c r="A155" i="3"/>
  <c r="A156" i="3"/>
  <c r="A157" i="3"/>
  <c r="I157" i="3" s="1"/>
  <c r="A158" i="3"/>
  <c r="I158" i="3" s="1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I173" i="3" s="1"/>
  <c r="A174" i="3"/>
  <c r="I174" i="3" s="1"/>
  <c r="A175" i="3"/>
  <c r="A176" i="3"/>
  <c r="A177" i="3"/>
  <c r="A178" i="3"/>
  <c r="J178" i="3" s="1"/>
  <c r="A179" i="3"/>
  <c r="J179" i="3" s="1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J194" i="3" s="1"/>
  <c r="A195" i="3"/>
  <c r="A196" i="3"/>
  <c r="A197" i="3"/>
  <c r="G197" i="3" s="1"/>
  <c r="A198" i="3"/>
  <c r="A199" i="3"/>
  <c r="I199" i="3" s="1"/>
  <c r="A200" i="3"/>
  <c r="J200" i="3" s="1"/>
  <c r="A201" i="3"/>
  <c r="A202" i="3"/>
  <c r="G202" i="3" s="1"/>
  <c r="A203" i="3"/>
  <c r="K203" i="3" s="1"/>
  <c r="A204" i="3"/>
  <c r="A205" i="3"/>
  <c r="A206" i="3"/>
  <c r="A207" i="3"/>
  <c r="H207" i="3" s="1"/>
  <c r="A208" i="3"/>
  <c r="A209" i="3"/>
  <c r="A210" i="3"/>
  <c r="J210" i="3" s="1"/>
  <c r="A211" i="3"/>
  <c r="A212" i="3"/>
  <c r="J212" i="3" s="1"/>
  <c r="A213" i="3"/>
  <c r="I213" i="3" s="1"/>
  <c r="A214" i="3"/>
  <c r="A215" i="3"/>
  <c r="A216" i="3"/>
  <c r="A217" i="3"/>
  <c r="A218" i="3"/>
  <c r="J218" i="3" s="1"/>
  <c r="A219" i="3"/>
  <c r="A220" i="3"/>
  <c r="J220" i="3" s="1"/>
  <c r="A221" i="3"/>
  <c r="I221" i="3" s="1"/>
  <c r="A222" i="3"/>
  <c r="G222" i="3" s="1"/>
  <c r="A223" i="3"/>
  <c r="I223" i="3" s="1"/>
  <c r="A224" i="3"/>
  <c r="A225" i="3"/>
  <c r="A226" i="3"/>
  <c r="J226" i="3" s="1"/>
  <c r="A227" i="3"/>
  <c r="G227" i="3" s="1"/>
  <c r="A228" i="3"/>
  <c r="A229" i="3"/>
  <c r="I229" i="3" s="1"/>
  <c r="A230" i="3"/>
  <c r="A231" i="3"/>
  <c r="A232" i="3"/>
  <c r="A233" i="3"/>
  <c r="A234" i="3"/>
  <c r="J234" i="3" s="1"/>
  <c r="A235" i="3"/>
  <c r="A236" i="3"/>
  <c r="A237" i="3"/>
  <c r="A238" i="3"/>
  <c r="A239" i="3"/>
  <c r="H239" i="3" s="1"/>
  <c r="A240" i="3"/>
  <c r="A241" i="3"/>
  <c r="A242" i="3"/>
  <c r="J242" i="3" s="1"/>
  <c r="A243" i="3"/>
  <c r="A244" i="3"/>
  <c r="J244" i="3" s="1"/>
  <c r="A245" i="3"/>
  <c r="I245" i="3" s="1"/>
  <c r="A246" i="3"/>
  <c r="A247" i="3"/>
  <c r="A248" i="3"/>
  <c r="A249" i="3"/>
  <c r="A250" i="3"/>
  <c r="J250" i="3" s="1"/>
  <c r="A251" i="3"/>
  <c r="G251" i="3" s="1"/>
  <c r="A252" i="3"/>
  <c r="J252" i="3" s="1"/>
  <c r="A253" i="3"/>
  <c r="A254" i="3"/>
  <c r="G254" i="3" s="1"/>
  <c r="A255" i="3"/>
  <c r="I255" i="3" s="1"/>
  <c r="A256" i="3"/>
  <c r="A257" i="3"/>
  <c r="A258" i="3"/>
  <c r="J258" i="3" s="1"/>
  <c r="A259" i="3"/>
  <c r="A260" i="3"/>
  <c r="A261" i="3"/>
  <c r="A262" i="3"/>
  <c r="A263" i="3"/>
  <c r="J263" i="3" s="1"/>
  <c r="A264" i="3"/>
  <c r="A265" i="3"/>
  <c r="A266" i="3"/>
  <c r="J266" i="3" s="1"/>
  <c r="A267" i="3"/>
  <c r="A268" i="3"/>
  <c r="A269" i="3"/>
  <c r="A270" i="3"/>
  <c r="A271" i="3"/>
  <c r="J271" i="3" s="1"/>
  <c r="A272" i="3"/>
  <c r="A273" i="3"/>
  <c r="H273" i="3" s="1"/>
  <c r="A274" i="3"/>
  <c r="A275" i="3"/>
  <c r="G275" i="3" s="1"/>
  <c r="A276" i="3"/>
  <c r="J276" i="3" s="1"/>
  <c r="A277" i="3"/>
  <c r="I277" i="3" s="1"/>
  <c r="A278" i="3"/>
  <c r="A279" i="3"/>
  <c r="J279" i="3" s="1"/>
  <c r="A280" i="3"/>
  <c r="A281" i="3"/>
  <c r="A282" i="3"/>
  <c r="A5" i="3"/>
  <c r="U3" i="2"/>
  <c r="U4" i="2"/>
  <c r="X4" i="2" s="1"/>
  <c r="U5" i="2"/>
  <c r="U6" i="2"/>
  <c r="X6" i="2" s="1"/>
  <c r="U7" i="2"/>
  <c r="U8" i="2"/>
  <c r="X8" i="2" s="1"/>
  <c r="U9" i="2"/>
  <c r="U10" i="2"/>
  <c r="X10" i="2" s="1"/>
  <c r="U11" i="2"/>
  <c r="U12" i="2"/>
  <c r="X12" i="2" s="1"/>
  <c r="U13" i="2"/>
  <c r="U14" i="2"/>
  <c r="X14" i="2" s="1"/>
  <c r="U15" i="2"/>
  <c r="U16" i="2"/>
  <c r="X16" i="2" s="1"/>
  <c r="U17" i="2"/>
  <c r="U18" i="2"/>
  <c r="V18" i="2" s="1"/>
  <c r="U19" i="2"/>
  <c r="U20" i="2"/>
  <c r="X20" i="2" s="1"/>
  <c r="U21" i="2"/>
  <c r="U22" i="2"/>
  <c r="X22" i="2" s="1"/>
  <c r="U23" i="2"/>
  <c r="U24" i="2"/>
  <c r="X24" i="2" s="1"/>
  <c r="U25" i="2"/>
  <c r="U26" i="2"/>
  <c r="V26" i="2" s="1"/>
  <c r="U27" i="2"/>
  <c r="U28" i="2"/>
  <c r="X28" i="2" s="1"/>
  <c r="U29" i="2"/>
  <c r="U30" i="2"/>
  <c r="X30" i="2" s="1"/>
  <c r="U31" i="2"/>
  <c r="U32" i="2"/>
  <c r="X32" i="2" s="1"/>
  <c r="U33" i="2"/>
  <c r="U34" i="2"/>
  <c r="X34" i="2" s="1"/>
  <c r="U35" i="2"/>
  <c r="U36" i="2"/>
  <c r="X36" i="2" s="1"/>
  <c r="U37" i="2"/>
  <c r="U38" i="2"/>
  <c r="X38" i="2" s="1"/>
  <c r="U39" i="2"/>
  <c r="U40" i="2"/>
  <c r="X40" i="2" s="1"/>
  <c r="U41" i="2"/>
  <c r="U42" i="2"/>
  <c r="V42" i="2" s="1"/>
  <c r="U43" i="2"/>
  <c r="U44" i="2"/>
  <c r="X44" i="2" s="1"/>
  <c r="U45" i="2"/>
  <c r="U46" i="2"/>
  <c r="X46" i="2" s="1"/>
  <c r="U47" i="2"/>
  <c r="U48" i="2"/>
  <c r="X48" i="2" s="1"/>
  <c r="U49" i="2"/>
  <c r="U50" i="2"/>
  <c r="V50" i="2" s="1"/>
  <c r="U51" i="2"/>
  <c r="U52" i="2"/>
  <c r="X52" i="2" s="1"/>
  <c r="U53" i="2"/>
  <c r="U54" i="2"/>
  <c r="X54" i="2" s="1"/>
  <c r="U2" i="2"/>
  <c r="L253" i="3" l="1"/>
  <c r="J253" i="3"/>
  <c r="K253" i="3"/>
  <c r="H253" i="3"/>
  <c r="I267" i="3"/>
  <c r="H267" i="3"/>
  <c r="J267" i="3"/>
  <c r="K267" i="3"/>
  <c r="L243" i="3"/>
  <c r="I243" i="3"/>
  <c r="H243" i="3"/>
  <c r="J243" i="3"/>
  <c r="K243" i="3"/>
  <c r="L211" i="3"/>
  <c r="I211" i="3"/>
  <c r="H211" i="3"/>
  <c r="J211" i="3"/>
  <c r="K211" i="3"/>
  <c r="L195" i="3"/>
  <c r="K195" i="3"/>
  <c r="G195" i="3"/>
  <c r="H195" i="3"/>
  <c r="I195" i="3"/>
  <c r="K171" i="3"/>
  <c r="I171" i="3"/>
  <c r="J171" i="3"/>
  <c r="I139" i="3"/>
  <c r="K139" i="3"/>
  <c r="I107" i="3"/>
  <c r="K107" i="3"/>
  <c r="J107" i="3"/>
  <c r="K274" i="3"/>
  <c r="H274" i="3"/>
  <c r="I274" i="3"/>
  <c r="I281" i="3"/>
  <c r="J281" i="3"/>
  <c r="I265" i="3"/>
  <c r="J265" i="3"/>
  <c r="G265" i="3"/>
  <c r="L249" i="3"/>
  <c r="I249" i="3"/>
  <c r="J249" i="3"/>
  <c r="G249" i="3"/>
  <c r="L241" i="3"/>
  <c r="I241" i="3"/>
  <c r="J241" i="3"/>
  <c r="G241" i="3"/>
  <c r="I233" i="3"/>
  <c r="J233" i="3"/>
  <c r="G233" i="3"/>
  <c r="I225" i="3"/>
  <c r="J225" i="3"/>
  <c r="G225" i="3"/>
  <c r="L217" i="3"/>
  <c r="I217" i="3"/>
  <c r="J217" i="3"/>
  <c r="G217" i="3"/>
  <c r="L209" i="3"/>
  <c r="I209" i="3"/>
  <c r="J209" i="3"/>
  <c r="G209" i="3"/>
  <c r="I201" i="3"/>
  <c r="J201" i="3"/>
  <c r="K201" i="3"/>
  <c r="G201" i="3"/>
  <c r="K193" i="3"/>
  <c r="L193" i="3"/>
  <c r="I193" i="3"/>
  <c r="J193" i="3"/>
  <c r="G193" i="3"/>
  <c r="K185" i="3"/>
  <c r="I185" i="3"/>
  <c r="J185" i="3"/>
  <c r="K177" i="3"/>
  <c r="I177" i="3"/>
  <c r="J177" i="3"/>
  <c r="K169" i="3"/>
  <c r="I169" i="3"/>
  <c r="J169" i="3"/>
  <c r="K161" i="3"/>
  <c r="I161" i="3"/>
  <c r="J161" i="3"/>
  <c r="K153" i="3"/>
  <c r="I153" i="3"/>
  <c r="J153" i="3"/>
  <c r="K145" i="3"/>
  <c r="I145" i="3"/>
  <c r="J145" i="3"/>
  <c r="K137" i="3"/>
  <c r="I137" i="3"/>
  <c r="K129" i="3"/>
  <c r="I129" i="3"/>
  <c r="J129" i="3"/>
  <c r="K121" i="3"/>
  <c r="I121" i="3"/>
  <c r="J121" i="3"/>
  <c r="K113" i="3"/>
  <c r="I113" i="3"/>
  <c r="J113" i="3"/>
  <c r="K105" i="3"/>
  <c r="I105" i="3"/>
  <c r="J105" i="3"/>
  <c r="K97" i="3"/>
  <c r="I97" i="3"/>
  <c r="J97" i="3"/>
  <c r="K89" i="3"/>
  <c r="I89" i="3"/>
  <c r="K81" i="3"/>
  <c r="I81" i="3"/>
  <c r="J81" i="3"/>
  <c r="K73" i="3"/>
  <c r="I73" i="3"/>
  <c r="K65" i="3"/>
  <c r="I65" i="3"/>
  <c r="J65" i="3"/>
  <c r="K57" i="3"/>
  <c r="I57" i="3"/>
  <c r="J57" i="3"/>
  <c r="K49" i="3"/>
  <c r="I49" i="3"/>
  <c r="J49" i="3"/>
  <c r="K41" i="3"/>
  <c r="I41" i="3"/>
  <c r="J41" i="3"/>
  <c r="K33" i="3"/>
  <c r="I33" i="3"/>
  <c r="J33" i="3"/>
  <c r="K25" i="3"/>
  <c r="I25" i="3"/>
  <c r="K17" i="3"/>
  <c r="I17" i="3"/>
  <c r="J17" i="3"/>
  <c r="K9" i="3"/>
  <c r="I9" i="3"/>
  <c r="G266" i="3"/>
  <c r="G255" i="3"/>
  <c r="G245" i="3"/>
  <c r="G234" i="3"/>
  <c r="G223" i="3"/>
  <c r="G213" i="3"/>
  <c r="G199" i="3"/>
  <c r="H241" i="3"/>
  <c r="H209" i="3"/>
  <c r="K255" i="3"/>
  <c r="K223" i="3"/>
  <c r="L225" i="3"/>
  <c r="J277" i="3"/>
  <c r="K277" i="3"/>
  <c r="H277" i="3"/>
  <c r="X26" i="2"/>
  <c r="J5" i="3"/>
  <c r="K5" i="3"/>
  <c r="I5" i="3"/>
  <c r="I259" i="3"/>
  <c r="H259" i="3"/>
  <c r="J259" i="3"/>
  <c r="K259" i="3"/>
  <c r="L235" i="3"/>
  <c r="I235" i="3"/>
  <c r="H235" i="3"/>
  <c r="J235" i="3"/>
  <c r="K235" i="3"/>
  <c r="L219" i="3"/>
  <c r="I219" i="3"/>
  <c r="H219" i="3"/>
  <c r="J219" i="3"/>
  <c r="K219" i="3"/>
  <c r="K187" i="3"/>
  <c r="I187" i="3"/>
  <c r="J187" i="3"/>
  <c r="K163" i="3"/>
  <c r="I163" i="3"/>
  <c r="I147" i="3"/>
  <c r="K147" i="3"/>
  <c r="J147" i="3"/>
  <c r="I115" i="3"/>
  <c r="K115" i="3"/>
  <c r="J115" i="3"/>
  <c r="K282" i="3"/>
  <c r="H282" i="3"/>
  <c r="I282" i="3"/>
  <c r="I273" i="3"/>
  <c r="J273" i="3"/>
  <c r="I257" i="3"/>
  <c r="J257" i="3"/>
  <c r="L257" i="3"/>
  <c r="G257" i="3"/>
  <c r="I280" i="3"/>
  <c r="J280" i="3"/>
  <c r="K280" i="3"/>
  <c r="H280" i="3"/>
  <c r="I272" i="3"/>
  <c r="J272" i="3"/>
  <c r="K272" i="3"/>
  <c r="H272" i="3"/>
  <c r="I264" i="3"/>
  <c r="J264" i="3"/>
  <c r="K264" i="3"/>
  <c r="H264" i="3"/>
  <c r="L256" i="3"/>
  <c r="I256" i="3"/>
  <c r="J256" i="3"/>
  <c r="K256" i="3"/>
  <c r="H256" i="3"/>
  <c r="L248" i="3"/>
  <c r="I248" i="3"/>
  <c r="J248" i="3"/>
  <c r="K248" i="3"/>
  <c r="H248" i="3"/>
  <c r="L240" i="3"/>
  <c r="I240" i="3"/>
  <c r="J240" i="3"/>
  <c r="K240" i="3"/>
  <c r="H240" i="3"/>
  <c r="L232" i="3"/>
  <c r="I232" i="3"/>
  <c r="J232" i="3"/>
  <c r="K232" i="3"/>
  <c r="H232" i="3"/>
  <c r="L224" i="3"/>
  <c r="I224" i="3"/>
  <c r="J224" i="3"/>
  <c r="K224" i="3"/>
  <c r="H224" i="3"/>
  <c r="L216" i="3"/>
  <c r="I216" i="3"/>
  <c r="J216" i="3"/>
  <c r="K216" i="3"/>
  <c r="H216" i="3"/>
  <c r="L208" i="3"/>
  <c r="I208" i="3"/>
  <c r="J208" i="3"/>
  <c r="K208" i="3"/>
  <c r="H208" i="3"/>
  <c r="L200" i="3"/>
  <c r="I200" i="3"/>
  <c r="K200" i="3"/>
  <c r="H200" i="3"/>
  <c r="L192" i="3"/>
  <c r="I192" i="3"/>
  <c r="J192" i="3"/>
  <c r="K192" i="3"/>
  <c r="H192" i="3"/>
  <c r="I184" i="3"/>
  <c r="J184" i="3"/>
  <c r="I176" i="3"/>
  <c r="J176" i="3"/>
  <c r="K176" i="3"/>
  <c r="I168" i="3"/>
  <c r="J168" i="3"/>
  <c r="I160" i="3"/>
  <c r="J160" i="3"/>
  <c r="K160" i="3"/>
  <c r="I152" i="3"/>
  <c r="J152" i="3"/>
  <c r="I144" i="3"/>
  <c r="J144" i="3"/>
  <c r="I136" i="3"/>
  <c r="J136" i="3"/>
  <c r="K136" i="3"/>
  <c r="I128" i="3"/>
  <c r="J128" i="3"/>
  <c r="K128" i="3"/>
  <c r="I120" i="3"/>
  <c r="J120" i="3"/>
  <c r="K120" i="3"/>
  <c r="I112" i="3"/>
  <c r="J112" i="3"/>
  <c r="K112" i="3"/>
  <c r="I104" i="3"/>
  <c r="J104" i="3"/>
  <c r="K104" i="3"/>
  <c r="I96" i="3"/>
  <c r="J96" i="3"/>
  <c r="I88" i="3"/>
  <c r="J88" i="3"/>
  <c r="K88" i="3"/>
  <c r="I80" i="3"/>
  <c r="J80" i="3"/>
  <c r="I72" i="3"/>
  <c r="J72" i="3"/>
  <c r="K72" i="3"/>
  <c r="I64" i="3"/>
  <c r="J64" i="3"/>
  <c r="K64" i="3"/>
  <c r="I56" i="3"/>
  <c r="J56" i="3"/>
  <c r="K56" i="3"/>
  <c r="I48" i="3"/>
  <c r="J48" i="3"/>
  <c r="K48" i="3"/>
  <c r="I40" i="3"/>
  <c r="J40" i="3"/>
  <c r="K40" i="3"/>
  <c r="I32" i="3"/>
  <c r="J32" i="3"/>
  <c r="I24" i="3"/>
  <c r="J24" i="3"/>
  <c r="K24" i="3"/>
  <c r="I16" i="3"/>
  <c r="J16" i="3"/>
  <c r="I8" i="3"/>
  <c r="J8" i="3"/>
  <c r="K8" i="3"/>
  <c r="G282" i="3"/>
  <c r="G274" i="3"/>
  <c r="G264" i="3"/>
  <c r="G243" i="3"/>
  <c r="G232" i="3"/>
  <c r="G211" i="3"/>
  <c r="H271" i="3"/>
  <c r="K265" i="3"/>
  <c r="K233" i="3"/>
  <c r="J73" i="3"/>
  <c r="K16" i="3"/>
  <c r="L201" i="3"/>
  <c r="L247" i="3"/>
  <c r="J247" i="3"/>
  <c r="L239" i="3"/>
  <c r="J239" i="3"/>
  <c r="L231" i="3"/>
  <c r="J231" i="3"/>
  <c r="L223" i="3"/>
  <c r="J223" i="3"/>
  <c r="L215" i="3"/>
  <c r="J215" i="3"/>
  <c r="L207" i="3"/>
  <c r="J207" i="3"/>
  <c r="K207" i="3"/>
  <c r="L199" i="3"/>
  <c r="J199" i="3"/>
  <c r="K199" i="3"/>
  <c r="L191" i="3"/>
  <c r="I191" i="3"/>
  <c r="J191" i="3"/>
  <c r="K191" i="3"/>
  <c r="I183" i="3"/>
  <c r="J183" i="3"/>
  <c r="I175" i="3"/>
  <c r="J175" i="3"/>
  <c r="K175" i="3"/>
  <c r="I167" i="3"/>
  <c r="J167" i="3"/>
  <c r="I159" i="3"/>
  <c r="J159" i="3"/>
  <c r="K159" i="3"/>
  <c r="I151" i="3"/>
  <c r="J151" i="3"/>
  <c r="I143" i="3"/>
  <c r="J143" i="3"/>
  <c r="K143" i="3"/>
  <c r="I135" i="3"/>
  <c r="J135" i="3"/>
  <c r="K135" i="3"/>
  <c r="I127" i="3"/>
  <c r="J127" i="3"/>
  <c r="K127" i="3"/>
  <c r="I119" i="3"/>
  <c r="J119" i="3"/>
  <c r="K119" i="3"/>
  <c r="I111" i="3"/>
  <c r="J111" i="3"/>
  <c r="K111" i="3"/>
  <c r="I103" i="3"/>
  <c r="J103" i="3"/>
  <c r="I95" i="3"/>
  <c r="J95" i="3"/>
  <c r="K95" i="3"/>
  <c r="I87" i="3"/>
  <c r="J87" i="3"/>
  <c r="I79" i="3"/>
  <c r="J79" i="3"/>
  <c r="K79" i="3"/>
  <c r="I71" i="3"/>
  <c r="J71" i="3"/>
  <c r="K71" i="3"/>
  <c r="I63" i="3"/>
  <c r="J63" i="3"/>
  <c r="K63" i="3"/>
  <c r="I55" i="3"/>
  <c r="J55" i="3"/>
  <c r="K55" i="3"/>
  <c r="I47" i="3"/>
  <c r="J47" i="3"/>
  <c r="K47" i="3"/>
  <c r="I39" i="3"/>
  <c r="J39" i="3"/>
  <c r="I31" i="3"/>
  <c r="J31" i="3"/>
  <c r="K31" i="3"/>
  <c r="I23" i="3"/>
  <c r="J23" i="3"/>
  <c r="I15" i="3"/>
  <c r="J15" i="3"/>
  <c r="K15" i="3"/>
  <c r="I7" i="3"/>
  <c r="J7" i="3"/>
  <c r="K7" i="3"/>
  <c r="G281" i="3"/>
  <c r="G273" i="3"/>
  <c r="G263" i="3"/>
  <c r="G253" i="3"/>
  <c r="G242" i="3"/>
  <c r="G231" i="3"/>
  <c r="G221" i="3"/>
  <c r="G210" i="3"/>
  <c r="G194" i="3"/>
  <c r="H265" i="3"/>
  <c r="H233" i="3"/>
  <c r="H201" i="3"/>
  <c r="J274" i="3"/>
  <c r="K263" i="3"/>
  <c r="I253" i="3"/>
  <c r="K231" i="3"/>
  <c r="J195" i="3"/>
  <c r="K152" i="3"/>
  <c r="K96" i="3"/>
  <c r="K39" i="3"/>
  <c r="L255" i="3"/>
  <c r="J255" i="3"/>
  <c r="I278" i="3"/>
  <c r="J278" i="3"/>
  <c r="K278" i="3"/>
  <c r="H278" i="3"/>
  <c r="I270" i="3"/>
  <c r="J270" i="3"/>
  <c r="K270" i="3"/>
  <c r="H270" i="3"/>
  <c r="I262" i="3"/>
  <c r="J262" i="3"/>
  <c r="K262" i="3"/>
  <c r="H262" i="3"/>
  <c r="I254" i="3"/>
  <c r="J254" i="3"/>
  <c r="K254" i="3"/>
  <c r="H254" i="3"/>
  <c r="L246" i="3"/>
  <c r="I246" i="3"/>
  <c r="J246" i="3"/>
  <c r="K246" i="3"/>
  <c r="H246" i="3"/>
  <c r="L238" i="3"/>
  <c r="I238" i="3"/>
  <c r="J238" i="3"/>
  <c r="K238" i="3"/>
  <c r="H238" i="3"/>
  <c r="L230" i="3"/>
  <c r="I230" i="3"/>
  <c r="J230" i="3"/>
  <c r="K230" i="3"/>
  <c r="H230" i="3"/>
  <c r="L222" i="3"/>
  <c r="I222" i="3"/>
  <c r="J222" i="3"/>
  <c r="K222" i="3"/>
  <c r="H222" i="3"/>
  <c r="L214" i="3"/>
  <c r="I214" i="3"/>
  <c r="J214" i="3"/>
  <c r="K214" i="3"/>
  <c r="H214" i="3"/>
  <c r="L206" i="3"/>
  <c r="G206" i="3"/>
  <c r="I206" i="3"/>
  <c r="H206" i="3"/>
  <c r="K206" i="3"/>
  <c r="L198" i="3"/>
  <c r="J198" i="3"/>
  <c r="I198" i="3"/>
  <c r="G198" i="3"/>
  <c r="K198" i="3"/>
  <c r="H198" i="3"/>
  <c r="L190" i="3"/>
  <c r="J190" i="3"/>
  <c r="K190" i="3"/>
  <c r="G190" i="3"/>
  <c r="H190" i="3"/>
  <c r="J182" i="3"/>
  <c r="I182" i="3"/>
  <c r="K182" i="3"/>
  <c r="J174" i="3"/>
  <c r="K174" i="3"/>
  <c r="J166" i="3"/>
  <c r="I166" i="3"/>
  <c r="K166" i="3"/>
  <c r="J158" i="3"/>
  <c r="K158" i="3"/>
  <c r="J150" i="3"/>
  <c r="I150" i="3"/>
  <c r="K150" i="3"/>
  <c r="J142" i="3"/>
  <c r="I142" i="3"/>
  <c r="K142" i="3"/>
  <c r="J134" i="3"/>
  <c r="I134" i="3"/>
  <c r="K134" i="3"/>
  <c r="J126" i="3"/>
  <c r="I126" i="3"/>
  <c r="K126" i="3"/>
  <c r="J118" i="3"/>
  <c r="K118" i="3"/>
  <c r="J110" i="3"/>
  <c r="I110" i="3"/>
  <c r="J102" i="3"/>
  <c r="K102" i="3"/>
  <c r="J94" i="3"/>
  <c r="I94" i="3"/>
  <c r="J86" i="3"/>
  <c r="I86" i="3"/>
  <c r="K86" i="3"/>
  <c r="J78" i="3"/>
  <c r="I78" i="3"/>
  <c r="K78" i="3"/>
  <c r="J70" i="3"/>
  <c r="I70" i="3"/>
  <c r="K70" i="3"/>
  <c r="J62" i="3"/>
  <c r="I62" i="3"/>
  <c r="K62" i="3"/>
  <c r="J54" i="3"/>
  <c r="K54" i="3"/>
  <c r="J46" i="3"/>
  <c r="I46" i="3"/>
  <c r="J38" i="3"/>
  <c r="K38" i="3"/>
  <c r="J30" i="3"/>
  <c r="I30" i="3"/>
  <c r="J22" i="3"/>
  <c r="I22" i="3"/>
  <c r="K22" i="3"/>
  <c r="J14" i="3"/>
  <c r="I14" i="3"/>
  <c r="K14" i="3"/>
  <c r="J6" i="3"/>
  <c r="I6" i="3"/>
  <c r="K6" i="3"/>
  <c r="G280" i="3"/>
  <c r="G272" i="3"/>
  <c r="G262" i="3"/>
  <c r="G240" i="3"/>
  <c r="G230" i="3"/>
  <c r="G219" i="3"/>
  <c r="G208" i="3"/>
  <c r="G192" i="3"/>
  <c r="H263" i="3"/>
  <c r="H231" i="3"/>
  <c r="H199" i="3"/>
  <c r="K273" i="3"/>
  <c r="I263" i="3"/>
  <c r="K241" i="3"/>
  <c r="I231" i="3"/>
  <c r="K209" i="3"/>
  <c r="K151" i="3"/>
  <c r="K94" i="3"/>
  <c r="I38" i="3"/>
  <c r="J9" i="3"/>
  <c r="J261" i="3"/>
  <c r="K261" i="3"/>
  <c r="H261" i="3"/>
  <c r="L237" i="3"/>
  <c r="J237" i="3"/>
  <c r="K237" i="3"/>
  <c r="H237" i="3"/>
  <c r="L221" i="3"/>
  <c r="J221" i="3"/>
  <c r="K221" i="3"/>
  <c r="H221" i="3"/>
  <c r="J205" i="3"/>
  <c r="L205" i="3"/>
  <c r="I205" i="3"/>
  <c r="K205" i="3"/>
  <c r="H205" i="3"/>
  <c r="J189" i="3"/>
  <c r="L189" i="3"/>
  <c r="H189" i="3"/>
  <c r="K189" i="3"/>
  <c r="J173" i="3"/>
  <c r="K173" i="3"/>
  <c r="J157" i="3"/>
  <c r="K157" i="3"/>
  <c r="J141" i="3"/>
  <c r="K141" i="3"/>
  <c r="I141" i="3"/>
  <c r="J133" i="3"/>
  <c r="K133" i="3"/>
  <c r="I133" i="3"/>
  <c r="J125" i="3"/>
  <c r="K125" i="3"/>
  <c r="J117" i="3"/>
  <c r="K117" i="3"/>
  <c r="I117" i="3"/>
  <c r="J109" i="3"/>
  <c r="K109" i="3"/>
  <c r="J101" i="3"/>
  <c r="K101" i="3"/>
  <c r="I101" i="3"/>
  <c r="J93" i="3"/>
  <c r="K93" i="3"/>
  <c r="I93" i="3"/>
  <c r="J85" i="3"/>
  <c r="K85" i="3"/>
  <c r="I85" i="3"/>
  <c r="J77" i="3"/>
  <c r="K77" i="3"/>
  <c r="I77" i="3"/>
  <c r="J69" i="3"/>
  <c r="K69" i="3"/>
  <c r="I69" i="3"/>
  <c r="J61" i="3"/>
  <c r="K61" i="3"/>
  <c r="J53" i="3"/>
  <c r="K53" i="3"/>
  <c r="I53" i="3"/>
  <c r="J45" i="3"/>
  <c r="K45" i="3"/>
  <c r="J37" i="3"/>
  <c r="K37" i="3"/>
  <c r="I37" i="3"/>
  <c r="J29" i="3"/>
  <c r="K29" i="3"/>
  <c r="I29" i="3"/>
  <c r="J21" i="3"/>
  <c r="K21" i="3"/>
  <c r="I21" i="3"/>
  <c r="J13" i="3"/>
  <c r="K13" i="3"/>
  <c r="I13" i="3"/>
  <c r="G279" i="3"/>
  <c r="G271" i="3"/>
  <c r="G261" i="3"/>
  <c r="G250" i="3"/>
  <c r="G239" i="3"/>
  <c r="G229" i="3"/>
  <c r="G218" i="3"/>
  <c r="G207" i="3"/>
  <c r="G191" i="3"/>
  <c r="H257" i="3"/>
  <c r="H225" i="3"/>
  <c r="H193" i="3"/>
  <c r="J282" i="3"/>
  <c r="K271" i="3"/>
  <c r="I261" i="3"/>
  <c r="K239" i="3"/>
  <c r="I207" i="3"/>
  <c r="I190" i="3"/>
  <c r="K168" i="3"/>
  <c r="I118" i="3"/>
  <c r="J89" i="3"/>
  <c r="I61" i="3"/>
  <c r="K32" i="3"/>
  <c r="J269" i="3"/>
  <c r="K269" i="3"/>
  <c r="H269" i="3"/>
  <c r="L245" i="3"/>
  <c r="J245" i="3"/>
  <c r="K245" i="3"/>
  <c r="H245" i="3"/>
  <c r="L229" i="3"/>
  <c r="J229" i="3"/>
  <c r="K229" i="3"/>
  <c r="H229" i="3"/>
  <c r="L213" i="3"/>
  <c r="J213" i="3"/>
  <c r="K213" i="3"/>
  <c r="H213" i="3"/>
  <c r="J197" i="3"/>
  <c r="L197" i="3"/>
  <c r="I197" i="3"/>
  <c r="K197" i="3"/>
  <c r="H197" i="3"/>
  <c r="J181" i="3"/>
  <c r="I181" i="3"/>
  <c r="K181" i="3"/>
  <c r="J165" i="3"/>
  <c r="I165" i="3"/>
  <c r="K165" i="3"/>
  <c r="J149" i="3"/>
  <c r="K149" i="3"/>
  <c r="I149" i="3"/>
  <c r="H276" i="3"/>
  <c r="I276" i="3"/>
  <c r="K276" i="3"/>
  <c r="G268" i="3"/>
  <c r="H268" i="3"/>
  <c r="I268" i="3"/>
  <c r="K268" i="3"/>
  <c r="G260" i="3"/>
  <c r="H260" i="3"/>
  <c r="I260" i="3"/>
  <c r="K260" i="3"/>
  <c r="G252" i="3"/>
  <c r="H252" i="3"/>
  <c r="L252" i="3"/>
  <c r="I252" i="3"/>
  <c r="K252" i="3"/>
  <c r="G244" i="3"/>
  <c r="L244" i="3"/>
  <c r="H244" i="3"/>
  <c r="I244" i="3"/>
  <c r="K244" i="3"/>
  <c r="L236" i="3"/>
  <c r="G236" i="3"/>
  <c r="H236" i="3"/>
  <c r="I236" i="3"/>
  <c r="K236" i="3"/>
  <c r="G228" i="3"/>
  <c r="H228" i="3"/>
  <c r="I228" i="3"/>
  <c r="L228" i="3"/>
  <c r="K228" i="3"/>
  <c r="G220" i="3"/>
  <c r="H220" i="3"/>
  <c r="L220" i="3"/>
  <c r="I220" i="3"/>
  <c r="K220" i="3"/>
  <c r="G212" i="3"/>
  <c r="L212" i="3"/>
  <c r="H212" i="3"/>
  <c r="I212" i="3"/>
  <c r="K212" i="3"/>
  <c r="K204" i="3"/>
  <c r="L204" i="3"/>
  <c r="I204" i="3"/>
  <c r="J204" i="3"/>
  <c r="G204" i="3"/>
  <c r="H204" i="3"/>
  <c r="J196" i="3"/>
  <c r="K196" i="3"/>
  <c r="I196" i="3"/>
  <c r="G196" i="3"/>
  <c r="H196" i="3"/>
  <c r="L196" i="3"/>
  <c r="J188" i="3"/>
  <c r="K188" i="3"/>
  <c r="L188" i="3"/>
  <c r="G188" i="3"/>
  <c r="H188" i="3"/>
  <c r="I188" i="3"/>
  <c r="J180" i="3"/>
  <c r="K180" i="3"/>
  <c r="I180" i="3"/>
  <c r="J172" i="3"/>
  <c r="K172" i="3"/>
  <c r="I172" i="3"/>
  <c r="J164" i="3"/>
  <c r="K164" i="3"/>
  <c r="I164" i="3"/>
  <c r="J156" i="3"/>
  <c r="K156" i="3"/>
  <c r="I156" i="3"/>
  <c r="J148" i="3"/>
  <c r="K148" i="3"/>
  <c r="I148" i="3"/>
  <c r="J140" i="3"/>
  <c r="K140" i="3"/>
  <c r="I140" i="3"/>
  <c r="J132" i="3"/>
  <c r="K132" i="3"/>
  <c r="J124" i="3"/>
  <c r="K124" i="3"/>
  <c r="I124" i="3"/>
  <c r="J116" i="3"/>
  <c r="K116" i="3"/>
  <c r="J108" i="3"/>
  <c r="K108" i="3"/>
  <c r="I108" i="3"/>
  <c r="J100" i="3"/>
  <c r="K100" i="3"/>
  <c r="I100" i="3"/>
  <c r="J92" i="3"/>
  <c r="K92" i="3"/>
  <c r="I92" i="3"/>
  <c r="J84" i="3"/>
  <c r="K84" i="3"/>
  <c r="I84" i="3"/>
  <c r="J76" i="3"/>
  <c r="K76" i="3"/>
  <c r="I76" i="3"/>
  <c r="J68" i="3"/>
  <c r="K68" i="3"/>
  <c r="J60" i="3"/>
  <c r="K60" i="3"/>
  <c r="I60" i="3"/>
  <c r="J52" i="3"/>
  <c r="K52" i="3"/>
  <c r="J44" i="3"/>
  <c r="K44" i="3"/>
  <c r="I44" i="3"/>
  <c r="J36" i="3"/>
  <c r="K36" i="3"/>
  <c r="I36" i="3"/>
  <c r="J28" i="3"/>
  <c r="K28" i="3"/>
  <c r="I28" i="3"/>
  <c r="J20" i="3"/>
  <c r="K20" i="3"/>
  <c r="I20" i="3"/>
  <c r="J12" i="3"/>
  <c r="K12" i="3"/>
  <c r="I12" i="3"/>
  <c r="G278" i="3"/>
  <c r="G270" i="3"/>
  <c r="G259" i="3"/>
  <c r="G248" i="3"/>
  <c r="G238" i="3"/>
  <c r="G216" i="3"/>
  <c r="G205" i="3"/>
  <c r="G189" i="3"/>
  <c r="H255" i="3"/>
  <c r="H223" i="3"/>
  <c r="H191" i="3"/>
  <c r="K281" i="3"/>
  <c r="I271" i="3"/>
  <c r="J260" i="3"/>
  <c r="K249" i="3"/>
  <c r="I239" i="3"/>
  <c r="J228" i="3"/>
  <c r="K217" i="3"/>
  <c r="J206" i="3"/>
  <c r="I189" i="3"/>
  <c r="K167" i="3"/>
  <c r="K144" i="3"/>
  <c r="I116" i="3"/>
  <c r="K87" i="3"/>
  <c r="K30" i="3"/>
  <c r="I91" i="3"/>
  <c r="K91" i="3"/>
  <c r="J91" i="3"/>
  <c r="I83" i="3"/>
  <c r="K83" i="3"/>
  <c r="J83" i="3"/>
  <c r="I75" i="3"/>
  <c r="K75" i="3"/>
  <c r="I67" i="3"/>
  <c r="K67" i="3"/>
  <c r="J67" i="3"/>
  <c r="I59" i="3"/>
  <c r="K59" i="3"/>
  <c r="I51" i="3"/>
  <c r="K51" i="3"/>
  <c r="J51" i="3"/>
  <c r="I43" i="3"/>
  <c r="K43" i="3"/>
  <c r="J43" i="3"/>
  <c r="I35" i="3"/>
  <c r="K35" i="3"/>
  <c r="J35" i="3"/>
  <c r="I27" i="3"/>
  <c r="K27" i="3"/>
  <c r="J27" i="3"/>
  <c r="I19" i="3"/>
  <c r="K19" i="3"/>
  <c r="J19" i="3"/>
  <c r="I11" i="3"/>
  <c r="K11" i="3"/>
  <c r="G277" i="3"/>
  <c r="G269" i="3"/>
  <c r="G258" i="3"/>
  <c r="G247" i="3"/>
  <c r="G237" i="3"/>
  <c r="G226" i="3"/>
  <c r="G215" i="3"/>
  <c r="H281" i="3"/>
  <c r="H249" i="3"/>
  <c r="H217" i="3"/>
  <c r="K279" i="3"/>
  <c r="I269" i="3"/>
  <c r="K247" i="3"/>
  <c r="I237" i="3"/>
  <c r="K215" i="3"/>
  <c r="K184" i="3"/>
  <c r="J163" i="3"/>
  <c r="J139" i="3"/>
  <c r="K110" i="3"/>
  <c r="I54" i="3"/>
  <c r="J25" i="3"/>
  <c r="L254" i="3"/>
  <c r="I275" i="3"/>
  <c r="H275" i="3"/>
  <c r="J275" i="3"/>
  <c r="K275" i="3"/>
  <c r="L251" i="3"/>
  <c r="I251" i="3"/>
  <c r="H251" i="3"/>
  <c r="J251" i="3"/>
  <c r="K251" i="3"/>
  <c r="L227" i="3"/>
  <c r="I227" i="3"/>
  <c r="H227" i="3"/>
  <c r="J227" i="3"/>
  <c r="K227" i="3"/>
  <c r="L203" i="3"/>
  <c r="G203" i="3"/>
  <c r="H203" i="3"/>
  <c r="J203" i="3"/>
  <c r="K179" i="3"/>
  <c r="I179" i="3"/>
  <c r="K155" i="3"/>
  <c r="I155" i="3"/>
  <c r="J155" i="3"/>
  <c r="I131" i="3"/>
  <c r="K131" i="3"/>
  <c r="J131" i="3"/>
  <c r="I123" i="3"/>
  <c r="K123" i="3"/>
  <c r="I99" i="3"/>
  <c r="K99" i="3"/>
  <c r="J99" i="3"/>
  <c r="K266" i="3"/>
  <c r="H266" i="3"/>
  <c r="I266" i="3"/>
  <c r="K258" i="3"/>
  <c r="H258" i="3"/>
  <c r="I258" i="3"/>
  <c r="L250" i="3"/>
  <c r="K250" i="3"/>
  <c r="H250" i="3"/>
  <c r="I250" i="3"/>
  <c r="L242" i="3"/>
  <c r="K242" i="3"/>
  <c r="H242" i="3"/>
  <c r="I242" i="3"/>
  <c r="L234" i="3"/>
  <c r="K234" i="3"/>
  <c r="H234" i="3"/>
  <c r="I234" i="3"/>
  <c r="L226" i="3"/>
  <c r="K226" i="3"/>
  <c r="H226" i="3"/>
  <c r="I226" i="3"/>
  <c r="L218" i="3"/>
  <c r="K218" i="3"/>
  <c r="H218" i="3"/>
  <c r="I218" i="3"/>
  <c r="L210" i="3"/>
  <c r="K210" i="3"/>
  <c r="H210" i="3"/>
  <c r="I210" i="3"/>
  <c r="I202" i="3"/>
  <c r="L202" i="3"/>
  <c r="K202" i="3"/>
  <c r="H202" i="3"/>
  <c r="J202" i="3"/>
  <c r="I194" i="3"/>
  <c r="L194" i="3"/>
  <c r="K194" i="3"/>
  <c r="H194" i="3"/>
  <c r="I186" i="3"/>
  <c r="K186" i="3"/>
  <c r="J186" i="3"/>
  <c r="I178" i="3"/>
  <c r="K178" i="3"/>
  <c r="I170" i="3"/>
  <c r="K170" i="3"/>
  <c r="J170" i="3"/>
  <c r="I162" i="3"/>
  <c r="K162" i="3"/>
  <c r="I154" i="3"/>
  <c r="K154" i="3"/>
  <c r="J154" i="3"/>
  <c r="I146" i="3"/>
  <c r="K146" i="3"/>
  <c r="I138" i="3"/>
  <c r="K138" i="3"/>
  <c r="J138" i="3"/>
  <c r="I130" i="3"/>
  <c r="K130" i="3"/>
  <c r="I122" i="3"/>
  <c r="K122" i="3"/>
  <c r="J122" i="3"/>
  <c r="I114" i="3"/>
  <c r="K114" i="3"/>
  <c r="J114" i="3"/>
  <c r="I106" i="3"/>
  <c r="K106" i="3"/>
  <c r="J106" i="3"/>
  <c r="I98" i="3"/>
  <c r="K98" i="3"/>
  <c r="J98" i="3"/>
  <c r="I90" i="3"/>
  <c r="K90" i="3"/>
  <c r="J90" i="3"/>
  <c r="I82" i="3"/>
  <c r="K82" i="3"/>
  <c r="I74" i="3"/>
  <c r="K74" i="3"/>
  <c r="J74" i="3"/>
  <c r="I66" i="3"/>
  <c r="K66" i="3"/>
  <c r="I58" i="3"/>
  <c r="K58" i="3"/>
  <c r="J58" i="3"/>
  <c r="I50" i="3"/>
  <c r="K50" i="3"/>
  <c r="J50" i="3"/>
  <c r="I42" i="3"/>
  <c r="K42" i="3"/>
  <c r="J42" i="3"/>
  <c r="I34" i="3"/>
  <c r="K34" i="3"/>
  <c r="J34" i="3"/>
  <c r="I26" i="3"/>
  <c r="K26" i="3"/>
  <c r="J26" i="3"/>
  <c r="I18" i="3"/>
  <c r="K18" i="3"/>
  <c r="I10" i="3"/>
  <c r="K10" i="3"/>
  <c r="J10" i="3"/>
  <c r="G276" i="3"/>
  <c r="G267" i="3"/>
  <c r="G256" i="3"/>
  <c r="G246" i="3"/>
  <c r="G235" i="3"/>
  <c r="G224" i="3"/>
  <c r="G214" i="3"/>
  <c r="G200" i="3"/>
  <c r="H279" i="3"/>
  <c r="H247" i="3"/>
  <c r="H215" i="3"/>
  <c r="I279" i="3"/>
  <c r="J268" i="3"/>
  <c r="K257" i="3"/>
  <c r="I247" i="3"/>
  <c r="J236" i="3"/>
  <c r="K225" i="3"/>
  <c r="I215" i="3"/>
  <c r="I203" i="3"/>
  <c r="K183" i="3"/>
  <c r="J162" i="3"/>
  <c r="J137" i="3"/>
  <c r="I109" i="3"/>
  <c r="K80" i="3"/>
  <c r="I52" i="3"/>
  <c r="K23" i="3"/>
  <c r="L233" i="3"/>
  <c r="X53" i="2"/>
  <c r="X45" i="2"/>
  <c r="X37" i="2"/>
  <c r="X29" i="2"/>
  <c r="X21" i="2"/>
  <c r="X13" i="2"/>
  <c r="X5" i="2"/>
  <c r="X51" i="2"/>
  <c r="X43" i="2"/>
  <c r="X35" i="2"/>
  <c r="X27" i="2"/>
  <c r="X19" i="2"/>
  <c r="X11" i="2"/>
  <c r="X3" i="2"/>
  <c r="X49" i="2"/>
  <c r="X41" i="2"/>
  <c r="X33" i="2"/>
  <c r="X25" i="2"/>
  <c r="X17" i="2"/>
  <c r="X9" i="2"/>
  <c r="X2" i="2"/>
  <c r="X47" i="2"/>
  <c r="X39" i="2"/>
  <c r="X31" i="2"/>
  <c r="X23" i="2"/>
  <c r="X15" i="2"/>
  <c r="X7" i="2"/>
  <c r="V27" i="2"/>
  <c r="V19" i="2"/>
  <c r="V11" i="2"/>
  <c r="V3" i="2"/>
  <c r="V48" i="2"/>
  <c r="V40" i="2"/>
  <c r="X18" i="2"/>
  <c r="V10" i="2"/>
  <c r="V2" i="2"/>
  <c r="V47" i="2"/>
  <c r="V39" i="2"/>
  <c r="V25" i="2"/>
  <c r="V17" i="2"/>
  <c r="V9" i="2"/>
  <c r="V54" i="2"/>
  <c r="V46" i="2"/>
  <c r="V38" i="2"/>
  <c r="V32" i="2"/>
  <c r="V24" i="2"/>
  <c r="V16" i="2"/>
  <c r="V8" i="2"/>
  <c r="V53" i="2"/>
  <c r="V45" i="2"/>
  <c r="V37" i="2"/>
  <c r="V31" i="2"/>
  <c r="V23" i="2"/>
  <c r="V15" i="2"/>
  <c r="V7" i="2"/>
  <c r="V52" i="2"/>
  <c r="V44" i="2"/>
  <c r="V36" i="2"/>
  <c r="X50" i="2"/>
  <c r="V30" i="2"/>
  <c r="V22" i="2"/>
  <c r="V14" i="2"/>
  <c r="V6" i="2"/>
  <c r="V51" i="2"/>
  <c r="V43" i="2"/>
  <c r="V35" i="2"/>
  <c r="X42" i="2"/>
  <c r="V29" i="2"/>
  <c r="V21" i="2"/>
  <c r="V13" i="2"/>
  <c r="V5" i="2"/>
  <c r="V34" i="2"/>
  <c r="V28" i="2"/>
  <c r="V20" i="2"/>
  <c r="V12" i="2"/>
  <c r="V4" i="2"/>
  <c r="V49" i="2"/>
  <c r="V41" i="2"/>
  <c r="V33" i="2"/>
</calcChain>
</file>

<file path=xl/sharedStrings.xml><?xml version="1.0" encoding="utf-8"?>
<sst xmlns="http://schemas.openxmlformats.org/spreadsheetml/2006/main" count="4208" uniqueCount="1738">
  <si>
    <t>Marca temporal</t>
  </si>
  <si>
    <t>Código Modular</t>
  </si>
  <si>
    <t>Institución educativa</t>
  </si>
  <si>
    <t>Apellidos y nombres del/la Director(a)</t>
  </si>
  <si>
    <t>Teléfono celular del/la Director(a)</t>
  </si>
  <si>
    <t>Nivel</t>
  </si>
  <si>
    <t>3 años</t>
  </si>
  <si>
    <t>4 años</t>
  </si>
  <si>
    <t>5 años</t>
  </si>
  <si>
    <t>Primer grado</t>
  </si>
  <si>
    <t>Segundo grado</t>
  </si>
  <si>
    <t>Tercer grado</t>
  </si>
  <si>
    <t>Cuarto grado</t>
  </si>
  <si>
    <t>Quinto grado</t>
  </si>
  <si>
    <t>Sexto grado</t>
  </si>
  <si>
    <t>Rodolfo Diesel</t>
  </si>
  <si>
    <t>Machaca  Paredes Adalina</t>
  </si>
  <si>
    <t>Secundaria</t>
  </si>
  <si>
    <t>Mamani Paricahua Margot Nancy</t>
  </si>
  <si>
    <t>Inicial</t>
  </si>
  <si>
    <t>0490912</t>
  </si>
  <si>
    <t>IEI 316</t>
  </si>
  <si>
    <t xml:space="preserve">Roque Coarita Zayda </t>
  </si>
  <si>
    <t>Inicial N° 958</t>
  </si>
  <si>
    <t>APAZA MAMANI Betty Madelaine</t>
  </si>
  <si>
    <t>MULLISACA LAURA ZOILA INES</t>
  </si>
  <si>
    <t xml:space="preserve">LOAYZA HIRPANOCA ELIZABETH LESLIE </t>
  </si>
  <si>
    <t xml:space="preserve">Yudith Eliana Valencia Aracayo </t>
  </si>
  <si>
    <t>1616 Avíacion</t>
  </si>
  <si>
    <t xml:space="preserve">Janet madelem luque moreno </t>
  </si>
  <si>
    <t>05</t>
  </si>
  <si>
    <t>0560128</t>
  </si>
  <si>
    <t>IEP. 70608</t>
  </si>
  <si>
    <t>SALCEDO CUTIPA FELIX</t>
  </si>
  <si>
    <t>Primaria</t>
  </si>
  <si>
    <t>0243717</t>
  </si>
  <si>
    <t>POCOHUANCA QUISPE JULIAN</t>
  </si>
  <si>
    <t>0243592</t>
  </si>
  <si>
    <t xml:space="preserve">Montesinos alvarez ROMANE </t>
  </si>
  <si>
    <t>0617894</t>
  </si>
  <si>
    <t xml:space="preserve">70611 Rancho Tacamani </t>
  </si>
  <si>
    <t xml:space="preserve">Mamani Calizaya Dennis Elia </t>
  </si>
  <si>
    <t>Arias Zaravia Justo Willy</t>
  </si>
  <si>
    <t>00</t>
  </si>
  <si>
    <t>0650655</t>
  </si>
  <si>
    <t>IEI N°320</t>
  </si>
  <si>
    <t xml:space="preserve">Lydia MAMANI AÑAZCO </t>
  </si>
  <si>
    <t>0243360</t>
  </si>
  <si>
    <t>70567 VIRGEN REYNA DE LOS ANGELES</t>
  </si>
  <si>
    <t>MAMANI MAMANI TEODORO</t>
  </si>
  <si>
    <t>0243675</t>
  </si>
  <si>
    <t>ROMAN ASCUÑA, DAVID</t>
  </si>
  <si>
    <t>0244004</t>
  </si>
  <si>
    <t>71016 MARIA AUXILIADORA</t>
  </si>
  <si>
    <t>PACHAURI MAMANI GERMAN</t>
  </si>
  <si>
    <t>0633883</t>
  </si>
  <si>
    <t>RUELAS SOSA, F. Edith</t>
  </si>
  <si>
    <t>0617944</t>
  </si>
  <si>
    <t xml:space="preserve">Colque Casas Jorge Alberto </t>
  </si>
  <si>
    <t>0633917</t>
  </si>
  <si>
    <t>APAZA CARITA VICTOR LUIS</t>
  </si>
  <si>
    <t>0616763</t>
  </si>
  <si>
    <t xml:space="preserve">Arias Yucra David Francisco </t>
  </si>
  <si>
    <t>N°980 LOS ANDES</t>
  </si>
  <si>
    <t>MACHACA CASTILLO JUPELIA YOYCI</t>
  </si>
  <si>
    <t>0617852</t>
  </si>
  <si>
    <t>IEI No 319</t>
  </si>
  <si>
    <t xml:space="preserve">Quispe Rodríguez Betty </t>
  </si>
  <si>
    <t>IEI N°605 - 9 DE OCTUBRE</t>
  </si>
  <si>
    <t xml:space="preserve">Morales Parra Yovanna </t>
  </si>
  <si>
    <t xml:space="preserve">IEI N° 757 </t>
  </si>
  <si>
    <t>Llenado por Janeth Llacsa</t>
  </si>
  <si>
    <t>0578757</t>
  </si>
  <si>
    <t>IES Cabana</t>
  </si>
  <si>
    <t>Puma Mamani, Julio Ernesto</t>
  </si>
  <si>
    <t>0243220</t>
  </si>
  <si>
    <t>70552 Miguel de San Román</t>
  </si>
  <si>
    <t>PACORI TICONA, Gregorio</t>
  </si>
  <si>
    <t>0243519</t>
  </si>
  <si>
    <t>Nº 70582 ESCURI</t>
  </si>
  <si>
    <t>VIGO REYES ESTHER GRACIELA</t>
  </si>
  <si>
    <t xml:space="preserve">Sandra Viviana Condori Choquemallco </t>
  </si>
  <si>
    <t>LIZBETH JENNIFER QUISPE QUISPE</t>
  </si>
  <si>
    <t>Tagle Gutiérrez Raúl</t>
  </si>
  <si>
    <t>José Olaya Balandra</t>
  </si>
  <si>
    <t>Valdez Jaén, Tony Over.</t>
  </si>
  <si>
    <t>0650648</t>
  </si>
  <si>
    <t>IEI 323</t>
  </si>
  <si>
    <t>VILCA HUARANCA JUSTINA</t>
  </si>
  <si>
    <t xml:space="preserve">Smith Quispe Aurora Balvina </t>
  </si>
  <si>
    <t>0243212</t>
  </si>
  <si>
    <t>70 551 - UNOCOLLA</t>
  </si>
  <si>
    <t>CENTENO CUTIPA, Teodoro Dante (2022)</t>
  </si>
  <si>
    <t>03</t>
  </si>
  <si>
    <t>09</t>
  </si>
  <si>
    <t>YANA MAMANI NELIA</t>
  </si>
  <si>
    <t>INICIAL N° 606 ESCURI BAJO</t>
  </si>
  <si>
    <t>MUÑOZ OLARTE CELMIRA</t>
  </si>
  <si>
    <t xml:space="preserve">1344 San Julian </t>
  </si>
  <si>
    <t xml:space="preserve">Vianet Jovita Quispe Montalvo </t>
  </si>
  <si>
    <t>TEJADA ZEGARRA ELIDA MARIA REYNA</t>
  </si>
  <si>
    <t>0746008</t>
  </si>
  <si>
    <t xml:space="preserve">Zoraida hermelinda Romero Puma </t>
  </si>
  <si>
    <t>0243501</t>
  </si>
  <si>
    <t>CAPIA CAMA PASTOR</t>
  </si>
  <si>
    <t>IEI N° 397</t>
  </si>
  <si>
    <t>SALCEDO MAMANI SILVIA</t>
  </si>
  <si>
    <t>COAQUIRA HUAQUIPACO CLORINDA</t>
  </si>
  <si>
    <t>0726927</t>
  </si>
  <si>
    <t xml:space="preserve">Nieto Apaza Mónica Patricia </t>
  </si>
  <si>
    <t>0726943</t>
  </si>
  <si>
    <t>NEYRA CONDORI JAVIER</t>
  </si>
  <si>
    <t>02</t>
  </si>
  <si>
    <t>04</t>
  </si>
  <si>
    <t>Flora Ochoa Tagle</t>
  </si>
  <si>
    <t>0746016</t>
  </si>
  <si>
    <t xml:space="preserve">Iriarte Quispe Liliana </t>
  </si>
  <si>
    <t>0746057</t>
  </si>
  <si>
    <t xml:space="preserve">70 662 PERU BIRF </t>
  </si>
  <si>
    <t xml:space="preserve">HUANUCO CALSIN FANY MARIBEL </t>
  </si>
  <si>
    <t xml:space="preserve">Ramos  Serruto  Ludovina Yhely </t>
  </si>
  <si>
    <t>04746024</t>
  </si>
  <si>
    <t>BARBOZA QUISPE NORA MARCIA</t>
  </si>
  <si>
    <t>CM</t>
  </si>
  <si>
    <t>Matrícula escolar 2023</t>
  </si>
  <si>
    <t>Reporte de uso del aplicativo. Actualizado: 23/12/2022 08:30</t>
  </si>
  <si>
    <t>Códig Modular</t>
  </si>
  <si>
    <t>Institución Educativa</t>
  </si>
  <si>
    <t>Distrito</t>
  </si>
  <si>
    <t>1335 SAN FELIPE</t>
  </si>
  <si>
    <t>Juliaca</t>
  </si>
  <si>
    <t>1336 LA UNION</t>
  </si>
  <si>
    <t>1356 SAN CRISTOBAL</t>
  </si>
  <si>
    <t>1352 TAPARACHI</t>
  </si>
  <si>
    <t>1344 SAN JULIAN</t>
  </si>
  <si>
    <t>1351 HURAY JARAN</t>
  </si>
  <si>
    <t>1329 ESQUEN ANEXO CHAUPICCACCA</t>
  </si>
  <si>
    <t>1355 TAHUANTINSUYO SEÃ‘OR DE HUANCA</t>
  </si>
  <si>
    <t>1343 VILLA MEDICA</t>
  </si>
  <si>
    <t>1337 VISTA ALEGRE</t>
  </si>
  <si>
    <t>1346 6 DE ENERO ALTO HUAYNAROQUE</t>
  </si>
  <si>
    <t>1361 SAN JACINTO</t>
  </si>
  <si>
    <t>1360 PENTAGONO</t>
  </si>
  <si>
    <t>1345 SANTA OLIMPIA</t>
  </si>
  <si>
    <t>1334 JESUS NAZARENO</t>
  </si>
  <si>
    <t>1330 NESTOR CACERES VELASQUEZ</t>
  </si>
  <si>
    <t>1326 JUAN EL BUENO</t>
  </si>
  <si>
    <t>1333 VILLA SAN JUAN</t>
  </si>
  <si>
    <t>1473 FRANCISCO BOLOGNESI</t>
  </si>
  <si>
    <t>AVIACION</t>
  </si>
  <si>
    <t>SAN LUIS II ETAPA</t>
  </si>
  <si>
    <t>RAYITOS DE LUZ</t>
  </si>
  <si>
    <t>CENTRAL CHILLA</t>
  </si>
  <si>
    <t>MARTIN LUTERO</t>
  </si>
  <si>
    <t>308 NIÃ‘O JESUS DE PRAGA</t>
  </si>
  <si>
    <t>303 NIÃ‘O DE LA ESPINA</t>
  </si>
  <si>
    <t>306 BARCIA BONIFFATI</t>
  </si>
  <si>
    <t>307 CONRADO KRETZ LENZ</t>
  </si>
  <si>
    <t>363 CORAZON DE JESUS</t>
  </si>
  <si>
    <t>372 YACHAYWASI</t>
  </si>
  <si>
    <t>San Miguel</t>
  </si>
  <si>
    <t>340 SEÃ‘OR DE LOS MILAGROS</t>
  </si>
  <si>
    <t>1341 SEÃ‘OR DE HUANCA</t>
  </si>
  <si>
    <t>1350 SANTA BARBARA</t>
  </si>
  <si>
    <t>1348 LAS MARAVILLAS</t>
  </si>
  <si>
    <t>1332 SAN JORGE</t>
  </si>
  <si>
    <t>1347 SANTA ASUNCION</t>
  </si>
  <si>
    <t>1328 JATARI LLACTA</t>
  </si>
  <si>
    <t>1357 SEÃ‘OR DE LOS MILAGROS I</t>
  </si>
  <si>
    <t>70605 DOMINGO SAVIO</t>
  </si>
  <si>
    <t>70583 PEDRO VILCAPAZA</t>
  </si>
  <si>
    <t>70552 MIGUEL DE SAN ROMAN</t>
  </si>
  <si>
    <t>70662 PERU BIRF</t>
  </si>
  <si>
    <t>71015 SAN JUAN BOSCO</t>
  </si>
  <si>
    <t>70585 SEÃ‘OR DE HUANCA</t>
  </si>
  <si>
    <t>70607 JOSE BERNARDO ALCEDO RELUERTO</t>
  </si>
  <si>
    <t>70545 TUPAC AMARU</t>
  </si>
  <si>
    <t>70570 SAN SANTIAGO</t>
  </si>
  <si>
    <t>70550 LOS LIBERTADORES</t>
  </si>
  <si>
    <t>70565 MARIANO NUÃ‘EZ</t>
  </si>
  <si>
    <t>70663 CARLOS DANTE NAVA SILVA</t>
  </si>
  <si>
    <t>70698 VIRGEN DE CHAPI</t>
  </si>
  <si>
    <t>70541 VIRGEN DE FATIMA</t>
  </si>
  <si>
    <t>70616 JOSE GALVEZ</t>
  </si>
  <si>
    <t>70708 COLIBRI</t>
  </si>
  <si>
    <t>70549 VIRGEN DEL CARMEN</t>
  </si>
  <si>
    <t>71014 MANUEL NUÃ‘EZ BUTRON</t>
  </si>
  <si>
    <t>SANTA ROSA DE LIMA</t>
  </si>
  <si>
    <t>70617 CESAR VALLEJO</t>
  </si>
  <si>
    <t>70576 MARISCAL JOSE DE SUCRE</t>
  </si>
  <si>
    <t>70572 SAN JULIAN</t>
  </si>
  <si>
    <t>70604 NESTOR CACERES VELASQUEZ</t>
  </si>
  <si>
    <t>70568 SANTISIMA VIRGEN MARIA</t>
  </si>
  <si>
    <t>72770 MUCRA</t>
  </si>
  <si>
    <t>70560 SEÃ‘OR DE LOS MILAGROS</t>
  </si>
  <si>
    <t>SIMON BOLIVAR</t>
  </si>
  <si>
    <t>PERU BIRF</t>
  </si>
  <si>
    <t>SAN ISIDRO DE CCACCACHI</t>
  </si>
  <si>
    <t>PEDRO VILCAPAZA</t>
  </si>
  <si>
    <t>HORACIO ZEVALLOS GAMEZ</t>
  </si>
  <si>
    <t>JOSE MARIA ARGUEDAS</t>
  </si>
  <si>
    <t>SAN MARTIN</t>
  </si>
  <si>
    <t>CESAR VALLEJO</t>
  </si>
  <si>
    <t>91 JOSE IGNACIO MIRANDA</t>
  </si>
  <si>
    <t>LAS MERCEDES</t>
  </si>
  <si>
    <t>JOSE CARLOS MARIATEGUI</t>
  </si>
  <si>
    <t>POLITECNICO REGIONAL LOS ANDES</t>
  </si>
  <si>
    <t>20 DE ENERO</t>
  </si>
  <si>
    <t>JOSE ANTONIO ENCINAS</t>
  </si>
  <si>
    <t>JOSE OLAYA BALANDRA</t>
  </si>
  <si>
    <t>MARIANO MELGAR</t>
  </si>
  <si>
    <t>THOMAS ALVA EDISON</t>
  </si>
  <si>
    <t>SANTA MONICA</t>
  </si>
  <si>
    <t>SAN FRANSISCO DE BORJA</t>
  </si>
  <si>
    <t>32 MARIANO H. CORNEJO</t>
  </si>
  <si>
    <t>RODOLFO DIESEL</t>
  </si>
  <si>
    <t>COLIBRI</t>
  </si>
  <si>
    <t>INCA GARCILAZO DE LA VEGA</t>
  </si>
  <si>
    <t>IIEE</t>
  </si>
  <si>
    <t>DUP</t>
  </si>
  <si>
    <t>Clave</t>
  </si>
  <si>
    <t>Código modular</t>
  </si>
  <si>
    <t>Código de local</t>
  </si>
  <si>
    <t>Nombre de IE</t>
  </si>
  <si>
    <t>Nivel / Modalidad</t>
  </si>
  <si>
    <t>Gestión / Dependencia</t>
  </si>
  <si>
    <t>Director</t>
  </si>
  <si>
    <t>Dirección de IE</t>
  </si>
  <si>
    <t>Departamento / Provincia / Distrito</t>
  </si>
  <si>
    <t>Alumnos (Censo educativo 2021)</t>
  </si>
  <si>
    <t>Docentes (Censo educativo 2021)</t>
  </si>
  <si>
    <t>Secciones (Censo educativo 2021)</t>
  </si>
  <si>
    <t>0230003</t>
  </si>
  <si>
    <t>464981</t>
  </si>
  <si>
    <t>311</t>
  </si>
  <si>
    <t>Inicial - Jardín</t>
  </si>
  <si>
    <t>Sector Educación</t>
  </si>
  <si>
    <t>CALIZAYA ALCANTARA LOUDES ELIZABETH</t>
  </si>
  <si>
    <t>CALLE SAN ROMAN S/N</t>
  </si>
  <si>
    <t>Puno / San Román / Cabanillas</t>
  </si>
  <si>
    <t>Cabanillas</t>
  </si>
  <si>
    <t>0575068</t>
  </si>
  <si>
    <t>464820</t>
  </si>
  <si>
    <t>315</t>
  </si>
  <si>
    <t>CUTIPA HALLASI TERESA</t>
  </si>
  <si>
    <t>Puno / San Román / Cabana</t>
  </si>
  <si>
    <t>Cabana</t>
  </si>
  <si>
    <t>0727065</t>
  </si>
  <si>
    <t>464882</t>
  </si>
  <si>
    <t>352 SANTISIMA VIRGEN DE DOLORES</t>
  </si>
  <si>
    <t>ARIZACA CONDORI ADHA JUANA</t>
  </si>
  <si>
    <t>MOYOPATA</t>
  </si>
  <si>
    <t>0746081</t>
  </si>
  <si>
    <t>465042</t>
  </si>
  <si>
    <t>70667</t>
  </si>
  <si>
    <t>PACOMPIA ANCORI CELIA</t>
  </si>
  <si>
    <t>ASIRUNI</t>
  </si>
  <si>
    <t>0243618</t>
  </si>
  <si>
    <t>465037</t>
  </si>
  <si>
    <t>70592</t>
  </si>
  <si>
    <t>AYAMAMANI CORDOVA ANA MARIA</t>
  </si>
  <si>
    <t>CAHUARANI KM 264</t>
  </si>
  <si>
    <t>0243436</t>
  </si>
  <si>
    <t>465023</t>
  </si>
  <si>
    <t>70574</t>
  </si>
  <si>
    <t>VERASTEGUI RODRIGUEZ SAADI</t>
  </si>
  <si>
    <t>CARRETERA PUMITE KM 33.5</t>
  </si>
  <si>
    <t>0243352</t>
  </si>
  <si>
    <t>465018</t>
  </si>
  <si>
    <t>70566</t>
  </si>
  <si>
    <t>TITO LUQUE ROXANA</t>
  </si>
  <si>
    <t>QUITA</t>
  </si>
  <si>
    <t>0243139</t>
  </si>
  <si>
    <t>465004</t>
  </si>
  <si>
    <t>70543</t>
  </si>
  <si>
    <t>ITO SUASACA PASTOR</t>
  </si>
  <si>
    <t>JIRON MUNICIPALIDAD 209</t>
  </si>
  <si>
    <t>0243097</t>
  </si>
  <si>
    <t>464995</t>
  </si>
  <si>
    <t>70537</t>
  </si>
  <si>
    <t>RODRIGUEZ CANAZA JOSE LUIS</t>
  </si>
  <si>
    <t>JIRON BOLIVAR 400</t>
  </si>
  <si>
    <t>0243261</t>
  </si>
  <si>
    <t>464858</t>
  </si>
  <si>
    <t>70556</t>
  </si>
  <si>
    <t>COAQUIRA APAZA HECTOR</t>
  </si>
  <si>
    <t>0243253</t>
  </si>
  <si>
    <t>464844</t>
  </si>
  <si>
    <t>70555</t>
  </si>
  <si>
    <t>CALLA COTA EDGAR GABINO</t>
  </si>
  <si>
    <t>CARRETERA VIZALLANI KM 25</t>
  </si>
  <si>
    <t>0227363</t>
  </si>
  <si>
    <t>465075</t>
  </si>
  <si>
    <t>70701</t>
  </si>
  <si>
    <t>CURO BARRAZA ANASTACIA</t>
  </si>
  <si>
    <t>TAYA TAYA</t>
  </si>
  <si>
    <t>0239400</t>
  </si>
  <si>
    <t>465061</t>
  </si>
  <si>
    <t>70685</t>
  </si>
  <si>
    <t>QUISPE MAMANI JOSE</t>
  </si>
  <si>
    <t>CARRETERA TINCOPALCA KM.107</t>
  </si>
  <si>
    <t>0746149</t>
  </si>
  <si>
    <t>464962</t>
  </si>
  <si>
    <t>COLLANA</t>
  </si>
  <si>
    <t>BENITEZ CASTILLO MARIO JUAN</t>
  </si>
  <si>
    <t>CARRETERA COLLANA KM 18</t>
  </si>
  <si>
    <t>1027036</t>
  </si>
  <si>
    <t>465103</t>
  </si>
  <si>
    <t>TINCOPALCA</t>
  </si>
  <si>
    <t>MEDINA ROSA ROSA</t>
  </si>
  <si>
    <t>0616821</t>
  </si>
  <si>
    <t>465099</t>
  </si>
  <si>
    <t>HUATAQUITA</t>
  </si>
  <si>
    <t>CALCINA LIPA RUBEN</t>
  </si>
  <si>
    <t>CARRETERA HUATAQUITA A KM 33</t>
  </si>
  <si>
    <t>0239566</t>
  </si>
  <si>
    <t>465080</t>
  </si>
  <si>
    <t>CABANILLAS</t>
  </si>
  <si>
    <t>QUISOCALA LOPE NESTOR UBALDO</t>
  </si>
  <si>
    <t>DEUSTUA</t>
  </si>
  <si>
    <t>0239350</t>
  </si>
  <si>
    <t>464943</t>
  </si>
  <si>
    <t>70704</t>
  </si>
  <si>
    <t>VILCA MAMANI ESTEBAN</t>
  </si>
  <si>
    <t>AYAGACHI</t>
  </si>
  <si>
    <t>0727099</t>
  </si>
  <si>
    <t>464938</t>
  </si>
  <si>
    <t>70689</t>
  </si>
  <si>
    <t>PARRILLA MAMANI SIMON FREDY</t>
  </si>
  <si>
    <t>AUTOPISTA IXSUYA KM. 97</t>
  </si>
  <si>
    <t>0616706</t>
  </si>
  <si>
    <t>464924</t>
  </si>
  <si>
    <t>70687</t>
  </si>
  <si>
    <t>COILA APAZA ISAAC MELITON</t>
  </si>
  <si>
    <t>CARRETERA ALTO TOROYA KM 127</t>
  </si>
  <si>
    <t>0239343</t>
  </si>
  <si>
    <t>464900</t>
  </si>
  <si>
    <t>70665</t>
  </si>
  <si>
    <t>MENDOZA ARACA LUZ MARINA</t>
  </si>
  <si>
    <t>TIRACOMA</t>
  </si>
  <si>
    <t>0243600</t>
  </si>
  <si>
    <t>464896</t>
  </si>
  <si>
    <t>70591</t>
  </si>
  <si>
    <t>MOLINA MAMANI HECTOR DAVID</t>
  </si>
  <si>
    <t>CARRETERA CORCORONI KM 35</t>
  </si>
  <si>
    <t>70590</t>
  </si>
  <si>
    <t>MONTESINOS ALVAREZ ROMANE</t>
  </si>
  <si>
    <t>0243584</t>
  </si>
  <si>
    <t>464877</t>
  </si>
  <si>
    <t>70589</t>
  </si>
  <si>
    <t>CHAYÑA VILCA ASISCLO</t>
  </si>
  <si>
    <t>YAPUSCACHI KM 20</t>
  </si>
  <si>
    <t>0243279</t>
  </si>
  <si>
    <t>464863</t>
  </si>
  <si>
    <t>70557</t>
  </si>
  <si>
    <t>ARHUIRE SACACA RODOLFO</t>
  </si>
  <si>
    <t>464957</t>
  </si>
  <si>
    <t>CABANA</t>
  </si>
  <si>
    <t>FLORES SALCEDO WILFREDO</t>
  </si>
  <si>
    <t>JIRON INDEPENDENCIA S/N</t>
  </si>
  <si>
    <t>465056</t>
  </si>
  <si>
    <t>70608</t>
  </si>
  <si>
    <t>QUINSACHATA</t>
  </si>
  <si>
    <t>464919</t>
  </si>
  <si>
    <t>70676</t>
  </si>
  <si>
    <t>MONJE RUELAS CALIXTA</t>
  </si>
  <si>
    <t>AÑAVILE</t>
  </si>
  <si>
    <t>0726893</t>
  </si>
  <si>
    <t>463156</t>
  </si>
  <si>
    <t>339</t>
  </si>
  <si>
    <t>ZELIO PONCE BEATRIZ</t>
  </si>
  <si>
    <t>JIRON CALIXTO ARESTEGUI S/N</t>
  </si>
  <si>
    <t>Puno / San Román / Juliaca</t>
  </si>
  <si>
    <t>0229823</t>
  </si>
  <si>
    <t>462977</t>
  </si>
  <si>
    <t>CHACON ROSEL SABINA BEATRIZ</t>
  </si>
  <si>
    <t>AVENIDA FERIAL S/N</t>
  </si>
  <si>
    <t>0617878</t>
  </si>
  <si>
    <t>463043</t>
  </si>
  <si>
    <t>317</t>
  </si>
  <si>
    <t>MOLINA MAMANI CARMEN</t>
  </si>
  <si>
    <t>JIRON TINTA S/N</t>
  </si>
  <si>
    <t>794420</t>
  </si>
  <si>
    <t>354</t>
  </si>
  <si>
    <t>NIETO APAZA MONICA PATRICIA</t>
  </si>
  <si>
    <t>JIRON TULIPAN S/N</t>
  </si>
  <si>
    <t>0726901</t>
  </si>
  <si>
    <t>463161</t>
  </si>
  <si>
    <t>340 SEÑOR DE LOS MILAGROS</t>
  </si>
  <si>
    <t>PALOMINO CANAVAL MARIA</t>
  </si>
  <si>
    <t>JIRON JOSE MARIA EGUREN S/N</t>
  </si>
  <si>
    <t>Puno / San Román / San Miguel</t>
  </si>
  <si>
    <t>0701011</t>
  </si>
  <si>
    <t>463123</t>
  </si>
  <si>
    <t>331</t>
  </si>
  <si>
    <t>VILCA JOVE NELLY EPIFANIA</t>
  </si>
  <si>
    <t>AVENIDA SANTA CRUZ 162</t>
  </si>
  <si>
    <t>0474809</t>
  </si>
  <si>
    <t>463019</t>
  </si>
  <si>
    <t>312</t>
  </si>
  <si>
    <t>QUISPE HUMPIRI LIDIA ESTEANIA</t>
  </si>
  <si>
    <t>CARRETERA UNOCOLLA KM 9</t>
  </si>
  <si>
    <t>1030121</t>
  </si>
  <si>
    <t>463298</t>
  </si>
  <si>
    <t>373</t>
  </si>
  <si>
    <t>MAMANI CAJCHAYA ANA MARIELA</t>
  </si>
  <si>
    <t>HABITAT III MZ H LOTE 7</t>
  </si>
  <si>
    <t>1026467</t>
  </si>
  <si>
    <t>463284</t>
  </si>
  <si>
    <t>TURPO PINTO MARIA HILDA</t>
  </si>
  <si>
    <t>JIRON EMANCIPACION S/N</t>
  </si>
  <si>
    <t>1026459</t>
  </si>
  <si>
    <t>463279</t>
  </si>
  <si>
    <t>371</t>
  </si>
  <si>
    <t>RAMOS ACHAHUANCO VIOLETA</t>
  </si>
  <si>
    <t>AVENIDA AMAZONAS S/N</t>
  </si>
  <si>
    <t>1026418</t>
  </si>
  <si>
    <t>463241</t>
  </si>
  <si>
    <t>367</t>
  </si>
  <si>
    <t>MACHACA HUMPIRI JAVI ADALID</t>
  </si>
  <si>
    <t>JIRON 28 DE JULIO S/N</t>
  </si>
  <si>
    <t>463203</t>
  </si>
  <si>
    <t>356</t>
  </si>
  <si>
    <t>ROMERO PUMA ZORAIDA HERMELINDA</t>
  </si>
  <si>
    <t>24 DE SETIEMBRE S/N</t>
  </si>
  <si>
    <t>0229997</t>
  </si>
  <si>
    <t>465136</t>
  </si>
  <si>
    <t>310</t>
  </si>
  <si>
    <t>GONZALES SANCHEZ JULIA</t>
  </si>
  <si>
    <t>PARQUE MARISCAL CASTILLA S/N</t>
  </si>
  <si>
    <t>Puno / San Román / Caracoto</t>
  </si>
  <si>
    <t>Caracoto</t>
  </si>
  <si>
    <t>0701029</t>
  </si>
  <si>
    <t>463137</t>
  </si>
  <si>
    <t>332</t>
  </si>
  <si>
    <t>ZAGA CATACORA GRECY LUPE</t>
  </si>
  <si>
    <t>JIRON ATAHUALPA S/N</t>
  </si>
  <si>
    <t>0229971</t>
  </si>
  <si>
    <t>462996</t>
  </si>
  <si>
    <t>308 NIÑO JESUS DE PRAGA</t>
  </si>
  <si>
    <t>CARITA ROJAS ELENA</t>
  </si>
  <si>
    <t>CALLE PROGRESO S/N</t>
  </si>
  <si>
    <t>0229807</t>
  </si>
  <si>
    <t>462958</t>
  </si>
  <si>
    <t>303 NIÑO DE LA ESPINA</t>
  </si>
  <si>
    <t>ARDILES RIOS GISHELD</t>
  </si>
  <si>
    <t>LA RINCONADA ETAPA II</t>
  </si>
  <si>
    <t>0701342</t>
  </si>
  <si>
    <t>463118</t>
  </si>
  <si>
    <t>326</t>
  </si>
  <si>
    <t>CARITA ROJAS NELLY</t>
  </si>
  <si>
    <t>AVENIDA CIRCUNVALACION S/N</t>
  </si>
  <si>
    <t>463095</t>
  </si>
  <si>
    <t>323</t>
  </si>
  <si>
    <t>JIRON HUAYNA ROQUE S/N</t>
  </si>
  <si>
    <t>0700963</t>
  </si>
  <si>
    <t>463081</t>
  </si>
  <si>
    <t>321</t>
  </si>
  <si>
    <t>LANZA ONTIVEROS SARINA</t>
  </si>
  <si>
    <t>CALLE AREQUIPA S/N</t>
  </si>
  <si>
    <t>463076</t>
  </si>
  <si>
    <t>320</t>
  </si>
  <si>
    <t>MAMANI AÑAZCO LYDIA</t>
  </si>
  <si>
    <t>JIRON YAHUAR HUACA S/N</t>
  </si>
  <si>
    <t>463062</t>
  </si>
  <si>
    <t>319</t>
  </si>
  <si>
    <t>QUISPE RODRIGUEZ BETTY</t>
  </si>
  <si>
    <t>JIRON HUALLAGA S/N</t>
  </si>
  <si>
    <t>463038</t>
  </si>
  <si>
    <t>316</t>
  </si>
  <si>
    <t>ROQUE COARITA ZAYDA</t>
  </si>
  <si>
    <t>JIRON LEONARDO BARDALES S/N</t>
  </si>
  <si>
    <t>1026442</t>
  </si>
  <si>
    <t>463260</t>
  </si>
  <si>
    <t>370</t>
  </si>
  <si>
    <t>BENIQUE HUMPIRI FELICITAS</t>
  </si>
  <si>
    <t>TRINCEL</t>
  </si>
  <si>
    <t>1026434</t>
  </si>
  <si>
    <t>463255</t>
  </si>
  <si>
    <t>369</t>
  </si>
  <si>
    <t>AVENIDA CONIMA S/N</t>
  </si>
  <si>
    <t>0746032</t>
  </si>
  <si>
    <t>463236</t>
  </si>
  <si>
    <t>TURPO YUCRA NELY CORNELIA</t>
  </si>
  <si>
    <t>JIRON CHUCUITO S/N</t>
  </si>
  <si>
    <t>0746024</t>
  </si>
  <si>
    <t>463222</t>
  </si>
  <si>
    <t>358</t>
  </si>
  <si>
    <t>QUISPE TACURI MAURA</t>
  </si>
  <si>
    <t>JIRON JATUN RUMIYOC S/N</t>
  </si>
  <si>
    <t>463217</t>
  </si>
  <si>
    <t>357</t>
  </si>
  <si>
    <t>AVENIDA MANCO CAPAC S/N</t>
  </si>
  <si>
    <t>0726935</t>
  </si>
  <si>
    <t>463199</t>
  </si>
  <si>
    <t>355</t>
  </si>
  <si>
    <t>CANCAPA SILVA VALERIA</t>
  </si>
  <si>
    <t>PASAJE 8 DE MAYO S/N</t>
  </si>
  <si>
    <t>0726919</t>
  </si>
  <si>
    <t>463175</t>
  </si>
  <si>
    <t>349</t>
  </si>
  <si>
    <t>CARI CHECA NERY CONSUELO</t>
  </si>
  <si>
    <t>JIRON HODURAS S/N</t>
  </si>
  <si>
    <t>0726885</t>
  </si>
  <si>
    <t>463142</t>
  </si>
  <si>
    <t>338</t>
  </si>
  <si>
    <t>JIRON DONATO PILCO PIZANO 412</t>
  </si>
  <si>
    <t>0229815</t>
  </si>
  <si>
    <t>462963</t>
  </si>
  <si>
    <t>305</t>
  </si>
  <si>
    <t>DUEÑAS RAMIREZ FREDY CLAREL</t>
  </si>
  <si>
    <t>JIRON PIEROLA 212</t>
  </si>
  <si>
    <t>0229831</t>
  </si>
  <si>
    <t>693162</t>
  </si>
  <si>
    <t>YANQUI TRAVERSO FRANCISCA</t>
  </si>
  <si>
    <t>JIRON JOSE CARLOS MARIATEGUI S/N ETAPA I</t>
  </si>
  <si>
    <t>0229989</t>
  </si>
  <si>
    <t>463000</t>
  </si>
  <si>
    <t>309</t>
  </si>
  <si>
    <t>MACHACA PILCO MARGARITA</t>
  </si>
  <si>
    <t>JIRON SAN AGUSTIN S/N</t>
  </si>
  <si>
    <t>0513390</t>
  </si>
  <si>
    <t>463024</t>
  </si>
  <si>
    <t>314</t>
  </si>
  <si>
    <t>LONO TALAVERA ASTRIT MADELAINE</t>
  </si>
  <si>
    <t>AVENIDA EL SOL S/N</t>
  </si>
  <si>
    <t>0745992</t>
  </si>
  <si>
    <t>463104</t>
  </si>
  <si>
    <t>324</t>
  </si>
  <si>
    <t>AMANQUI QUISPE BALBINA</t>
  </si>
  <si>
    <t>JIRON ABRAHAM VALDELOMAR S/N</t>
  </si>
  <si>
    <t>0578609</t>
  </si>
  <si>
    <t>465297</t>
  </si>
  <si>
    <t>SUCHIS</t>
  </si>
  <si>
    <t>HANCCO ÑAUPA FRANKLIN JOSE</t>
  </si>
  <si>
    <t>CARRETERA SUCHIS KM 14</t>
  </si>
  <si>
    <t>0746156</t>
  </si>
  <si>
    <t>465283</t>
  </si>
  <si>
    <t>DANIEL ALCIDES CARRION</t>
  </si>
  <si>
    <t>ORTIZ CALCINA ELIAS</t>
  </si>
  <si>
    <t>CANCHI GRANDE</t>
  </si>
  <si>
    <t>0478065</t>
  </si>
  <si>
    <t>463905</t>
  </si>
  <si>
    <t>CARDENAS QUISPE ANTONIO</t>
  </si>
  <si>
    <t>JIRON SANDIA 700</t>
  </si>
  <si>
    <t>0578591</t>
  </si>
  <si>
    <t>651044</t>
  </si>
  <si>
    <t>RAMOS TORRES ZAIDA BERNARDA</t>
  </si>
  <si>
    <t>UNOCOLLA</t>
  </si>
  <si>
    <t>1027184</t>
  </si>
  <si>
    <t>794482</t>
  </si>
  <si>
    <t>BAUTISTA GUTIERREZ BERNARDO</t>
  </si>
  <si>
    <t>JIRON JOSE OLAYA S/N</t>
  </si>
  <si>
    <t>0746107</t>
  </si>
  <si>
    <t>649664</t>
  </si>
  <si>
    <t>CONDORI GUTIERREZ ELSA AMALIA</t>
  </si>
  <si>
    <t>AVENIDA INFANCIA S/N</t>
  </si>
  <si>
    <t>0239863</t>
  </si>
  <si>
    <t>463934</t>
  </si>
  <si>
    <t>LOPEZ CALLOAPAZA WILLY</t>
  </si>
  <si>
    <t>AVENIDA CIRCUNVALACION 298</t>
  </si>
  <si>
    <t>0535252</t>
  </si>
  <si>
    <t>463929</t>
  </si>
  <si>
    <t>CONDORI MAMANI VICTOR HUGO</t>
  </si>
  <si>
    <t>JIRON MILITAR 266</t>
  </si>
  <si>
    <t>0746131</t>
  </si>
  <si>
    <t>463991</t>
  </si>
  <si>
    <t>CONDORI CONDORI EFRAIN SOCRATES</t>
  </si>
  <si>
    <t>JIRON LA PAZ S/N</t>
  </si>
  <si>
    <t>0746115</t>
  </si>
  <si>
    <t>463986</t>
  </si>
  <si>
    <t>JIRON CANCOLLANI 643</t>
  </si>
  <si>
    <t>0727008</t>
  </si>
  <si>
    <t>463972</t>
  </si>
  <si>
    <t>HUANCA MAMANI BERNABE</t>
  </si>
  <si>
    <t>ISLA</t>
  </si>
  <si>
    <t>0239699</t>
  </si>
  <si>
    <t>463967</t>
  </si>
  <si>
    <t>ROMAN ASCUÑA JOHN DREDY</t>
  </si>
  <si>
    <t>AVENIDA MANUEL NUÑEZ BUTRON S/N</t>
  </si>
  <si>
    <t>0239848</t>
  </si>
  <si>
    <t>463953</t>
  </si>
  <si>
    <t>SAN APOLINAR</t>
  </si>
  <si>
    <t>0239806</t>
  </si>
  <si>
    <t>463948</t>
  </si>
  <si>
    <t>VILCA MAMANI FIDEL</t>
  </si>
  <si>
    <t>JIRON INDEPENDENCIA 242</t>
  </si>
  <si>
    <t>0243477</t>
  </si>
  <si>
    <t>463566</t>
  </si>
  <si>
    <t>70578</t>
  </si>
  <si>
    <t>ROJAS COILA ABRAHAM HIPOLITO</t>
  </si>
  <si>
    <t>CARRETERA TARIACHI KM 3</t>
  </si>
  <si>
    <t>0617928</t>
  </si>
  <si>
    <t>463726</t>
  </si>
  <si>
    <t>70614</t>
  </si>
  <si>
    <t>BEJAR MOLINA EDWIN MACELO</t>
  </si>
  <si>
    <t>CARRETERA SOLLATA KM 14</t>
  </si>
  <si>
    <t>0243642</t>
  </si>
  <si>
    <t>465179</t>
  </si>
  <si>
    <t>70595</t>
  </si>
  <si>
    <t>TAIPE CALCINA LUZ</t>
  </si>
  <si>
    <t>TORRESPAMPA KM 18</t>
  </si>
  <si>
    <t>1026889</t>
  </si>
  <si>
    <t>463849</t>
  </si>
  <si>
    <t>70693</t>
  </si>
  <si>
    <t>CALSINA TITO ROBERTO</t>
  </si>
  <si>
    <t>AYABACAS</t>
  </si>
  <si>
    <t>0239665</t>
  </si>
  <si>
    <t>463910</t>
  </si>
  <si>
    <t>ARIAS QUISPE JAIME</t>
  </si>
  <si>
    <t>JIRON LAMBAYEQUE 1180</t>
  </si>
  <si>
    <t>1027226</t>
  </si>
  <si>
    <t>464014</t>
  </si>
  <si>
    <t>VARGAS VARGAS EDWIN ELISEOMARINO</t>
  </si>
  <si>
    <t>JIRON JOSE BERNARDO ALCEDO S/N</t>
  </si>
  <si>
    <t>1027200</t>
  </si>
  <si>
    <t>464009</t>
  </si>
  <si>
    <t>FUENTES GARCIA OLGER MARTIN</t>
  </si>
  <si>
    <t>JIRON ACOMARCA 187</t>
  </si>
  <si>
    <t>0578583</t>
  </si>
  <si>
    <t>465278</t>
  </si>
  <si>
    <t>DOS DE MAYO</t>
  </si>
  <si>
    <t>CONDORI TIPULA TEOFILO</t>
  </si>
  <si>
    <t>AVENIDA FERROCARRIL S/N</t>
  </si>
  <si>
    <t>0243725</t>
  </si>
  <si>
    <t>465259</t>
  </si>
  <si>
    <t>70603</t>
  </si>
  <si>
    <t>CURO PILCO YESENIA VERUSCA</t>
  </si>
  <si>
    <t>TUTUHUACAS KM 15</t>
  </si>
  <si>
    <t>463811</t>
  </si>
  <si>
    <t>HUANUCO CALSIN FANY MARIBEL</t>
  </si>
  <si>
    <t>JIRON NAPO S/N</t>
  </si>
  <si>
    <t>0701078</t>
  </si>
  <si>
    <t>463806</t>
  </si>
  <si>
    <t>70650</t>
  </si>
  <si>
    <t>NEYRA CONDORI MAURICIO</t>
  </si>
  <si>
    <t>JIRON DEUSTUA S/N</t>
  </si>
  <si>
    <t>0701086</t>
  </si>
  <si>
    <t>463788</t>
  </si>
  <si>
    <t>70620</t>
  </si>
  <si>
    <t>YUCRA SARMIENTO CLEMENTE</t>
  </si>
  <si>
    <t>AVENIDA ABANCAY 415</t>
  </si>
  <si>
    <t>463774</t>
  </si>
  <si>
    <t>70619</t>
  </si>
  <si>
    <t>JIRON 30 DE AGOSTO 282</t>
  </si>
  <si>
    <t>0617969</t>
  </si>
  <si>
    <t>463769</t>
  </si>
  <si>
    <t>70618</t>
  </si>
  <si>
    <t>QUISPE AQUINO JOSE RAÚL</t>
  </si>
  <si>
    <t>AVENIDA CINCUENTENARIO 838</t>
  </si>
  <si>
    <t>0617951</t>
  </si>
  <si>
    <t>463750</t>
  </si>
  <si>
    <t>CCALLA GIL VICTOR</t>
  </si>
  <si>
    <t>AVENIDA SAN JUAN DEL ORO S/N</t>
  </si>
  <si>
    <t>463745</t>
  </si>
  <si>
    <t>COLQUE CASAS JORGE ALBERTO</t>
  </si>
  <si>
    <t>AVENIDA PANAMA S/N</t>
  </si>
  <si>
    <t>0617936</t>
  </si>
  <si>
    <t>463731</t>
  </si>
  <si>
    <t>70615</t>
  </si>
  <si>
    <t>COAQUIRA FOGUEROA YANETH</t>
  </si>
  <si>
    <t>0617910</t>
  </si>
  <si>
    <t>463712</t>
  </si>
  <si>
    <t>70613</t>
  </si>
  <si>
    <t>VARGAS SANCHEZ DANIEL</t>
  </si>
  <si>
    <t>JIRON MARINERO 736</t>
  </si>
  <si>
    <t>0617902</t>
  </si>
  <si>
    <t>463707</t>
  </si>
  <si>
    <t>70612</t>
  </si>
  <si>
    <t>IBAÑEZ MAMANI PIO</t>
  </si>
  <si>
    <t>JIRON AZANGARO 1556</t>
  </si>
  <si>
    <t>0559617</t>
  </si>
  <si>
    <t>463689</t>
  </si>
  <si>
    <t>70610</t>
  </si>
  <si>
    <t>VILCA ARAPA SERGIO</t>
  </si>
  <si>
    <t>JIRON PACHACUTEC 510</t>
  </si>
  <si>
    <t>0746040</t>
  </si>
  <si>
    <t>794415</t>
  </si>
  <si>
    <t>70660</t>
  </si>
  <si>
    <t>QUISPE OCHOA ANDREA</t>
  </si>
  <si>
    <t>AVENIDA EMANCIPACION S/N</t>
  </si>
  <si>
    <t>463892</t>
  </si>
  <si>
    <t>JIRON AYACUCHO 414</t>
  </si>
  <si>
    <t>0243998</t>
  </si>
  <si>
    <t>463887</t>
  </si>
  <si>
    <t>COAQUIRA ALVAREZ WALTER</t>
  </si>
  <si>
    <t>JIRON TUMBES 935</t>
  </si>
  <si>
    <t>0243105</t>
  </si>
  <si>
    <t>465141</t>
  </si>
  <si>
    <t>70538</t>
  </si>
  <si>
    <t>MAYTA ITUSACA MODESTO BENITO</t>
  </si>
  <si>
    <t>CALLE MARISCAL CASTILLA 235</t>
  </si>
  <si>
    <t>0243980</t>
  </si>
  <si>
    <t>463873</t>
  </si>
  <si>
    <t>71014 MANUEL NUÑEZ BUTRON</t>
  </si>
  <si>
    <t>MERMA TORRES JOSE JUAN</t>
  </si>
  <si>
    <t>JIRON CALLAO 351</t>
  </si>
  <si>
    <t>1026913</t>
  </si>
  <si>
    <t>463854</t>
  </si>
  <si>
    <t>TAGLE GUTIERREZ RAUL CONCEPCIÓN</t>
  </si>
  <si>
    <t>JIRON AUTOMOTRIZ S/N</t>
  </si>
  <si>
    <t>0239335</t>
  </si>
  <si>
    <t>463868</t>
  </si>
  <si>
    <t>70703</t>
  </si>
  <si>
    <t>PACORI TICONA GREGORIA</t>
  </si>
  <si>
    <t>CARRETERA YOCARA KM 14</t>
  </si>
  <si>
    <t>0243345</t>
  </si>
  <si>
    <t>463477</t>
  </si>
  <si>
    <t>70565 MARIANO NUÑEZ</t>
  </si>
  <si>
    <t>POCOHUANCA QUISPE ROGER</t>
  </si>
  <si>
    <t>JIRON MARIANO NUÑEZ 831</t>
  </si>
  <si>
    <t>0243337</t>
  </si>
  <si>
    <t>463463</t>
  </si>
  <si>
    <t>70564</t>
  </si>
  <si>
    <t>MAMANI PACORI BEATRIZ ROSA</t>
  </si>
  <si>
    <t>JIRON TEXAS S/N</t>
  </si>
  <si>
    <t>0243329</t>
  </si>
  <si>
    <t>463458</t>
  </si>
  <si>
    <t>70563</t>
  </si>
  <si>
    <t>CALLE CARLOS BARRA 443</t>
  </si>
  <si>
    <t>0243303</t>
  </si>
  <si>
    <t>463444</t>
  </si>
  <si>
    <t>70561</t>
  </si>
  <si>
    <t>QUISPE CORDERO MAGNO AMERICO</t>
  </si>
  <si>
    <t>CALLE JUAN VELASCO ALVARADO 561</t>
  </si>
  <si>
    <t>0243295</t>
  </si>
  <si>
    <t>463439</t>
  </si>
  <si>
    <t>70560 SEÑOR DE LOS MILAGROS</t>
  </si>
  <si>
    <t>CONDORI PACHARI FRIDA MARINA</t>
  </si>
  <si>
    <t>JIRON RAMON CASTILLA 285</t>
  </si>
  <si>
    <t>0243287</t>
  </si>
  <si>
    <t>463420</t>
  </si>
  <si>
    <t>70558</t>
  </si>
  <si>
    <t>VASQUEZ MACHICAO NANCY</t>
  </si>
  <si>
    <t>JIRON PUMACAHUA 824</t>
  </si>
  <si>
    <t>463397</t>
  </si>
  <si>
    <t>YUCRA QUISPE VICTOR ADRIAN</t>
  </si>
  <si>
    <t>ISLA KM 10</t>
  </si>
  <si>
    <t>70551</t>
  </si>
  <si>
    <t>HALLASI QUISPE NATALIA HILDA</t>
  </si>
  <si>
    <t>0243204</t>
  </si>
  <si>
    <t>463383</t>
  </si>
  <si>
    <t>ALIAGA ALIAGA OGER MARCELINO</t>
  </si>
  <si>
    <t>JIRON LAMBAYEQUE 1440</t>
  </si>
  <si>
    <t>0243196</t>
  </si>
  <si>
    <t>463378</t>
  </si>
  <si>
    <t>ARESTEGUI APAZA ROLANDO</t>
  </si>
  <si>
    <t>AVENIDA HIPOLITO UNANUE S/N</t>
  </si>
  <si>
    <t>0243188</t>
  </si>
  <si>
    <t>463364</t>
  </si>
  <si>
    <t>70548</t>
  </si>
  <si>
    <t>AYAMAMANI CORDOVA GLADYS HAYDEE</t>
  </si>
  <si>
    <t>JIRON JAUREGUI 1111</t>
  </si>
  <si>
    <t>0243170</t>
  </si>
  <si>
    <t>463359</t>
  </si>
  <si>
    <t>70547</t>
  </si>
  <si>
    <t>FERNANDEZ RODRIGUEZ FREDY HENRY</t>
  </si>
  <si>
    <t>JIRON CARABAYA 850</t>
  </si>
  <si>
    <t>0243162</t>
  </si>
  <si>
    <t>463340</t>
  </si>
  <si>
    <t>70546</t>
  </si>
  <si>
    <t>PARICOTO CONDORI JOSE LUIS</t>
  </si>
  <si>
    <t>JIRON ALMAGRO 702</t>
  </si>
  <si>
    <t>0243154</t>
  </si>
  <si>
    <t>463335</t>
  </si>
  <si>
    <t>SALAZAR CANAZA SEMPRONIANA</t>
  </si>
  <si>
    <t>JIRON HUANCANE 740</t>
  </si>
  <si>
    <t>0243121</t>
  </si>
  <si>
    <t>463321</t>
  </si>
  <si>
    <t>70542</t>
  </si>
  <si>
    <t>CANAZA PANDIA DELIA ELIANA</t>
  </si>
  <si>
    <t>JIRON SERAFIN FIRPO S/N</t>
  </si>
  <si>
    <t>0243113</t>
  </si>
  <si>
    <t>463316</t>
  </si>
  <si>
    <t>GONZALES CUTIPA MARIA SALOME</t>
  </si>
  <si>
    <t>JIRON PIEROLA 227</t>
  </si>
  <si>
    <t>0243089</t>
  </si>
  <si>
    <t>463302</t>
  </si>
  <si>
    <t>70536</t>
  </si>
  <si>
    <t>RODRIGUEZ PARI EDDY</t>
  </si>
  <si>
    <t>JIRON SANDIA 1114</t>
  </si>
  <si>
    <t>0517243</t>
  </si>
  <si>
    <t>463670</t>
  </si>
  <si>
    <t>TAVERA CONDORI JUANA LUZ</t>
  </si>
  <si>
    <t>0547687</t>
  </si>
  <si>
    <t>463665</t>
  </si>
  <si>
    <t>70606</t>
  </si>
  <si>
    <t>OROZCO CUBA EFRAIN</t>
  </si>
  <si>
    <t>JIRON ENRIQUEZ BIAMON S/N</t>
  </si>
  <si>
    <t>0548982</t>
  </si>
  <si>
    <t>649621</t>
  </si>
  <si>
    <t>ROMAN ASCUÑA ELOY</t>
  </si>
  <si>
    <t>0239004</t>
  </si>
  <si>
    <t>463651</t>
  </si>
  <si>
    <t>TACCA ROQUE DATIVA DIONICIA</t>
  </si>
  <si>
    <t>AVENIDA 28 DE JULIO S/N</t>
  </si>
  <si>
    <t>0746073</t>
  </si>
  <si>
    <t>463830</t>
  </si>
  <si>
    <t>70671</t>
  </si>
  <si>
    <t>PORTILLO VARGAS ROGER</t>
  </si>
  <si>
    <t>CARRETERA NATIVIDAD CCACCACHI KM 6</t>
  </si>
  <si>
    <t>463482</t>
  </si>
  <si>
    <t>CHACAS</t>
  </si>
  <si>
    <t>0243246</t>
  </si>
  <si>
    <t>463415</t>
  </si>
  <si>
    <t>70554</t>
  </si>
  <si>
    <t>MARTINEZ GARCES GUIDO AGUSTIN</t>
  </si>
  <si>
    <t>CHINGORA</t>
  </si>
  <si>
    <t>0243238</t>
  </si>
  <si>
    <t>463401</t>
  </si>
  <si>
    <t>70553</t>
  </si>
  <si>
    <t>HUANCA RAMOS ALEX WALTER</t>
  </si>
  <si>
    <t>PUCACHUPA KM 14</t>
  </si>
  <si>
    <t>0243576</t>
  </si>
  <si>
    <t>463646</t>
  </si>
  <si>
    <t>70588</t>
  </si>
  <si>
    <t>CARRETERA ANTIPAMPILLA KM 21</t>
  </si>
  <si>
    <t>0243535</t>
  </si>
  <si>
    <t>463627</t>
  </si>
  <si>
    <t>70584</t>
  </si>
  <si>
    <t>FOROCA MAMANI NANCY</t>
  </si>
  <si>
    <t>CHIMPA JARAN</t>
  </si>
  <si>
    <t>0243543</t>
  </si>
  <si>
    <t>463632</t>
  </si>
  <si>
    <t>70585 SEÑOR DE HUANCA</t>
  </si>
  <si>
    <t>CASTRO AGUILAR IRMA</t>
  </si>
  <si>
    <t>CARRETERA CENTRO JARAN KM 6</t>
  </si>
  <si>
    <t>0243527</t>
  </si>
  <si>
    <t>463613</t>
  </si>
  <si>
    <t>ESTOFANERO MARAZA LUIS</t>
  </si>
  <si>
    <t>CARRETERA VILCAPATA KM 14</t>
  </si>
  <si>
    <t>463590</t>
  </si>
  <si>
    <t>70581</t>
  </si>
  <si>
    <t>ACCOMOCCO</t>
  </si>
  <si>
    <t>0243493</t>
  </si>
  <si>
    <t>463585</t>
  </si>
  <si>
    <t>70580</t>
  </si>
  <si>
    <t>CACERES GONZALES BENITA</t>
  </si>
  <si>
    <t>CHILLA</t>
  </si>
  <si>
    <t>0243485</t>
  </si>
  <si>
    <t>463571</t>
  </si>
  <si>
    <t>70579</t>
  </si>
  <si>
    <t>CALLA ZAVALLOS PENELOPE</t>
  </si>
  <si>
    <t>CARRETERA JATUN JALLPA KM 5</t>
  </si>
  <si>
    <t>0243428</t>
  </si>
  <si>
    <t>463547</t>
  </si>
  <si>
    <t>70573</t>
  </si>
  <si>
    <t>BARRANTES YUCRA ERNESTO</t>
  </si>
  <si>
    <t>CARRETERA CENTRAL ESQUEN KM 6.5</t>
  </si>
  <si>
    <t>0243410</t>
  </si>
  <si>
    <t>463533</t>
  </si>
  <si>
    <t>VALENCIA ARCE RUBEN SEBASTIAN</t>
  </si>
  <si>
    <t>HUICHAY JARAN</t>
  </si>
  <si>
    <t>0243402</t>
  </si>
  <si>
    <t>463528</t>
  </si>
  <si>
    <t>70571</t>
  </si>
  <si>
    <t>TIPULA PUMA CARLOS EDUARDO</t>
  </si>
  <si>
    <t>CARRETERA HURAY JARAN KM 6</t>
  </si>
  <si>
    <t>0243394</t>
  </si>
  <si>
    <t>463514</t>
  </si>
  <si>
    <t>CANTERIA</t>
  </si>
  <si>
    <t>0243386</t>
  </si>
  <si>
    <t>463509</t>
  </si>
  <si>
    <t>70569</t>
  </si>
  <si>
    <t>CARRETERA CORISUYO KM 15</t>
  </si>
  <si>
    <t>0243378</t>
  </si>
  <si>
    <t>463496</t>
  </si>
  <si>
    <t>ORTIZ PEREZ RUTH AIDEE</t>
  </si>
  <si>
    <t>KOKAN</t>
  </si>
  <si>
    <t>1026996</t>
  </si>
  <si>
    <t>465264</t>
  </si>
  <si>
    <t>70706</t>
  </si>
  <si>
    <t>MAGUIN QUISPE JUAN NELSON</t>
  </si>
  <si>
    <t>CARRETERA CARAGACHI KM 22</t>
  </si>
  <si>
    <t>465240</t>
  </si>
  <si>
    <t>70602</t>
  </si>
  <si>
    <t>MACHACA SUCAPUCA ELISBAN</t>
  </si>
  <si>
    <t>CHURICANCHI</t>
  </si>
  <si>
    <t>0243709</t>
  </si>
  <si>
    <t>465235</t>
  </si>
  <si>
    <t>70601</t>
  </si>
  <si>
    <t>TACCA ROQUE DATIVA DIONISIA</t>
  </si>
  <si>
    <t>YANQUIHUASA</t>
  </si>
  <si>
    <t>0243691</t>
  </si>
  <si>
    <t>465221</t>
  </si>
  <si>
    <t>70600</t>
  </si>
  <si>
    <t>LARICO CALSINA EMILIA</t>
  </si>
  <si>
    <t>0243683</t>
  </si>
  <si>
    <t>465216</t>
  </si>
  <si>
    <t>70599 SANTA ROSA DE LIMA</t>
  </si>
  <si>
    <t>PACOHUANCA QUISPE JULIAN</t>
  </si>
  <si>
    <t>CARRETERA QUINSACHATA KM. 11</t>
  </si>
  <si>
    <t>465202</t>
  </si>
  <si>
    <t>70598</t>
  </si>
  <si>
    <t>ROMAN ASCUÑA DAVID</t>
  </si>
  <si>
    <t>ISLA CANCHI</t>
  </si>
  <si>
    <t>0243667</t>
  </si>
  <si>
    <t>465198</t>
  </si>
  <si>
    <t>70597</t>
  </si>
  <si>
    <t>CALIZAYA QUISPE LUCIA</t>
  </si>
  <si>
    <t>CANCHI CHICO</t>
  </si>
  <si>
    <t>0243659</t>
  </si>
  <si>
    <t>465184</t>
  </si>
  <si>
    <t>70596</t>
  </si>
  <si>
    <t>SILLO SILLO IRENE</t>
  </si>
  <si>
    <t>CARRETERA SUCHIS KM 15</t>
  </si>
  <si>
    <t>0861534</t>
  </si>
  <si>
    <t>649635</t>
  </si>
  <si>
    <t>70700</t>
  </si>
  <si>
    <t>MIRANDA MENDEZ EDITH BERTHA</t>
  </si>
  <si>
    <t>463694</t>
  </si>
  <si>
    <t>70611</t>
  </si>
  <si>
    <t>CRUZ SEJJE MANUEL</t>
  </si>
  <si>
    <t>RANCHO TACAMANI</t>
  </si>
  <si>
    <t>465160</t>
  </si>
  <si>
    <t>70593</t>
  </si>
  <si>
    <t>ROSAS QUISPE WILFREDO</t>
  </si>
  <si>
    <t>SEGNA KM 7</t>
  </si>
  <si>
    <t>0243444</t>
  </si>
  <si>
    <t>465155</t>
  </si>
  <si>
    <t>70575</t>
  </si>
  <si>
    <t>APAZA SUPO CORINA</t>
  </si>
  <si>
    <t>COLLANA CHILLORA</t>
  </si>
  <si>
    <t>463608</t>
  </si>
  <si>
    <t>70582</t>
  </si>
  <si>
    <t>ESCURI</t>
  </si>
  <si>
    <t>0243451</t>
  </si>
  <si>
    <t>463552</t>
  </si>
  <si>
    <t>CASTILLO MADARIAGA SONIA FILIBERTA</t>
  </si>
  <si>
    <t>JIRON SUCRE 525</t>
  </si>
  <si>
    <t>463793</t>
  </si>
  <si>
    <t>70621</t>
  </si>
  <si>
    <t>AVENIDA LOS ANGELES 873</t>
  </si>
  <si>
    <t>0746065</t>
  </si>
  <si>
    <t>463825</t>
  </si>
  <si>
    <t>LARICO TICONA YOLANDA</t>
  </si>
  <si>
    <t>JIRON SANTIAGO GIRALDO 345</t>
  </si>
  <si>
    <t>0243634</t>
  </si>
  <si>
    <t>465301</t>
  </si>
  <si>
    <t>70594</t>
  </si>
  <si>
    <t>LUQUE MINAYA FEDERICO LEONARD</t>
  </si>
  <si>
    <t>COLLANA II</t>
  </si>
  <si>
    <t>1028851</t>
  </si>
  <si>
    <t>464085</t>
  </si>
  <si>
    <t>70707</t>
  </si>
  <si>
    <t>OCHOA MORALES LOLO FRANCISCO</t>
  </si>
  <si>
    <t>JIRON NILO S/N</t>
  </si>
  <si>
    <t>1155423</t>
  </si>
  <si>
    <t>464108</t>
  </si>
  <si>
    <t>JIRON PUMACAHUA 224</t>
  </si>
  <si>
    <t>1155456</t>
  </si>
  <si>
    <t>858006</t>
  </si>
  <si>
    <t>Otro sector público (FF.AA.)</t>
  </si>
  <si>
    <t>CAJALEON ASENCIOS GUIDO ARTURO</t>
  </si>
  <si>
    <t>JIRON ORINOCO ESQUINA CON JR. SAÑA 521</t>
  </si>
  <si>
    <t>1155464</t>
  </si>
  <si>
    <t>858011</t>
  </si>
  <si>
    <t>JIRON SAÑA 437</t>
  </si>
  <si>
    <t>1581438</t>
  </si>
  <si>
    <t>PAREDES ALIAGA LUIS ALBERTO</t>
  </si>
  <si>
    <t>1581461</t>
  </si>
  <si>
    <t>794444</t>
  </si>
  <si>
    <t>70709</t>
  </si>
  <si>
    <t>ARIAS ZARAVIA JUSTO WILLY</t>
  </si>
  <si>
    <t>JIRON MARINERO S/N</t>
  </si>
  <si>
    <t>1582063</t>
  </si>
  <si>
    <t>557937</t>
  </si>
  <si>
    <t>QUISPE ARELA ABDON</t>
  </si>
  <si>
    <t>0547281</t>
  </si>
  <si>
    <t>649616</t>
  </si>
  <si>
    <t>318</t>
  </si>
  <si>
    <t>QUISPE HUAMAN MARINA DELFINA</t>
  </si>
  <si>
    <t>1582378</t>
  </si>
  <si>
    <t>794892</t>
  </si>
  <si>
    <t>70745</t>
  </si>
  <si>
    <t>CHURA MAMANI SEBASTIAN</t>
  </si>
  <si>
    <t>LARIPATA</t>
  </si>
  <si>
    <t>1362581</t>
  </si>
  <si>
    <t>527196</t>
  </si>
  <si>
    <t>Convenio con Sector Educación</t>
  </si>
  <si>
    <t>TORRES ANGLES PELAYO ANGLES</t>
  </si>
  <si>
    <t>JIRON SAN FRANCISCO S/N</t>
  </si>
  <si>
    <t>1362599</t>
  </si>
  <si>
    <t>TORRES QUISPE PELAYO ANGLES</t>
  </si>
  <si>
    <t>1458058</t>
  </si>
  <si>
    <t>589212</t>
  </si>
  <si>
    <t>397</t>
  </si>
  <si>
    <t>JIRON AERONAUTICA S/N ETAPA II</t>
  </si>
  <si>
    <t>1493097</t>
  </si>
  <si>
    <t>604260</t>
  </si>
  <si>
    <t>605</t>
  </si>
  <si>
    <t>MORALES PARRA YOVANNA</t>
  </si>
  <si>
    <t>9 DE OCTUBRE</t>
  </si>
  <si>
    <t>1493121</t>
  </si>
  <si>
    <t>604298</t>
  </si>
  <si>
    <t>606</t>
  </si>
  <si>
    <t>MUNOZ OLARTE CELMIRA</t>
  </si>
  <si>
    <t>1493139</t>
  </si>
  <si>
    <t>604302</t>
  </si>
  <si>
    <t>607</t>
  </si>
  <si>
    <t>OLIVARES MACHICAO DEYSI BRISBANE</t>
  </si>
  <si>
    <t>HURAY JARAN</t>
  </si>
  <si>
    <t>1493105</t>
  </si>
  <si>
    <t>604279</t>
  </si>
  <si>
    <t>608</t>
  </si>
  <si>
    <t>CCALLO MONTESINOS HILDA GLORINDA</t>
  </si>
  <si>
    <t>ANTIPAMPILLA</t>
  </si>
  <si>
    <t>1493113</t>
  </si>
  <si>
    <t>604284</t>
  </si>
  <si>
    <t>609</t>
  </si>
  <si>
    <t>COLLASUYO</t>
  </si>
  <si>
    <t>1493147</t>
  </si>
  <si>
    <t>604316</t>
  </si>
  <si>
    <t>610</t>
  </si>
  <si>
    <t>RAMOS SERRUTO LUDOVINA YHELY</t>
  </si>
  <si>
    <t>1493154</t>
  </si>
  <si>
    <t>604321</t>
  </si>
  <si>
    <t>611</t>
  </si>
  <si>
    <t>PIZARRO MERMA MARITZA</t>
  </si>
  <si>
    <t>SAN JULIAN</t>
  </si>
  <si>
    <t>1520220</t>
  </si>
  <si>
    <t>611675</t>
  </si>
  <si>
    <t>612</t>
  </si>
  <si>
    <t>FLORES AMPUERO LUZ VIANED</t>
  </si>
  <si>
    <t>JATUN JALLPA</t>
  </si>
  <si>
    <t>1525120</t>
  </si>
  <si>
    <t>1571835</t>
  </si>
  <si>
    <t>645029</t>
  </si>
  <si>
    <t>756</t>
  </si>
  <si>
    <t>PANTIGOSO CUTIPA NIZAN MIRIAN</t>
  </si>
  <si>
    <t>CARRETERA CANCHI GRANDE</t>
  </si>
  <si>
    <t>1571843</t>
  </si>
  <si>
    <t>757</t>
  </si>
  <si>
    <t>LLAJSA PUMA LIDIA JANETH</t>
  </si>
  <si>
    <t>1571892</t>
  </si>
  <si>
    <t>645067</t>
  </si>
  <si>
    <t>758</t>
  </si>
  <si>
    <t>HUARCAYA PAREDES NELY</t>
  </si>
  <si>
    <t>JIRON 15 DE MAYO S/N ETAPA II</t>
  </si>
  <si>
    <t>1571850</t>
  </si>
  <si>
    <t>645034</t>
  </si>
  <si>
    <t>759</t>
  </si>
  <si>
    <t>POMA CONDORI VIRGINIA</t>
  </si>
  <si>
    <t>AVENIDA RAMON GUTIERREZ S/N</t>
  </si>
  <si>
    <t>1571827</t>
  </si>
  <si>
    <t>645010</t>
  </si>
  <si>
    <t>760</t>
  </si>
  <si>
    <t>CHARAJA CANAVAL EDITH JULIA</t>
  </si>
  <si>
    <t>JIRON TITICACA S/N</t>
  </si>
  <si>
    <t>1571900</t>
  </si>
  <si>
    <t>645072</t>
  </si>
  <si>
    <t>761</t>
  </si>
  <si>
    <t>CHECA CONDORI MARIA JOSEFA</t>
  </si>
  <si>
    <t>PASAJE PAMPAS S/N</t>
  </si>
  <si>
    <t>1571926</t>
  </si>
  <si>
    <t>645091</t>
  </si>
  <si>
    <t>762</t>
  </si>
  <si>
    <t>ITO MERCADO MARY</t>
  </si>
  <si>
    <t>JIRON MARIANO H. CORNEJO S/N</t>
  </si>
  <si>
    <t>1571934</t>
  </si>
  <si>
    <t>645109</t>
  </si>
  <si>
    <t>763</t>
  </si>
  <si>
    <t>PASAJE MZ 12 LOTE 39</t>
  </si>
  <si>
    <t>1571918</t>
  </si>
  <si>
    <t>645086</t>
  </si>
  <si>
    <t>764</t>
  </si>
  <si>
    <t>CCAPA CASILLA JUANA FRANSISCA</t>
  </si>
  <si>
    <t>JIRON HONDOS S/N</t>
  </si>
  <si>
    <t>1571884</t>
  </si>
  <si>
    <t>645053</t>
  </si>
  <si>
    <t>765</t>
  </si>
  <si>
    <t>PACHECO PACCO DEMETRIA</t>
  </si>
  <si>
    <t>JIRON 15 DE ABRIL S/N</t>
  </si>
  <si>
    <t>1619345</t>
  </si>
  <si>
    <t>940</t>
  </si>
  <si>
    <t>SARAVIA MAMANI MARCIA DANITZA</t>
  </si>
  <si>
    <t>1619352</t>
  </si>
  <si>
    <t>943</t>
  </si>
  <si>
    <t>YANA QUISPE YOLANDA</t>
  </si>
  <si>
    <t>1619360</t>
  </si>
  <si>
    <t>684285</t>
  </si>
  <si>
    <t>941</t>
  </si>
  <si>
    <t>MAMANI SANCHEZ CECILIA</t>
  </si>
  <si>
    <t>CARRETERA ANTIGUA A AREQUIPA</t>
  </si>
  <si>
    <t>1619378</t>
  </si>
  <si>
    <t>684290</t>
  </si>
  <si>
    <t>942</t>
  </si>
  <si>
    <t/>
  </si>
  <si>
    <t>CARRETERA JULIACA - AREQUIPA KM 30</t>
  </si>
  <si>
    <t>1619386</t>
  </si>
  <si>
    <t>684308</t>
  </si>
  <si>
    <t>944</t>
  </si>
  <si>
    <t>HUAYLLA DUEÑAS MARTHA SIMONA</t>
  </si>
  <si>
    <t>JIRON INTIRAYMI MZ J-19</t>
  </si>
  <si>
    <t>1619394</t>
  </si>
  <si>
    <t>684313</t>
  </si>
  <si>
    <t>949</t>
  </si>
  <si>
    <t>LARICO MAMANI CRISTINA JUANA</t>
  </si>
  <si>
    <t>PASAJE 09</t>
  </si>
  <si>
    <t>1619402</t>
  </si>
  <si>
    <t>853867</t>
  </si>
  <si>
    <t>953</t>
  </si>
  <si>
    <t>SUPO MAMANI YOLANDA</t>
  </si>
  <si>
    <t>CARRETERA JULIACA AREQUIPA</t>
  </si>
  <si>
    <t>1619410</t>
  </si>
  <si>
    <t>957</t>
  </si>
  <si>
    <t>PACCOSONCCO AGUILAR ROSMERY</t>
  </si>
  <si>
    <t>1619428</t>
  </si>
  <si>
    <t>684327</t>
  </si>
  <si>
    <t>958</t>
  </si>
  <si>
    <t>APAZA MAMANI BETTY MADELEINE</t>
  </si>
  <si>
    <t>JIRON SAN APOLINAR MZ G LOTE 22</t>
  </si>
  <si>
    <t>1619436</t>
  </si>
  <si>
    <t>684332</t>
  </si>
  <si>
    <t>959</t>
  </si>
  <si>
    <t>ZEVALLOS AGRAMONTE ELIANA</t>
  </si>
  <si>
    <t>JIRON CESAR VALLEJO MZ I LOTE 1-2</t>
  </si>
  <si>
    <t>1619444</t>
  </si>
  <si>
    <t>684346</t>
  </si>
  <si>
    <t>960</t>
  </si>
  <si>
    <t>CONDORI ZELA GINNY</t>
  </si>
  <si>
    <t>CARRETERA A ISLA</t>
  </si>
  <si>
    <t>1619451</t>
  </si>
  <si>
    <t>684351</t>
  </si>
  <si>
    <t>962</t>
  </si>
  <si>
    <t>QUISPE COILA LUZ MARINA</t>
  </si>
  <si>
    <t>JIRON COPACABANA S/N</t>
  </si>
  <si>
    <t>1619469</t>
  </si>
  <si>
    <t>684365</t>
  </si>
  <si>
    <t>964</t>
  </si>
  <si>
    <t>QUISPE MACHACA SORIANA</t>
  </si>
  <si>
    <t>CALLE NUEVA S/N MZ H LOTE 118-19</t>
  </si>
  <si>
    <t>1619477</t>
  </si>
  <si>
    <t>684370</t>
  </si>
  <si>
    <t>965</t>
  </si>
  <si>
    <t>TORRES BENAVENTE CARMEN VALENTINI</t>
  </si>
  <si>
    <t>CALLE 6 S/N</t>
  </si>
  <si>
    <t>1619485</t>
  </si>
  <si>
    <t>684389</t>
  </si>
  <si>
    <t>967</t>
  </si>
  <si>
    <t>MAMANI PARICAHUA MARGOT NANCY</t>
  </si>
  <si>
    <t>JIRON 21 DE ABRIL S/N</t>
  </si>
  <si>
    <t>1619493</t>
  </si>
  <si>
    <t>684394</t>
  </si>
  <si>
    <t>969</t>
  </si>
  <si>
    <t>COAQUIRA COAQUIRA YOLANDA</t>
  </si>
  <si>
    <t>AVENIDA FERROCARRIL 2045</t>
  </si>
  <si>
    <t>1619501</t>
  </si>
  <si>
    <t>684407</t>
  </si>
  <si>
    <t>972</t>
  </si>
  <si>
    <t>BORDA MACHACA GLADYS ELIZABETH</t>
  </si>
  <si>
    <t>JIRON 14 DE AGOSTO S/N</t>
  </si>
  <si>
    <t>1619519</t>
  </si>
  <si>
    <t>973</t>
  </si>
  <si>
    <t>APAZA SONCCO NANCY</t>
  </si>
  <si>
    <t>1619527</t>
  </si>
  <si>
    <t>684412</t>
  </si>
  <si>
    <t>974</t>
  </si>
  <si>
    <t>JIRON PROLONGACION JIRON HUANCANE S/N MZ F LOTE 1</t>
  </si>
  <si>
    <t>1619535</t>
  </si>
  <si>
    <t>684426</t>
  </si>
  <si>
    <t>975</t>
  </si>
  <si>
    <t>ARCE HUAYLLARO ROSA APOLINIA</t>
  </si>
  <si>
    <t>JIRON MAXIMO FLORES S/N MZ 1 LOTE 2</t>
  </si>
  <si>
    <t>1619543</t>
  </si>
  <si>
    <t>684431</t>
  </si>
  <si>
    <t>977</t>
  </si>
  <si>
    <t>AVENIDA ADOLFO DEISEL S/N</t>
  </si>
  <si>
    <t>1619550</t>
  </si>
  <si>
    <t>978</t>
  </si>
  <si>
    <t>CALSIN ANCO ARMIDA</t>
  </si>
  <si>
    <t>1619568</t>
  </si>
  <si>
    <t>684445</t>
  </si>
  <si>
    <t>979</t>
  </si>
  <si>
    <t>PINEDA ONQUE JENY</t>
  </si>
  <si>
    <t>JIRON LOS LAURELES S/N</t>
  </si>
  <si>
    <t>1619576</t>
  </si>
  <si>
    <t>684450</t>
  </si>
  <si>
    <t>980</t>
  </si>
  <si>
    <t>VALENCIA QUISPE ANYELA</t>
  </si>
  <si>
    <t>AVENIDA PEDRO RUIZ GALLO S/N</t>
  </si>
  <si>
    <t>1619584</t>
  </si>
  <si>
    <t>684469</t>
  </si>
  <si>
    <t>981</t>
  </si>
  <si>
    <t>VELASQUEZ JUSTO SYLVIA MARA</t>
  </si>
  <si>
    <t>AVENIDA LA RINCONADA S/N</t>
  </si>
  <si>
    <t>1619592</t>
  </si>
  <si>
    <t>983</t>
  </si>
  <si>
    <t>SARMIENTO MONRROY NEDY BETSY</t>
  </si>
  <si>
    <t>1619600</t>
  </si>
  <si>
    <t>985</t>
  </si>
  <si>
    <t>ÑAUPA YUCRA CAROLINA</t>
  </si>
  <si>
    <t>1619618</t>
  </si>
  <si>
    <t>684474</t>
  </si>
  <si>
    <t>990</t>
  </si>
  <si>
    <t>JIRON AYAR AUCA MZ 63 LOTE 11-12</t>
  </si>
  <si>
    <t>1619626</t>
  </si>
  <si>
    <t>684488</t>
  </si>
  <si>
    <t>991</t>
  </si>
  <si>
    <t>ITO ARIAS MARIA MAGDALENA</t>
  </si>
  <si>
    <t>JIRON PABLOS S/N</t>
  </si>
  <si>
    <t>1619634</t>
  </si>
  <si>
    <t>992</t>
  </si>
  <si>
    <t>BRAVO FERNADEZ EVELIN NADINA</t>
  </si>
  <si>
    <t>1619220</t>
  </si>
  <si>
    <t>684247</t>
  </si>
  <si>
    <t>995</t>
  </si>
  <si>
    <t>MEDINA CCASA DELIA LUZ</t>
  </si>
  <si>
    <t>JIRON SAN FRANCISCO MZ Z LOTE 15</t>
  </si>
  <si>
    <t>1619238</t>
  </si>
  <si>
    <t>684252</t>
  </si>
  <si>
    <t>996</t>
  </si>
  <si>
    <t>QUISPE MOLINA AURELIA LEOCADIA</t>
  </si>
  <si>
    <t>AVENIDA VIRREYES S/N</t>
  </si>
  <si>
    <t>1619246</t>
  </si>
  <si>
    <t>684266</t>
  </si>
  <si>
    <t>997</t>
  </si>
  <si>
    <t>OCHOA TAGLE FLORA</t>
  </si>
  <si>
    <t>1619253</t>
  </si>
  <si>
    <t>684271</t>
  </si>
  <si>
    <t>999</t>
  </si>
  <si>
    <t>MERCADO PARRA KARIN MONICA</t>
  </si>
  <si>
    <t>1619261</t>
  </si>
  <si>
    <t>856125</t>
  </si>
  <si>
    <t>1000</t>
  </si>
  <si>
    <t>PACCO PACCARA MARGARITA</t>
  </si>
  <si>
    <t>YOCARA</t>
  </si>
  <si>
    <t>1619279</t>
  </si>
  <si>
    <t>952</t>
  </si>
  <si>
    <t>TEXIS MONROY ANGELICA</t>
  </si>
  <si>
    <t>1619287</t>
  </si>
  <si>
    <t>856149</t>
  </si>
  <si>
    <t>954</t>
  </si>
  <si>
    <t>YAPO CALLATA LOURDES</t>
  </si>
  <si>
    <t>JIRON PARAGUAY CON JIRON CANADA S/N</t>
  </si>
  <si>
    <t>1619295</t>
  </si>
  <si>
    <t>955</t>
  </si>
  <si>
    <t>CONDORI ZELA KAREN KATHERINE</t>
  </si>
  <si>
    <t>1619303</t>
  </si>
  <si>
    <t>956</t>
  </si>
  <si>
    <t>VELSQUEZ MALDONADO BRIZAYDA</t>
  </si>
  <si>
    <t>1619311</t>
  </si>
  <si>
    <t>968</t>
  </si>
  <si>
    <t>ZEBALLOS ZAPANA EUGENIA</t>
  </si>
  <si>
    <t>1619329</t>
  </si>
  <si>
    <t>970</t>
  </si>
  <si>
    <t>PACCOSONCCO AGUILAR YANETH</t>
  </si>
  <si>
    <t>1619337</t>
  </si>
  <si>
    <t>971</t>
  </si>
  <si>
    <t>DUEÑAS CACERES IVONNE</t>
  </si>
  <si>
    <t>1623248</t>
  </si>
  <si>
    <t>690168</t>
  </si>
  <si>
    <t>945</t>
  </si>
  <si>
    <t>JIRON MAMA OCLLO S/N</t>
  </si>
  <si>
    <t>1623255</t>
  </si>
  <si>
    <t>690173</t>
  </si>
  <si>
    <t>938</t>
  </si>
  <si>
    <t>HUAMAN SANTA CRUZ ANA MARIA</t>
  </si>
  <si>
    <t>COLLANA CABANA</t>
  </si>
  <si>
    <t>1623263</t>
  </si>
  <si>
    <t>939</t>
  </si>
  <si>
    <t>ROJAS FLORES CYNTHIA</t>
  </si>
  <si>
    <t>1623271</t>
  </si>
  <si>
    <t>690187</t>
  </si>
  <si>
    <t>946</t>
  </si>
  <si>
    <t>MACHACA APAZA MARGADINA CECILIA</t>
  </si>
  <si>
    <t>JIRON ATLANTICO S/N</t>
  </si>
  <si>
    <t>1623289</t>
  </si>
  <si>
    <t>690192</t>
  </si>
  <si>
    <t>947</t>
  </si>
  <si>
    <t>MANQUI QUISPE EUSEBIA EUFRACIA</t>
  </si>
  <si>
    <t>JIRON ALEJANDRO PERALTA S/N</t>
  </si>
  <si>
    <t>1623297</t>
  </si>
  <si>
    <t>690205</t>
  </si>
  <si>
    <t>948</t>
  </si>
  <si>
    <t>PEREZ SALAS MERY</t>
  </si>
  <si>
    <t>JIRON PROLONGACION AZANGARO S/N</t>
  </si>
  <si>
    <t>1623305</t>
  </si>
  <si>
    <t>690210</t>
  </si>
  <si>
    <t>950</t>
  </si>
  <si>
    <t>CALLA PILCO YANET LEONOR</t>
  </si>
  <si>
    <t>JIRON FRANCISCO JIMENEZ S/N</t>
  </si>
  <si>
    <t>1623313</t>
  </si>
  <si>
    <t>690229</t>
  </si>
  <si>
    <t>951</t>
  </si>
  <si>
    <t>GALVEZ ORMACHEA LEDA MARIVEL</t>
  </si>
  <si>
    <t>AVENIDA CIRCUNVALACION ESTE S/N</t>
  </si>
  <si>
    <t>1623321</t>
  </si>
  <si>
    <t>690234</t>
  </si>
  <si>
    <t>961</t>
  </si>
  <si>
    <t>QUISPE CHIPANA LUZMILA GREGORIA</t>
  </si>
  <si>
    <t>JIRON CALLE 1 S/N</t>
  </si>
  <si>
    <t>1623339</t>
  </si>
  <si>
    <t>690248</t>
  </si>
  <si>
    <t>966</t>
  </si>
  <si>
    <t>SUCAPUCA LUQUE MATILDE</t>
  </si>
  <si>
    <t>AVENIDA HUAYNA CAPAC MZ 8 LOTE 6</t>
  </si>
  <si>
    <t>1623347</t>
  </si>
  <si>
    <t>690253</t>
  </si>
  <si>
    <t>976</t>
  </si>
  <si>
    <t>TAPARA VERLADE OLGA</t>
  </si>
  <si>
    <t>JIRON LA REPUBLICA S/N</t>
  </si>
  <si>
    <t>1623354</t>
  </si>
  <si>
    <t>690267</t>
  </si>
  <si>
    <t>982</t>
  </si>
  <si>
    <t>SALCEDO ROJAS FRANCISCA</t>
  </si>
  <si>
    <t>MUCRA</t>
  </si>
  <si>
    <t>1623362</t>
  </si>
  <si>
    <t>690272</t>
  </si>
  <si>
    <t>984</t>
  </si>
  <si>
    <t>SURCO ESCARCENA HILDA MARGARITA</t>
  </si>
  <si>
    <t>JIRON VIRGEN DE FATIMA S/N</t>
  </si>
  <si>
    <t>1623370</t>
  </si>
  <si>
    <t>690286</t>
  </si>
  <si>
    <t>986</t>
  </si>
  <si>
    <t>TICONA HUARICAYO YANETH LEOCADIA</t>
  </si>
  <si>
    <t>JIRON HUANCAYO S/N</t>
  </si>
  <si>
    <t>1623388</t>
  </si>
  <si>
    <t>690291</t>
  </si>
  <si>
    <t>987</t>
  </si>
  <si>
    <t>COYLA HAÑARI FRIGIA LUCINA</t>
  </si>
  <si>
    <t>JIRON LAS PALMERAS</t>
  </si>
  <si>
    <t>1623396</t>
  </si>
  <si>
    <t>690309</t>
  </si>
  <si>
    <t>988</t>
  </si>
  <si>
    <t>LIPA QUISPE BARBARA</t>
  </si>
  <si>
    <t>JIRON PASO ALEGRE</t>
  </si>
  <si>
    <t>1623404</t>
  </si>
  <si>
    <t>690314</t>
  </si>
  <si>
    <t>989</t>
  </si>
  <si>
    <t>SMITH QUISPE AURORA BALVINA</t>
  </si>
  <si>
    <t>JIRON 19 DE FEBRERO S/N</t>
  </si>
  <si>
    <t>1623412</t>
  </si>
  <si>
    <t>690328</t>
  </si>
  <si>
    <t>993</t>
  </si>
  <si>
    <t>QUISPE RAMOS MARY</t>
  </si>
  <si>
    <t>JIRON SANTA MARIA MZ 32</t>
  </si>
  <si>
    <t>1623420</t>
  </si>
  <si>
    <t>690333</t>
  </si>
  <si>
    <t>994</t>
  </si>
  <si>
    <t>CHOQUEHUANCA RIVERA VILMA</t>
  </si>
  <si>
    <t>1623438</t>
  </si>
  <si>
    <t>998</t>
  </si>
  <si>
    <t>HITO AMANQUI RUTH MAIRIA</t>
  </si>
  <si>
    <t>1626779</t>
  </si>
  <si>
    <t>692761</t>
  </si>
  <si>
    <t>963</t>
  </si>
  <si>
    <t>MIRANDA GALVEZ ERENDIRA BRENDA</t>
  </si>
  <si>
    <t>JIRON 7 DE ENERO MZ 11 LOTE 13</t>
  </si>
  <si>
    <t>1626787</t>
  </si>
  <si>
    <t>937</t>
  </si>
  <si>
    <t>BRAVO AVILA AGUSTIN PELAGIO</t>
  </si>
  <si>
    <t>1645183</t>
  </si>
  <si>
    <t>855178</t>
  </si>
  <si>
    <t>CALLA VERA NESTOR DELON</t>
  </si>
  <si>
    <t>JIRON SAN AGUSTIN / DEUSTUA / MAMA OCLLO Y CARACOTO</t>
  </si>
  <si>
    <t>1645191</t>
  </si>
  <si>
    <t>727751</t>
  </si>
  <si>
    <t>PACOMPIA LAQUISE RODOLFO</t>
  </si>
  <si>
    <t>AVENIDA LOS GERANEOS MZ A LOTE 1</t>
  </si>
  <si>
    <t>1657055</t>
  </si>
  <si>
    <t>1139</t>
  </si>
  <si>
    <t>ALVAREZ GARRIDO DE ESTRADA DAYA MAHINDRA</t>
  </si>
  <si>
    <t>1657063</t>
  </si>
  <si>
    <t>738603</t>
  </si>
  <si>
    <t>1153</t>
  </si>
  <si>
    <t>BENAVENTE TICONA PILAR</t>
  </si>
  <si>
    <t>JIRON MARTIRES DE UCHURACCAY MZ V4 LOTE 1</t>
  </si>
  <si>
    <t>1657071</t>
  </si>
  <si>
    <t>464976</t>
  </si>
  <si>
    <t>1136</t>
  </si>
  <si>
    <t>MAMANI RAMOS NELIDA MARIBEL</t>
  </si>
  <si>
    <t>CALLE VICTOR ESCOBEDO S/N</t>
  </si>
  <si>
    <t>1657089</t>
  </si>
  <si>
    <t>738617</t>
  </si>
  <si>
    <t>1137</t>
  </si>
  <si>
    <t>RIVAS MAYHUA FLOR MARINA</t>
  </si>
  <si>
    <t>JIRON PORVENIR S/N</t>
  </si>
  <si>
    <t>1657097</t>
  </si>
  <si>
    <t>738622</t>
  </si>
  <si>
    <t>1138</t>
  </si>
  <si>
    <t>LUQUE MAMANI BLANCA NELIDA</t>
  </si>
  <si>
    <t>CARRETERA ANTIGUA JULIACA - AREQUIPA</t>
  </si>
  <si>
    <t>1657105</t>
  </si>
  <si>
    <t>1140</t>
  </si>
  <si>
    <t>CARPIO SURCO MARIA MAGDALENA</t>
  </si>
  <si>
    <t>1657113</t>
  </si>
  <si>
    <t>738636</t>
  </si>
  <si>
    <t>1146</t>
  </si>
  <si>
    <t>CHECALLA CHOQUE YANET ELENA</t>
  </si>
  <si>
    <t>JIRON LUIS DE RODRIGO MZ 13 LOTE 43</t>
  </si>
  <si>
    <t>1657121</t>
  </si>
  <si>
    <t>1141</t>
  </si>
  <si>
    <t>1657139</t>
  </si>
  <si>
    <t>738641</t>
  </si>
  <si>
    <t>1142</t>
  </si>
  <si>
    <t>PACHECO QUISPE MARIBEL YAQUELINE</t>
  </si>
  <si>
    <t>CARRETERA A CUSCO KM. 18</t>
  </si>
  <si>
    <t>1657147</t>
  </si>
  <si>
    <t>738655</t>
  </si>
  <si>
    <t>1147</t>
  </si>
  <si>
    <t>NINA LIMA NESTOR</t>
  </si>
  <si>
    <t>ILO ILO</t>
  </si>
  <si>
    <t>1657154</t>
  </si>
  <si>
    <t>738660</t>
  </si>
  <si>
    <t>1149</t>
  </si>
  <si>
    <t>PINEDA CALLA KELLY MURIEL</t>
  </si>
  <si>
    <t>CALLE INTI MZ B-5 LOTE 22</t>
  </si>
  <si>
    <t>1657162</t>
  </si>
  <si>
    <t>738679</t>
  </si>
  <si>
    <t>1150</t>
  </si>
  <si>
    <t>MAMANI ROJAS YENY PAULA</t>
  </si>
  <si>
    <t>CALLE BAHUA MZ F LOTE 9</t>
  </si>
  <si>
    <t>1657170</t>
  </si>
  <si>
    <t>738684</t>
  </si>
  <si>
    <t>1152</t>
  </si>
  <si>
    <t>CONDORI PACORI HELLEN CRISS</t>
  </si>
  <si>
    <t>JIRON PUNO</t>
  </si>
  <si>
    <t>1657188</t>
  </si>
  <si>
    <t>738698</t>
  </si>
  <si>
    <t>1154</t>
  </si>
  <si>
    <t>URVIOLA MOLINA MIRIAN SOLEDAD</t>
  </si>
  <si>
    <t>JIRON ANITA VENTURA MZ O LOTE 74</t>
  </si>
  <si>
    <t>1657196</t>
  </si>
  <si>
    <t>738702</t>
  </si>
  <si>
    <t>1155</t>
  </si>
  <si>
    <t>QUINTO MACHACA NANCY DINA</t>
  </si>
  <si>
    <t>JIRON COPACABANA MZ F LOTE 1</t>
  </si>
  <si>
    <t>1657204</t>
  </si>
  <si>
    <t>738716</t>
  </si>
  <si>
    <t>1156</t>
  </si>
  <si>
    <t>TEJADA ZEGARRA ELIDA</t>
  </si>
  <si>
    <t>JIRON HUARAZ MZ G</t>
  </si>
  <si>
    <t>1657212</t>
  </si>
  <si>
    <t>738721</t>
  </si>
  <si>
    <t>1157</t>
  </si>
  <si>
    <t>BAZAN MALDONADO GABY LIZBETH</t>
  </si>
  <si>
    <t>JIRON MARAVILLAS MZ G</t>
  </si>
  <si>
    <t>1657220</t>
  </si>
  <si>
    <t>738735</t>
  </si>
  <si>
    <t>1158</t>
  </si>
  <si>
    <t>PANCCA GALINDO VIRGINIA</t>
  </si>
  <si>
    <t>JIRON CHAVIN DE HUANTAR MZ I LOTE 1</t>
  </si>
  <si>
    <t>1657238</t>
  </si>
  <si>
    <t>738740</t>
  </si>
  <si>
    <t>1162</t>
  </si>
  <si>
    <t>CHAMBI PARICAHUA JULIA</t>
  </si>
  <si>
    <t>1657246</t>
  </si>
  <si>
    <t>738759</t>
  </si>
  <si>
    <t>PAREDES FERNANDEZ JULIA ESPERANZA</t>
  </si>
  <si>
    <t>JIRON NISAN MZ F-4 LOTE 8</t>
  </si>
  <si>
    <t>1659911</t>
  </si>
  <si>
    <t>742233</t>
  </si>
  <si>
    <t>1159</t>
  </si>
  <si>
    <t>MONROY AGREDA KARIN VANESSA</t>
  </si>
  <si>
    <t>JIRON SAN SANTIAGO MZ M LOTE 26</t>
  </si>
  <si>
    <t>1659929</t>
  </si>
  <si>
    <t>742247</t>
  </si>
  <si>
    <t>1143</t>
  </si>
  <si>
    <t>QUISPE DIAZ SONIA</t>
  </si>
  <si>
    <t>AVENIDA HORACIO ZEVALLOS GAMEZ S/N</t>
  </si>
  <si>
    <t>1659937</t>
  </si>
  <si>
    <t>742252</t>
  </si>
  <si>
    <t>1144</t>
  </si>
  <si>
    <t>PAYEHUANCA APAZA SONIA</t>
  </si>
  <si>
    <t>JIRON SAN JUAN DEL ORO MZ R4 LOTE 22</t>
  </si>
  <si>
    <t>1659945</t>
  </si>
  <si>
    <t>742266</t>
  </si>
  <si>
    <t>1145</t>
  </si>
  <si>
    <t>COLCA APAZA CLEDI</t>
  </si>
  <si>
    <t>JIRON LOS CONDES</t>
  </si>
  <si>
    <t>1659952</t>
  </si>
  <si>
    <t>742271</t>
  </si>
  <si>
    <t>1163</t>
  </si>
  <si>
    <t>SUAÑA HUACANI DE TORRE AGRIPINA</t>
  </si>
  <si>
    <t>TUTUHUACAS SECTOR TUTUHUACAS</t>
  </si>
  <si>
    <t>1659960</t>
  </si>
  <si>
    <t>742285</t>
  </si>
  <si>
    <t>1167</t>
  </si>
  <si>
    <t>TICONA PACHARI LUZ INES</t>
  </si>
  <si>
    <t>JIRON LA CANTUTA MZ I LOTE 1</t>
  </si>
  <si>
    <t>1659978</t>
  </si>
  <si>
    <t>742290</t>
  </si>
  <si>
    <t>1165</t>
  </si>
  <si>
    <t>MULLISACA SANCHEZ JENNY LUCRECIA</t>
  </si>
  <si>
    <t>JIRON 06 DE AGOSTO MZ D LOTE 2</t>
  </si>
  <si>
    <t>1659986</t>
  </si>
  <si>
    <t>742308</t>
  </si>
  <si>
    <t>1166</t>
  </si>
  <si>
    <t>JIRON DEUSTUA MZ A</t>
  </si>
  <si>
    <t>1659994</t>
  </si>
  <si>
    <t>742313</t>
  </si>
  <si>
    <t>1168</t>
  </si>
  <si>
    <t>ESPINOZA CHAVEZ ERICK ALEXIS</t>
  </si>
  <si>
    <t>AVENIDA SACSAYHUAMAN MZ J LOTE 4</t>
  </si>
  <si>
    <t>1660018</t>
  </si>
  <si>
    <t>742327</t>
  </si>
  <si>
    <t>1161</t>
  </si>
  <si>
    <t>MENDOZA SUPO MARIBEL ROSA</t>
  </si>
  <si>
    <t>JIRON MAMA OCLLO MZ ZR LOTE 12 SECTOR NUEVO MILENIO</t>
  </si>
  <si>
    <t>1660026</t>
  </si>
  <si>
    <t>742332</t>
  </si>
  <si>
    <t>1148</t>
  </si>
  <si>
    <t>SERMEÑO PAREDES KAREEN JACKELINE</t>
  </si>
  <si>
    <t>COCHAQUINRAY</t>
  </si>
  <si>
    <t>1660034</t>
  </si>
  <si>
    <t>1151</t>
  </si>
  <si>
    <t>1660042</t>
  </si>
  <si>
    <t>1160</t>
  </si>
  <si>
    <t>CONDORI CHOQUEMALLCO SANDRA VIVIANA</t>
  </si>
  <si>
    <t>1661487</t>
  </si>
  <si>
    <t>743534</t>
  </si>
  <si>
    <t>1169</t>
  </si>
  <si>
    <t>MERMA PACSI DAISY GIANINA</t>
  </si>
  <si>
    <t>AVENIDA LOS GERANEOS S/N ETAPA II</t>
  </si>
  <si>
    <t>1661503</t>
  </si>
  <si>
    <t>743567</t>
  </si>
  <si>
    <t>1164</t>
  </si>
  <si>
    <t>GONZALES QUISPE ANTONIA NOLA</t>
  </si>
  <si>
    <t>CARRETERA CARAGACHI A TUTUHUACAS ANEXO</t>
  </si>
  <si>
    <t>1663244</t>
  </si>
  <si>
    <t>HANCCO MAMANI ENRIQUE CESAR</t>
  </si>
  <si>
    <t>1663251</t>
  </si>
  <si>
    <t>745316</t>
  </si>
  <si>
    <t>VALDEZ JAEN TONY OVER</t>
  </si>
  <si>
    <t>CARRETERA CHIMPA JARAN</t>
  </si>
  <si>
    <t>1663269</t>
  </si>
  <si>
    <t>QUISPE ZELA SAMUEL</t>
  </si>
  <si>
    <t>1664267</t>
  </si>
  <si>
    <t>1178</t>
  </si>
  <si>
    <t>QUISPE SALAZAR LUZ DELIA</t>
  </si>
  <si>
    <t>1678200</t>
  </si>
  <si>
    <t>762400</t>
  </si>
  <si>
    <t>LOPEZ ZAPANA BETZABE</t>
  </si>
  <si>
    <t>AVENIDA EDEN S/N</t>
  </si>
  <si>
    <t>1678218</t>
  </si>
  <si>
    <t>762419</t>
  </si>
  <si>
    <t>TACCA CRUZ LOIDA</t>
  </si>
  <si>
    <t>1678226</t>
  </si>
  <si>
    <t>1362</t>
  </si>
  <si>
    <t>TURPO BUSTINCIO YENY</t>
  </si>
  <si>
    <t>1678234</t>
  </si>
  <si>
    <t>1363</t>
  </si>
  <si>
    <t>1678242</t>
  </si>
  <si>
    <t>1364</t>
  </si>
  <si>
    <t>GUTIERREZ ANCCORI GUALBERTA</t>
  </si>
  <si>
    <t>1678259</t>
  </si>
  <si>
    <t>1365</t>
  </si>
  <si>
    <t>RAMOS SUCASACA VILCENTA</t>
  </si>
  <si>
    <t>1678267</t>
  </si>
  <si>
    <t>1366</t>
  </si>
  <si>
    <t>1678275</t>
  </si>
  <si>
    <t>762424</t>
  </si>
  <si>
    <t>SALAS MARON PATRICIA</t>
  </si>
  <si>
    <t>AVENIDA LOS GERANIOS S/N</t>
  </si>
  <si>
    <t>1678283</t>
  </si>
  <si>
    <t>762438</t>
  </si>
  <si>
    <t>JIRON INTI HUATANA S/N</t>
  </si>
  <si>
    <t>1678291</t>
  </si>
  <si>
    <t>762443</t>
  </si>
  <si>
    <t>MACHACA CASTILLO MABI GASTERFIEL</t>
  </si>
  <si>
    <t>AVENIDA DANIEL ALONIAS ROBLES</t>
  </si>
  <si>
    <t>1678309</t>
  </si>
  <si>
    <t>762457</t>
  </si>
  <si>
    <t>CALLE MARTIRES DE UCHURACAY</t>
  </si>
  <si>
    <t>1678317</t>
  </si>
  <si>
    <t>762462</t>
  </si>
  <si>
    <t>1321</t>
  </si>
  <si>
    <t>CHECASACA MAMANI TEODORO</t>
  </si>
  <si>
    <t>AZURINI</t>
  </si>
  <si>
    <t>1678325</t>
  </si>
  <si>
    <t>762476</t>
  </si>
  <si>
    <t>UGARTE RAMOS JUDITH</t>
  </si>
  <si>
    <t>QUINCE CHIRINOS</t>
  </si>
  <si>
    <t>1678333</t>
  </si>
  <si>
    <t>762481</t>
  </si>
  <si>
    <t>1349</t>
  </si>
  <si>
    <t>TICONA TICONA BEATRIZ REGINA</t>
  </si>
  <si>
    <t>JIRON AEROPUERTO S/N</t>
  </si>
  <si>
    <t>1678341</t>
  </si>
  <si>
    <t>762495</t>
  </si>
  <si>
    <t>1325</t>
  </si>
  <si>
    <t>ESQUIVEL SANTI DEISY MAGALY</t>
  </si>
  <si>
    <t>JIRON MANUEL ACOSTA S/N</t>
  </si>
  <si>
    <t>1678358</t>
  </si>
  <si>
    <t>762508</t>
  </si>
  <si>
    <t>1322</t>
  </si>
  <si>
    <t>QUISPE CHOQUE VERONICA TRINIDAD</t>
  </si>
  <si>
    <t>CAHUARANI</t>
  </si>
  <si>
    <t>1678366</t>
  </si>
  <si>
    <t>762513</t>
  </si>
  <si>
    <t>CHOJA</t>
  </si>
  <si>
    <t>1678374</t>
  </si>
  <si>
    <t>762527</t>
  </si>
  <si>
    <t>1357 SEÑOR DE LOS MILAGROS I</t>
  </si>
  <si>
    <t>QUISPE CHURA AYDEE</t>
  </si>
  <si>
    <t>AVENIDA COLONIA</t>
  </si>
  <si>
    <t>1678382</t>
  </si>
  <si>
    <t>762532</t>
  </si>
  <si>
    <t>1327</t>
  </si>
  <si>
    <t>ZAPANA QUISPE INES</t>
  </si>
  <si>
    <t>CARRETERA JULIACA HUANCANE SECTOR IV</t>
  </si>
  <si>
    <t>1678390</t>
  </si>
  <si>
    <t>762546</t>
  </si>
  <si>
    <t>JIRON HABANA</t>
  </si>
  <si>
    <t>1678408</t>
  </si>
  <si>
    <t>762551</t>
  </si>
  <si>
    <t>VARGAYA JACHO ELIZABETH</t>
  </si>
  <si>
    <t>JIRON LAS PALMERAS S/N</t>
  </si>
  <si>
    <t>1678416</t>
  </si>
  <si>
    <t>762565</t>
  </si>
  <si>
    <t>MAMANI CONDORI DORIS ALICIA</t>
  </si>
  <si>
    <t>JIRON SAN VICENTE</t>
  </si>
  <si>
    <t>1678424</t>
  </si>
  <si>
    <t>762570</t>
  </si>
  <si>
    <t>1324</t>
  </si>
  <si>
    <t>CARRETERA QUITA</t>
  </si>
  <si>
    <t>1678432</t>
  </si>
  <si>
    <t>762688</t>
  </si>
  <si>
    <t>LAS MARAVILLAS</t>
  </si>
  <si>
    <t>1678440</t>
  </si>
  <si>
    <t>762693</t>
  </si>
  <si>
    <t>JIRON SAN SALVADOR</t>
  </si>
  <si>
    <t>1678457</t>
  </si>
  <si>
    <t>762706</t>
  </si>
  <si>
    <t>1339</t>
  </si>
  <si>
    <t>JIRON CABANILLAS S/N</t>
  </si>
  <si>
    <t>1678465</t>
  </si>
  <si>
    <t>762711</t>
  </si>
  <si>
    <t>1341 SEÑOR DE HUANCA</t>
  </si>
  <si>
    <t>ALVAREZ PEREZ MARIA DEL PILAR</t>
  </si>
  <si>
    <t>1678473</t>
  </si>
  <si>
    <t>762725</t>
  </si>
  <si>
    <t>PACCO CCAZO LUZ REYNA</t>
  </si>
  <si>
    <t>ESQUEN ANEXO CHAUPICCACCA</t>
  </si>
  <si>
    <t>1678481</t>
  </si>
  <si>
    <t>762730</t>
  </si>
  <si>
    <t>1340</t>
  </si>
  <si>
    <t>HUMPIRI CCOLLA MERI INES</t>
  </si>
  <si>
    <t>PASAJE TREBOL MZ 4 LOTE 5</t>
  </si>
  <si>
    <t>1678499</t>
  </si>
  <si>
    <t>762749</t>
  </si>
  <si>
    <t>1338</t>
  </si>
  <si>
    <t>SALAS SILVA JESSICA JAZMIN</t>
  </si>
  <si>
    <t>JIRON HALCON</t>
  </si>
  <si>
    <t>1678507</t>
  </si>
  <si>
    <t>762754</t>
  </si>
  <si>
    <t>SONCCO DURAND ZAIDA YENY</t>
  </si>
  <si>
    <t>JIRON SAN MIGUEL S/N</t>
  </si>
  <si>
    <t>1678515</t>
  </si>
  <si>
    <t>762768</t>
  </si>
  <si>
    <t>1355 TAHUANTINSUYO SEÑOR DE HUANCA</t>
  </si>
  <si>
    <t>CALLE NUEVA S/N</t>
  </si>
  <si>
    <t>1678523</t>
  </si>
  <si>
    <t>762773</t>
  </si>
  <si>
    <t>CALLE CALLE S/N</t>
  </si>
  <si>
    <t>1678531</t>
  </si>
  <si>
    <t>762787</t>
  </si>
  <si>
    <t>CHINO MAMANI PENYNA GEORGINA</t>
  </si>
  <si>
    <t>JIRON VISTA ALEGRE S/N</t>
  </si>
  <si>
    <t>1678549</t>
  </si>
  <si>
    <t>762792</t>
  </si>
  <si>
    <t>1342</t>
  </si>
  <si>
    <t>TORRES BENAVENTE ANA TORESKOWA</t>
  </si>
  <si>
    <t>CALLE SAN JUAN DE DIOS S/N</t>
  </si>
  <si>
    <t>1678556</t>
  </si>
  <si>
    <t>762805</t>
  </si>
  <si>
    <t>LOS ROSALES</t>
  </si>
  <si>
    <t>1678564</t>
  </si>
  <si>
    <t>762810</t>
  </si>
  <si>
    <t>1353</t>
  </si>
  <si>
    <t>JIRON SAN ADRIAN S/N</t>
  </si>
  <si>
    <t>1678572</t>
  </si>
  <si>
    <t>762829</t>
  </si>
  <si>
    <t>1354</t>
  </si>
  <si>
    <t>PARI PONCE CLEDY</t>
  </si>
  <si>
    <t>1678580</t>
  </si>
  <si>
    <t>762834</t>
  </si>
  <si>
    <t>APANA CCOPA OLGA</t>
  </si>
  <si>
    <t>CALLE CHANCHAMAYO S/N</t>
  </si>
  <si>
    <t>1678598</t>
  </si>
  <si>
    <t>762848</t>
  </si>
  <si>
    <t>1359</t>
  </si>
  <si>
    <t>CRUZ CUTIPA ABIGAIL SELOMIT</t>
  </si>
  <si>
    <t>JIRON COLLAO S/N</t>
  </si>
  <si>
    <t>1678606</t>
  </si>
  <si>
    <t>762853</t>
  </si>
  <si>
    <t>ANCCORI MENDOZA MARIBEL</t>
  </si>
  <si>
    <t>JIRON COMERCIO S/N</t>
  </si>
  <si>
    <t>1678614</t>
  </si>
  <si>
    <t>762867</t>
  </si>
  <si>
    <t>COLQUEHUANCA YUCRA NOHELIA</t>
  </si>
  <si>
    <t>VILLA SAN JUAN PEÑA DORADA</t>
  </si>
  <si>
    <t>1678622</t>
  </si>
  <si>
    <t>762872</t>
  </si>
  <si>
    <t>1323</t>
  </si>
  <si>
    <t>MAMANI SILLO JULIA FRANSISCA</t>
  </si>
  <si>
    <t>TAYATAYA</t>
  </si>
  <si>
    <t>1678630</t>
  </si>
  <si>
    <t>762886</t>
  </si>
  <si>
    <t>JIRON CERRO DE PASCO S/N</t>
  </si>
  <si>
    <t>1678648</t>
  </si>
  <si>
    <t>762891</t>
  </si>
  <si>
    <t>1331</t>
  </si>
  <si>
    <t>OTAZU ITO DEISY MAEL</t>
  </si>
  <si>
    <t>JIRON PARANA S/N</t>
  </si>
  <si>
    <t>1678655</t>
  </si>
  <si>
    <t>762909</t>
  </si>
  <si>
    <t>1358 VIRGEN DE FATIMA</t>
  </si>
  <si>
    <t>MAMANI SILLO JULIA FRANCISCA</t>
  </si>
  <si>
    <t>CALLE VIRGEN DE FATIMA</t>
  </si>
  <si>
    <t>1696046</t>
  </si>
  <si>
    <t>779269</t>
  </si>
  <si>
    <t>1711076</t>
  </si>
  <si>
    <t>792355</t>
  </si>
  <si>
    <t>ZAPANA QUISPE FRANCISCA</t>
  </si>
  <si>
    <t>FRANCISCO BOLOGNESI</t>
  </si>
  <si>
    <t>1747799</t>
  </si>
  <si>
    <t>822932</t>
  </si>
  <si>
    <t>1588</t>
  </si>
  <si>
    <t>QUISPE TITO TERESA</t>
  </si>
  <si>
    <t>AVENIDA JOSE GALVEZ S/N</t>
  </si>
  <si>
    <t>1774728</t>
  </si>
  <si>
    <t>844665</t>
  </si>
  <si>
    <t>1616</t>
  </si>
  <si>
    <t>1774736</t>
  </si>
  <si>
    <t>844670</t>
  </si>
  <si>
    <t>1617</t>
  </si>
  <si>
    <t>SAN LUIS ETAPA II</t>
  </si>
  <si>
    <t>1777549</t>
  </si>
  <si>
    <t>846551</t>
  </si>
  <si>
    <t>1618</t>
  </si>
  <si>
    <t>ISLA 1</t>
  </si>
  <si>
    <t>1778430</t>
  </si>
  <si>
    <t>847536</t>
  </si>
  <si>
    <t>1619</t>
  </si>
  <si>
    <t>NUEVO AMANECER</t>
  </si>
  <si>
    <t>Dirección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</si>
</sst>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000000"/>
  </numFmts>
  <fonts count="13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8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22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1"/>
      <color rgb="FF006100"/>
      <name val="Arial"/>
      <family val="2"/>
      <scheme val="minor"/>
    </font>
    <font>
      <b/>
      <sz val="11"/>
      <color theme="9" tint="-0.249977111117893"/>
      <name val="Arial"/>
      <family val="2"/>
      <scheme val="minor"/>
    </font>
    <font>
      <sz val="8"/>
      <color rgb="FF000000"/>
      <name val="Arial Narrow"/>
      <family val="2"/>
    </font>
    <font>
      <sz val="1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3" borderId="0" applyNumberFormat="0" applyBorder="0" applyAlignment="0" applyProtection="0"/>
    <xf numFmtId="0" fontId="2" fillId="0" borderId="0"/>
    <xf numFmtId="0" fontId="11" fillId="0" borderId="0"/>
  </cellStyleXfs>
  <cellXfs count="24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3" fillId="0" borderId="0" xfId="0" quotePrefix="1" applyFont="1"/>
    <xf numFmtId="0" fontId="4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2" fillId="0" borderId="0" xfId="2"/>
    <xf numFmtId="0" fontId="8" fillId="3" borderId="1" xfId="1" applyFont="1" applyBorder="1" applyAlignment="1">
      <alignment horizontal="center" vertical="center" wrapText="1"/>
    </xf>
    <xf numFmtId="165" fontId="2" fillId="0" borderId="1" xfId="2" applyNumberFormat="1" applyBorder="1" applyAlignment="1">
      <alignment horizontal="center"/>
    </xf>
    <xf numFmtId="49" fontId="2" fillId="0" borderId="1" xfId="2" applyNumberFormat="1" applyBorder="1"/>
    <xf numFmtId="0" fontId="2" fillId="0" borderId="1" xfId="2" applyBorder="1" applyAlignment="1">
      <alignment horizontal="center"/>
    </xf>
    <xf numFmtId="0" fontId="9" fillId="0" borderId="1" xfId="2" applyFont="1" applyBorder="1" applyAlignment="1">
      <alignment horizontal="center"/>
    </xf>
    <xf numFmtId="0" fontId="8" fillId="4" borderId="1" xfId="1" applyFont="1" applyFill="1" applyBorder="1" applyAlignment="1">
      <alignment horizontal="center" vertical="center" wrapText="1"/>
    </xf>
    <xf numFmtId="49" fontId="10" fillId="0" borderId="0" xfId="0" applyNumberFormat="1" applyFont="1"/>
    <xf numFmtId="0" fontId="8" fillId="5" borderId="1" xfId="1" applyFont="1" applyFill="1" applyBorder="1" applyAlignment="1">
      <alignment horizontal="center" vertical="center" wrapText="1"/>
    </xf>
    <xf numFmtId="0" fontId="8" fillId="6" borderId="1" xfId="1" applyFont="1" applyFill="1" applyBorder="1" applyAlignment="1">
      <alignment horizontal="center" vertical="center" wrapText="1"/>
    </xf>
    <xf numFmtId="0" fontId="6" fillId="0" borderId="0" xfId="2" applyFont="1" applyAlignment="1">
      <alignment horizontal="center"/>
    </xf>
    <xf numFmtId="0" fontId="7" fillId="0" borderId="0" xfId="2" applyFont="1" applyAlignment="1">
      <alignment horizontal="center"/>
    </xf>
    <xf numFmtId="0" fontId="12" fillId="0" borderId="0" xfId="3" applyFont="1" applyAlignment="1">
      <alignment horizontal="center"/>
    </xf>
    <xf numFmtId="0" fontId="11" fillId="0" borderId="0" xfId="3"/>
    <xf numFmtId="0" fontId="2" fillId="0" borderId="1" xfId="2" applyBorder="1" applyAlignment="1"/>
    <xf numFmtId="0" fontId="1" fillId="0" borderId="0" xfId="2" applyFont="1"/>
    <xf numFmtId="0" fontId="2" fillId="4" borderId="0" xfId="2" applyFill="1"/>
  </cellXfs>
  <cellStyles count="4">
    <cellStyle name="Bueno" xfId="1" builtinId="26"/>
    <cellStyle name="Normal" xfId="0" builtinId="0"/>
    <cellStyle name="Normal 2" xfId="2" xr:uid="{D154911D-0ECE-4A2F-80BE-42D6BEA3D8DF}"/>
    <cellStyle name="Normal 3" xfId="3" xr:uid="{5E26889B-45A8-40FA-A4B2-D28A284934A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5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5703125" defaultRowHeight="15.75" customHeight="1" x14ac:dyDescent="0.2"/>
  <cols>
    <col min="1" max="3" width="18.85546875" customWidth="1"/>
    <col min="4" max="4" width="37.7109375" customWidth="1"/>
    <col min="5" max="5" width="13.140625" customWidth="1"/>
    <col min="6" max="26" width="18.8554687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</row>
    <row r="2" spans="1:20" x14ac:dyDescent="0.2">
      <c r="A2" s="2">
        <v>44931.474119409722</v>
      </c>
      <c r="B2" s="1">
        <v>1657246</v>
      </c>
      <c r="C2" s="1" t="s">
        <v>15</v>
      </c>
      <c r="D2" s="1" t="s">
        <v>16</v>
      </c>
      <c r="E2" s="1">
        <v>951911456</v>
      </c>
      <c r="F2" s="1" t="s">
        <v>17</v>
      </c>
      <c r="P2" s="1">
        <v>0</v>
      </c>
      <c r="Q2" s="1">
        <v>0</v>
      </c>
      <c r="R2" s="1">
        <v>0</v>
      </c>
      <c r="S2" s="1">
        <v>0</v>
      </c>
      <c r="T2" s="1">
        <v>0</v>
      </c>
    </row>
    <row r="3" spans="1:20" x14ac:dyDescent="0.2">
      <c r="A3" s="2">
        <v>44931.515436956019</v>
      </c>
      <c r="B3" s="1">
        <v>1619485</v>
      </c>
      <c r="C3" s="1">
        <v>967</v>
      </c>
      <c r="D3" s="1" t="s">
        <v>18</v>
      </c>
      <c r="E3" s="1">
        <v>918467129</v>
      </c>
      <c r="F3" s="1" t="s">
        <v>19</v>
      </c>
      <c r="G3" s="1">
        <v>0</v>
      </c>
      <c r="H3" s="1">
        <v>0</v>
      </c>
      <c r="I3" s="1">
        <v>0</v>
      </c>
    </row>
    <row r="4" spans="1:20" x14ac:dyDescent="0.2">
      <c r="A4" s="2">
        <v>44931.517151412037</v>
      </c>
      <c r="B4" s="3" t="s">
        <v>20</v>
      </c>
      <c r="C4" s="1" t="s">
        <v>21</v>
      </c>
      <c r="D4" s="1" t="s">
        <v>22</v>
      </c>
      <c r="E4" s="1">
        <v>918951737</v>
      </c>
      <c r="F4" s="1" t="s">
        <v>19</v>
      </c>
      <c r="G4" s="1">
        <v>9</v>
      </c>
      <c r="H4" s="1">
        <v>8</v>
      </c>
      <c r="I4" s="1">
        <v>7</v>
      </c>
    </row>
    <row r="5" spans="1:20" x14ac:dyDescent="0.2">
      <c r="A5" s="2">
        <v>44931.518656944449</v>
      </c>
      <c r="B5" s="1">
        <v>1619428</v>
      </c>
      <c r="C5" s="1" t="s">
        <v>23</v>
      </c>
      <c r="D5" s="1" t="s">
        <v>24</v>
      </c>
      <c r="E5" s="1">
        <v>957108700</v>
      </c>
      <c r="F5" s="1" t="s">
        <v>19</v>
      </c>
      <c r="G5" s="1">
        <v>4</v>
      </c>
      <c r="H5" s="1">
        <v>2</v>
      </c>
      <c r="I5" s="1">
        <v>2</v>
      </c>
    </row>
    <row r="6" spans="1:20" x14ac:dyDescent="0.2">
      <c r="A6" s="2">
        <v>44931.522385104166</v>
      </c>
      <c r="B6" s="1">
        <v>1678366</v>
      </c>
      <c r="C6" s="1">
        <v>1328</v>
      </c>
      <c r="D6" s="1" t="s">
        <v>25</v>
      </c>
      <c r="E6" s="1">
        <v>955782100</v>
      </c>
      <c r="F6" s="1" t="s">
        <v>19</v>
      </c>
      <c r="G6" s="1">
        <v>0</v>
      </c>
      <c r="H6" s="1">
        <v>0</v>
      </c>
      <c r="I6" s="1">
        <v>0</v>
      </c>
    </row>
    <row r="7" spans="1:20" x14ac:dyDescent="0.2">
      <c r="A7" s="2">
        <v>44931.523811990744</v>
      </c>
      <c r="B7" s="1">
        <v>1678259</v>
      </c>
      <c r="C7" s="1">
        <v>1365</v>
      </c>
      <c r="D7" s="1" t="s">
        <v>26</v>
      </c>
      <c r="E7" s="1">
        <v>951967119</v>
      </c>
      <c r="F7" s="1" t="s">
        <v>19</v>
      </c>
      <c r="G7" s="1">
        <v>5</v>
      </c>
      <c r="H7" s="1">
        <v>4</v>
      </c>
      <c r="I7" s="1">
        <v>2</v>
      </c>
    </row>
    <row r="8" spans="1:20" x14ac:dyDescent="0.2">
      <c r="A8" s="2">
        <v>44931.534389988425</v>
      </c>
      <c r="B8" s="1">
        <v>1678341</v>
      </c>
      <c r="C8" s="1">
        <v>1325</v>
      </c>
      <c r="D8" s="1" t="s">
        <v>27</v>
      </c>
      <c r="E8" s="1">
        <v>936613439</v>
      </c>
      <c r="F8" s="1" t="s">
        <v>19</v>
      </c>
      <c r="G8" s="1">
        <v>15</v>
      </c>
      <c r="H8" s="1">
        <v>15</v>
      </c>
      <c r="I8" s="1">
        <v>20</v>
      </c>
    </row>
    <row r="9" spans="1:20" x14ac:dyDescent="0.2">
      <c r="A9" s="2">
        <v>44931.535723738431</v>
      </c>
      <c r="B9" s="1">
        <v>1774728</v>
      </c>
      <c r="C9" s="1" t="s">
        <v>28</v>
      </c>
      <c r="D9" s="1" t="s">
        <v>29</v>
      </c>
      <c r="E9" s="1">
        <v>915973705</v>
      </c>
      <c r="F9" s="1" t="s">
        <v>19</v>
      </c>
      <c r="G9" s="3" t="s">
        <v>30</v>
      </c>
      <c r="H9" s="3" t="s">
        <v>30</v>
      </c>
      <c r="I9" s="3" t="s">
        <v>30</v>
      </c>
    </row>
    <row r="10" spans="1:20" x14ac:dyDescent="0.2">
      <c r="A10" s="2">
        <v>44931.570269988428</v>
      </c>
      <c r="B10" s="3" t="s">
        <v>31</v>
      </c>
      <c r="C10" s="1" t="s">
        <v>32</v>
      </c>
      <c r="D10" s="1" t="s">
        <v>33</v>
      </c>
      <c r="E10" s="1">
        <v>951147282</v>
      </c>
      <c r="F10" s="1" t="s">
        <v>34</v>
      </c>
      <c r="J10" s="1">
        <v>3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</row>
    <row r="11" spans="1:20" x14ac:dyDescent="0.2">
      <c r="A11" s="2">
        <v>44931.576167928244</v>
      </c>
      <c r="B11" s="3" t="s">
        <v>35</v>
      </c>
      <c r="C11" s="1">
        <v>70602</v>
      </c>
      <c r="D11" s="1" t="s">
        <v>36</v>
      </c>
      <c r="E11" s="1">
        <v>914171871</v>
      </c>
      <c r="F11" s="1" t="s">
        <v>34</v>
      </c>
      <c r="J11" s="1">
        <v>3</v>
      </c>
      <c r="K11" s="1">
        <v>1</v>
      </c>
      <c r="L11" s="1">
        <v>0</v>
      </c>
      <c r="M11" s="1">
        <v>0</v>
      </c>
      <c r="N11" s="1">
        <v>1</v>
      </c>
      <c r="O11" s="1">
        <v>1</v>
      </c>
    </row>
    <row r="12" spans="1:20" x14ac:dyDescent="0.2">
      <c r="A12" s="2">
        <v>44931.581672337961</v>
      </c>
      <c r="B12" s="3" t="s">
        <v>37</v>
      </c>
      <c r="C12" s="1">
        <v>70590</v>
      </c>
      <c r="D12" s="1" t="s">
        <v>38</v>
      </c>
      <c r="E12" s="1">
        <v>938881965</v>
      </c>
      <c r="F12" s="1" t="s">
        <v>34</v>
      </c>
      <c r="J12" s="1">
        <v>6</v>
      </c>
      <c r="K12" s="1">
        <v>2</v>
      </c>
      <c r="L12" s="1">
        <v>2</v>
      </c>
      <c r="M12" s="1">
        <v>1</v>
      </c>
      <c r="N12" s="1">
        <v>1</v>
      </c>
      <c r="O12" s="1">
        <v>3</v>
      </c>
    </row>
    <row r="13" spans="1:20" x14ac:dyDescent="0.2">
      <c r="A13" s="2">
        <v>44931.588133564816</v>
      </c>
      <c r="B13" s="3" t="s">
        <v>39</v>
      </c>
      <c r="C13" s="1" t="s">
        <v>40</v>
      </c>
      <c r="D13" s="1" t="s">
        <v>41</v>
      </c>
      <c r="E13" s="1">
        <v>947542712</v>
      </c>
      <c r="F13" s="1" t="s">
        <v>34</v>
      </c>
      <c r="J13" s="1">
        <v>5</v>
      </c>
      <c r="K13" s="1">
        <v>4</v>
      </c>
      <c r="L13" s="1">
        <v>4</v>
      </c>
      <c r="M13" s="1">
        <v>3</v>
      </c>
      <c r="N13" s="1">
        <v>5</v>
      </c>
      <c r="O13" s="1">
        <v>4</v>
      </c>
    </row>
    <row r="14" spans="1:20" x14ac:dyDescent="0.2">
      <c r="A14" s="2">
        <v>44931.591242939816</v>
      </c>
      <c r="B14" s="1">
        <v>1581461</v>
      </c>
      <c r="C14" s="1">
        <v>70709</v>
      </c>
      <c r="D14" s="1" t="s">
        <v>42</v>
      </c>
      <c r="E14" s="1">
        <v>957632218</v>
      </c>
      <c r="F14" s="1" t="s">
        <v>34</v>
      </c>
      <c r="J14" s="3" t="s">
        <v>43</v>
      </c>
      <c r="K14" s="3" t="s">
        <v>43</v>
      </c>
      <c r="L14" s="3" t="s">
        <v>43</v>
      </c>
      <c r="M14" s="3" t="s">
        <v>43</v>
      </c>
      <c r="N14" s="3" t="s">
        <v>43</v>
      </c>
      <c r="O14" s="3" t="s">
        <v>43</v>
      </c>
    </row>
    <row r="15" spans="1:20" x14ac:dyDescent="0.2">
      <c r="A15" s="2">
        <v>44931.59422269676</v>
      </c>
      <c r="B15" s="3" t="s">
        <v>44</v>
      </c>
      <c r="C15" s="1" t="s">
        <v>45</v>
      </c>
      <c r="D15" s="1" t="s">
        <v>46</v>
      </c>
      <c r="E15" s="1">
        <v>951650485</v>
      </c>
      <c r="F15" s="1" t="s">
        <v>19</v>
      </c>
      <c r="G15" s="1">
        <v>0</v>
      </c>
      <c r="H15" s="1">
        <v>2</v>
      </c>
      <c r="I15" s="1">
        <v>10</v>
      </c>
    </row>
    <row r="16" spans="1:20" x14ac:dyDescent="0.2">
      <c r="A16" s="2">
        <v>44931.598524525463</v>
      </c>
      <c r="B16" s="3" t="s">
        <v>47</v>
      </c>
      <c r="C16" s="1" t="s">
        <v>48</v>
      </c>
      <c r="D16" s="1" t="s">
        <v>49</v>
      </c>
      <c r="E16" s="1">
        <v>951807918</v>
      </c>
      <c r="F16" s="1" t="s">
        <v>34</v>
      </c>
      <c r="J16" s="1">
        <v>2</v>
      </c>
      <c r="K16" s="1">
        <v>2</v>
      </c>
      <c r="L16" s="1">
        <v>2</v>
      </c>
      <c r="M16" s="1">
        <v>2</v>
      </c>
      <c r="N16" s="1">
        <v>2</v>
      </c>
      <c r="O16" s="1">
        <v>2</v>
      </c>
    </row>
    <row r="17" spans="1:20" x14ac:dyDescent="0.2">
      <c r="A17" s="2">
        <v>44931.599309814817</v>
      </c>
      <c r="B17" s="3" t="s">
        <v>50</v>
      </c>
      <c r="C17" s="1">
        <v>70598</v>
      </c>
      <c r="D17" s="1" t="s">
        <v>51</v>
      </c>
      <c r="E17" s="1">
        <v>983306326</v>
      </c>
      <c r="F17" s="1" t="s">
        <v>34</v>
      </c>
      <c r="J17" s="1">
        <v>5</v>
      </c>
      <c r="K17" s="1">
        <v>3</v>
      </c>
      <c r="L17" s="1">
        <v>3</v>
      </c>
      <c r="M17" s="1">
        <v>3</v>
      </c>
      <c r="N17" s="1">
        <v>2</v>
      </c>
      <c r="O17" s="1">
        <v>2</v>
      </c>
    </row>
    <row r="18" spans="1:20" x14ac:dyDescent="0.2">
      <c r="A18" s="2">
        <v>44931.616170555557</v>
      </c>
      <c r="B18" s="3" t="s">
        <v>52</v>
      </c>
      <c r="C18" s="1" t="s">
        <v>53</v>
      </c>
      <c r="D18" s="1" t="s">
        <v>54</v>
      </c>
      <c r="E18" s="1">
        <v>951746686</v>
      </c>
      <c r="F18" s="1" t="s">
        <v>34</v>
      </c>
      <c r="J18" s="3" t="s">
        <v>43</v>
      </c>
      <c r="K18" s="3" t="s">
        <v>43</v>
      </c>
      <c r="L18" s="3" t="s">
        <v>43</v>
      </c>
      <c r="M18" s="3" t="s">
        <v>43</v>
      </c>
      <c r="N18" s="3" t="s">
        <v>43</v>
      </c>
      <c r="O18" s="3" t="s">
        <v>43</v>
      </c>
    </row>
    <row r="19" spans="1:20" x14ac:dyDescent="0.2">
      <c r="A19" s="2">
        <v>44931.627668437504</v>
      </c>
      <c r="B19" s="3" t="s">
        <v>55</v>
      </c>
      <c r="C19" s="1">
        <v>70593</v>
      </c>
      <c r="D19" s="1" t="s">
        <v>56</v>
      </c>
      <c r="E19" s="1">
        <v>986868096</v>
      </c>
      <c r="F19" s="1" t="s">
        <v>34</v>
      </c>
      <c r="J19" s="1">
        <v>17</v>
      </c>
      <c r="K19" s="1">
        <v>15</v>
      </c>
      <c r="L19" s="1">
        <v>14</v>
      </c>
      <c r="M19" s="1">
        <v>16</v>
      </c>
      <c r="N19" s="1">
        <v>14</v>
      </c>
      <c r="O19" s="1">
        <v>14</v>
      </c>
    </row>
    <row r="20" spans="1:20" x14ac:dyDescent="0.2">
      <c r="A20" s="2">
        <v>44931.632783240741</v>
      </c>
      <c r="B20" s="3" t="s">
        <v>57</v>
      </c>
      <c r="C20" s="1">
        <v>70616</v>
      </c>
      <c r="D20" s="1" t="s">
        <v>58</v>
      </c>
      <c r="E20" s="1">
        <v>925395120</v>
      </c>
      <c r="F20" s="1" t="s">
        <v>34</v>
      </c>
      <c r="J20" s="1">
        <v>25</v>
      </c>
      <c r="K20" s="1">
        <v>0</v>
      </c>
      <c r="L20" s="1">
        <v>2</v>
      </c>
      <c r="M20" s="1">
        <v>3</v>
      </c>
      <c r="N20" s="1">
        <v>2</v>
      </c>
      <c r="O20" s="1">
        <v>2</v>
      </c>
    </row>
    <row r="21" spans="1:20" x14ac:dyDescent="0.2">
      <c r="A21" s="2">
        <v>44931.636984861107</v>
      </c>
      <c r="B21" s="3" t="s">
        <v>59</v>
      </c>
      <c r="C21" s="1">
        <v>70619</v>
      </c>
      <c r="D21" s="1" t="s">
        <v>60</v>
      </c>
      <c r="E21" s="1">
        <v>950362023</v>
      </c>
      <c r="F21" s="1" t="s">
        <v>34</v>
      </c>
      <c r="J21" s="1">
        <v>35</v>
      </c>
      <c r="K21" s="1">
        <v>0</v>
      </c>
      <c r="L21" s="1">
        <v>5</v>
      </c>
      <c r="M21" s="1">
        <v>3</v>
      </c>
      <c r="N21" s="1">
        <v>3</v>
      </c>
      <c r="O21" s="1">
        <v>2</v>
      </c>
    </row>
    <row r="22" spans="1:20" x14ac:dyDescent="0.2">
      <c r="A22" s="2">
        <v>44931.637982060187</v>
      </c>
      <c r="B22" s="3" t="s">
        <v>61</v>
      </c>
      <c r="C22" s="1">
        <v>70676</v>
      </c>
      <c r="D22" s="1" t="s">
        <v>62</v>
      </c>
      <c r="E22" s="1">
        <v>967313095</v>
      </c>
      <c r="F22" s="1" t="s">
        <v>34</v>
      </c>
      <c r="J22" s="1">
        <v>5</v>
      </c>
      <c r="K22" s="1">
        <v>5</v>
      </c>
      <c r="L22" s="1">
        <v>4</v>
      </c>
      <c r="M22" s="1">
        <v>2</v>
      </c>
      <c r="N22" s="1">
        <v>1</v>
      </c>
      <c r="O22" s="1">
        <v>4</v>
      </c>
    </row>
    <row r="23" spans="1:20" x14ac:dyDescent="0.2">
      <c r="A23" s="2">
        <v>44931.677345358796</v>
      </c>
      <c r="B23" s="1">
        <v>1619576</v>
      </c>
      <c r="C23" s="1" t="s">
        <v>63</v>
      </c>
      <c r="D23" s="1" t="s">
        <v>64</v>
      </c>
      <c r="E23" s="1">
        <v>920070007</v>
      </c>
      <c r="F23" s="1" t="s">
        <v>19</v>
      </c>
      <c r="G23" s="1">
        <v>0</v>
      </c>
      <c r="H23" s="1">
        <v>13</v>
      </c>
      <c r="I23" s="1">
        <v>7</v>
      </c>
    </row>
    <row r="24" spans="1:20" x14ac:dyDescent="0.2">
      <c r="A24" s="2">
        <v>44931.724683472217</v>
      </c>
      <c r="B24" s="3" t="s">
        <v>65</v>
      </c>
      <c r="C24" s="1" t="s">
        <v>66</v>
      </c>
      <c r="D24" s="1" t="s">
        <v>67</v>
      </c>
      <c r="E24" s="1">
        <v>996999180</v>
      </c>
      <c r="F24" s="1" t="s">
        <v>19</v>
      </c>
      <c r="G24" s="1">
        <v>20</v>
      </c>
      <c r="H24" s="1">
        <v>10</v>
      </c>
      <c r="I24" s="3" t="s">
        <v>43</v>
      </c>
    </row>
    <row r="25" spans="1:20" x14ac:dyDescent="0.2">
      <c r="A25" s="2">
        <v>44931.741967534719</v>
      </c>
      <c r="B25" s="1">
        <v>1493097</v>
      </c>
      <c r="C25" s="1" t="s">
        <v>68</v>
      </c>
      <c r="D25" s="1" t="s">
        <v>69</v>
      </c>
      <c r="E25" s="1">
        <v>948992000</v>
      </c>
      <c r="F25" s="1" t="s">
        <v>19</v>
      </c>
      <c r="G25" s="1">
        <v>0</v>
      </c>
      <c r="H25" s="1">
        <v>12</v>
      </c>
      <c r="I25" s="1">
        <v>0</v>
      </c>
    </row>
    <row r="26" spans="1:20" x14ac:dyDescent="0.2">
      <c r="A26" s="2">
        <v>44931.74427815972</v>
      </c>
      <c r="B26" s="1">
        <v>1571843</v>
      </c>
      <c r="C26" s="1" t="s">
        <v>70</v>
      </c>
      <c r="D26" s="1" t="s">
        <v>71</v>
      </c>
      <c r="E26" s="1">
        <v>902907474</v>
      </c>
      <c r="F26" s="1" t="s">
        <v>19</v>
      </c>
      <c r="G26" s="1">
        <v>3</v>
      </c>
      <c r="H26" s="1">
        <v>3</v>
      </c>
      <c r="I26" s="1">
        <v>0</v>
      </c>
    </row>
    <row r="27" spans="1:20" x14ac:dyDescent="0.2">
      <c r="A27" s="2">
        <v>44931.751224571759</v>
      </c>
      <c r="B27" s="3" t="s">
        <v>72</v>
      </c>
      <c r="C27" s="1" t="s">
        <v>73</v>
      </c>
      <c r="D27" s="1" t="s">
        <v>74</v>
      </c>
      <c r="E27" s="1">
        <v>961527171</v>
      </c>
      <c r="F27" s="1" t="s">
        <v>17</v>
      </c>
      <c r="P27" s="1">
        <v>50</v>
      </c>
      <c r="Q27" s="1">
        <v>48</v>
      </c>
      <c r="R27" s="1">
        <v>52</v>
      </c>
      <c r="S27" s="1">
        <v>48</v>
      </c>
      <c r="T27" s="1">
        <v>48</v>
      </c>
    </row>
    <row r="28" spans="1:20" x14ac:dyDescent="0.2">
      <c r="A28" s="2">
        <v>44931.778611319445</v>
      </c>
      <c r="B28" s="3" t="s">
        <v>75</v>
      </c>
      <c r="C28" s="1" t="s">
        <v>76</v>
      </c>
      <c r="D28" s="1" t="s">
        <v>77</v>
      </c>
      <c r="E28" s="1">
        <v>981626288</v>
      </c>
      <c r="F28" s="1" t="s">
        <v>34</v>
      </c>
      <c r="J28" s="1">
        <v>20</v>
      </c>
      <c r="K28" s="1">
        <v>17</v>
      </c>
      <c r="L28" s="1">
        <v>12</v>
      </c>
      <c r="M28" s="1">
        <v>10</v>
      </c>
      <c r="N28" s="1">
        <v>21</v>
      </c>
      <c r="O28" s="1">
        <v>13</v>
      </c>
    </row>
    <row r="29" spans="1:20" x14ac:dyDescent="0.2">
      <c r="A29" s="2">
        <v>44931.780101689816</v>
      </c>
      <c r="B29" s="3" t="s">
        <v>78</v>
      </c>
      <c r="C29" s="1" t="s">
        <v>79</v>
      </c>
      <c r="D29" s="1" t="s">
        <v>80</v>
      </c>
      <c r="E29" s="1">
        <v>945566861</v>
      </c>
      <c r="F29" s="1" t="s">
        <v>34</v>
      </c>
      <c r="J29" s="1">
        <v>60</v>
      </c>
      <c r="K29" s="1">
        <v>23</v>
      </c>
      <c r="L29" s="1">
        <v>25</v>
      </c>
      <c r="M29" s="1">
        <v>19</v>
      </c>
      <c r="N29" s="1">
        <v>17</v>
      </c>
      <c r="O29" s="1">
        <v>22</v>
      </c>
    </row>
    <row r="30" spans="1:20" x14ac:dyDescent="0.2">
      <c r="A30" s="2">
        <v>44931.787289004627</v>
      </c>
      <c r="B30" s="1">
        <v>1660042</v>
      </c>
      <c r="C30" s="1">
        <v>1160</v>
      </c>
      <c r="D30" s="1" t="s">
        <v>81</v>
      </c>
      <c r="E30" s="1">
        <v>925751626</v>
      </c>
      <c r="F30" s="1" t="s">
        <v>19</v>
      </c>
      <c r="G30" s="1">
        <v>0</v>
      </c>
      <c r="H30" s="1">
        <v>0</v>
      </c>
      <c r="I30" s="1">
        <v>0</v>
      </c>
    </row>
    <row r="31" spans="1:20" x14ac:dyDescent="0.2">
      <c r="A31" s="2">
        <v>44931.787403622686</v>
      </c>
      <c r="B31" s="1">
        <v>1777549</v>
      </c>
      <c r="C31" s="1">
        <v>1618</v>
      </c>
      <c r="D31" s="1" t="s">
        <v>82</v>
      </c>
      <c r="E31" s="1">
        <v>966710855</v>
      </c>
      <c r="F31" s="1" t="s">
        <v>19</v>
      </c>
      <c r="G31" s="1">
        <v>5</v>
      </c>
      <c r="H31" s="1">
        <v>10</v>
      </c>
      <c r="I31" s="1">
        <v>10</v>
      </c>
    </row>
    <row r="32" spans="1:20" x14ac:dyDescent="0.2">
      <c r="A32" s="2">
        <v>44931.788154895832</v>
      </c>
      <c r="B32" s="1">
        <v>1777549</v>
      </c>
      <c r="C32" s="1">
        <v>1618</v>
      </c>
      <c r="D32" s="1" t="s">
        <v>82</v>
      </c>
      <c r="E32" s="1">
        <v>966710855</v>
      </c>
      <c r="F32" s="1" t="s">
        <v>19</v>
      </c>
      <c r="G32" s="1">
        <v>5</v>
      </c>
      <c r="H32" s="1">
        <v>10</v>
      </c>
      <c r="I32" s="1">
        <v>10</v>
      </c>
    </row>
    <row r="33" spans="1:20" x14ac:dyDescent="0.2">
      <c r="A33" s="2">
        <v>44931.80478825231</v>
      </c>
      <c r="B33" s="1">
        <v>1026913</v>
      </c>
      <c r="C33" s="1">
        <v>70698</v>
      </c>
      <c r="D33" s="1" t="s">
        <v>83</v>
      </c>
      <c r="E33" s="1">
        <v>953975752</v>
      </c>
      <c r="F33" s="1" t="s">
        <v>34</v>
      </c>
      <c r="J33" s="1">
        <v>8</v>
      </c>
      <c r="K33" s="1">
        <v>0</v>
      </c>
      <c r="L33" s="1">
        <v>6</v>
      </c>
      <c r="M33" s="1">
        <v>2</v>
      </c>
      <c r="N33" s="1">
        <v>4</v>
      </c>
      <c r="O33" s="1">
        <v>0</v>
      </c>
    </row>
    <row r="34" spans="1:20" x14ac:dyDescent="0.2">
      <c r="A34" s="2">
        <v>44931.817526423612</v>
      </c>
      <c r="B34" s="1">
        <v>1663251</v>
      </c>
      <c r="C34" s="1" t="s">
        <v>84</v>
      </c>
      <c r="D34" s="1" t="s">
        <v>85</v>
      </c>
      <c r="E34" s="1">
        <v>990005517</v>
      </c>
      <c r="F34" s="1" t="s">
        <v>17</v>
      </c>
      <c r="P34" s="1">
        <v>14</v>
      </c>
      <c r="Q34" s="1">
        <v>2</v>
      </c>
      <c r="R34" s="1">
        <v>4</v>
      </c>
      <c r="S34" s="1">
        <v>16</v>
      </c>
      <c r="T34" s="1">
        <v>11</v>
      </c>
    </row>
    <row r="35" spans="1:20" x14ac:dyDescent="0.2">
      <c r="A35" s="2">
        <v>44931.836958611108</v>
      </c>
      <c r="B35" s="3" t="s">
        <v>86</v>
      </c>
      <c r="C35" s="1" t="s">
        <v>87</v>
      </c>
      <c r="D35" s="1" t="s">
        <v>88</v>
      </c>
      <c r="E35" s="1">
        <v>950941783</v>
      </c>
      <c r="F35" s="1" t="s">
        <v>19</v>
      </c>
      <c r="G35" s="1">
        <v>25</v>
      </c>
      <c r="H35" s="1">
        <v>9</v>
      </c>
      <c r="I35" s="1">
        <v>3</v>
      </c>
    </row>
    <row r="36" spans="1:20" x14ac:dyDescent="0.2">
      <c r="A36" s="2">
        <v>44931.840154270831</v>
      </c>
      <c r="B36" s="1">
        <v>1623404</v>
      </c>
      <c r="C36" s="1">
        <v>989</v>
      </c>
      <c r="D36" s="1" t="s">
        <v>89</v>
      </c>
      <c r="E36" s="1">
        <v>951525354</v>
      </c>
      <c r="F36" s="1" t="s">
        <v>19</v>
      </c>
      <c r="G36" s="1">
        <v>2</v>
      </c>
      <c r="H36" s="1">
        <v>3</v>
      </c>
      <c r="I36" s="1">
        <v>2</v>
      </c>
    </row>
    <row r="37" spans="1:20" x14ac:dyDescent="0.2">
      <c r="A37" s="2">
        <v>44931.841872997684</v>
      </c>
      <c r="B37" s="3" t="s">
        <v>90</v>
      </c>
      <c r="C37" s="1" t="s">
        <v>91</v>
      </c>
      <c r="D37" s="1" t="s">
        <v>92</v>
      </c>
      <c r="E37" s="1">
        <v>996525150</v>
      </c>
      <c r="F37" s="1" t="s">
        <v>34</v>
      </c>
      <c r="J37" s="1">
        <v>25</v>
      </c>
      <c r="K37" s="1">
        <v>13</v>
      </c>
      <c r="L37" s="3" t="s">
        <v>93</v>
      </c>
      <c r="M37" s="3" t="s">
        <v>94</v>
      </c>
      <c r="N37" s="1">
        <v>11</v>
      </c>
      <c r="O37" s="1">
        <v>12</v>
      </c>
    </row>
    <row r="38" spans="1:20" x14ac:dyDescent="0.2">
      <c r="A38" s="2">
        <v>44931.853474085648</v>
      </c>
      <c r="B38" s="3" t="s">
        <v>86</v>
      </c>
      <c r="C38" s="1">
        <v>323</v>
      </c>
      <c r="D38" s="1" t="s">
        <v>88</v>
      </c>
      <c r="E38" s="1">
        <v>950941783</v>
      </c>
      <c r="F38" s="1" t="s">
        <v>19</v>
      </c>
      <c r="G38" s="1">
        <v>13</v>
      </c>
      <c r="H38" s="1">
        <v>0</v>
      </c>
      <c r="I38" s="1">
        <v>3</v>
      </c>
    </row>
    <row r="39" spans="1:20" x14ac:dyDescent="0.2">
      <c r="A39" s="2">
        <v>44931.858977303244</v>
      </c>
      <c r="B39" s="1">
        <v>1571934</v>
      </c>
      <c r="C39" s="1">
        <v>763</v>
      </c>
      <c r="D39" s="1" t="s">
        <v>95</v>
      </c>
      <c r="E39" s="1">
        <v>979705851</v>
      </c>
      <c r="F39" s="1" t="s">
        <v>19</v>
      </c>
      <c r="G39" s="1">
        <v>23</v>
      </c>
      <c r="H39" s="1">
        <v>11</v>
      </c>
      <c r="I39" s="1">
        <v>6</v>
      </c>
    </row>
    <row r="40" spans="1:20" x14ac:dyDescent="0.2">
      <c r="A40" s="2">
        <v>44931.901358541669</v>
      </c>
      <c r="B40" s="1">
        <v>1493121</v>
      </c>
      <c r="C40" s="1" t="s">
        <v>96</v>
      </c>
      <c r="D40" s="1" t="s">
        <v>97</v>
      </c>
      <c r="E40" s="1">
        <v>980536352</v>
      </c>
      <c r="F40" s="1" t="s">
        <v>19</v>
      </c>
      <c r="G40" s="1">
        <v>18</v>
      </c>
      <c r="H40" s="1">
        <v>10</v>
      </c>
      <c r="I40" s="1">
        <v>20</v>
      </c>
    </row>
    <row r="41" spans="1:20" x14ac:dyDescent="0.2">
      <c r="A41" s="2">
        <v>44931.946867662038</v>
      </c>
      <c r="B41" s="1">
        <v>1678275</v>
      </c>
      <c r="C41" s="1" t="s">
        <v>98</v>
      </c>
      <c r="D41" s="1" t="s">
        <v>99</v>
      </c>
      <c r="E41" s="1">
        <v>951622432</v>
      </c>
      <c r="F41" s="1" t="s">
        <v>19</v>
      </c>
      <c r="G41" s="1">
        <v>0</v>
      </c>
      <c r="H41" s="1">
        <v>0</v>
      </c>
      <c r="I41" s="1">
        <v>0</v>
      </c>
    </row>
    <row r="42" spans="1:20" x14ac:dyDescent="0.2">
      <c r="A42" s="2">
        <v>44931.947779675931</v>
      </c>
      <c r="B42" s="1">
        <v>1678275</v>
      </c>
      <c r="C42" s="1" t="s">
        <v>98</v>
      </c>
      <c r="D42" s="1" t="s">
        <v>99</v>
      </c>
      <c r="E42" s="1">
        <v>951622432</v>
      </c>
      <c r="F42" s="1" t="s">
        <v>19</v>
      </c>
      <c r="G42" s="1">
        <v>0</v>
      </c>
      <c r="H42" s="1">
        <v>0</v>
      </c>
      <c r="I42" s="1">
        <v>0</v>
      </c>
    </row>
    <row r="43" spans="1:20" x14ac:dyDescent="0.2">
      <c r="A43" s="2">
        <v>44932.204106400459</v>
      </c>
      <c r="B43" s="1">
        <v>1657204</v>
      </c>
      <c r="C43" s="1">
        <v>1156</v>
      </c>
      <c r="D43" s="1" t="s">
        <v>100</v>
      </c>
      <c r="E43" s="1">
        <v>951404039</v>
      </c>
      <c r="F43" s="1" t="s">
        <v>19</v>
      </c>
      <c r="G43" s="1">
        <v>14</v>
      </c>
      <c r="H43" s="1">
        <v>13</v>
      </c>
      <c r="I43" s="1">
        <v>1</v>
      </c>
    </row>
    <row r="44" spans="1:20" x14ac:dyDescent="0.2">
      <c r="A44" s="2">
        <v>44932.29014863426</v>
      </c>
      <c r="B44" s="3" t="s">
        <v>101</v>
      </c>
      <c r="C44" s="1">
        <v>356</v>
      </c>
      <c r="D44" s="1" t="s">
        <v>102</v>
      </c>
      <c r="E44" s="1">
        <v>951924508</v>
      </c>
      <c r="F44" s="1" t="s">
        <v>19</v>
      </c>
      <c r="G44" s="1">
        <v>10</v>
      </c>
      <c r="H44" s="1">
        <v>20</v>
      </c>
      <c r="I44" s="1">
        <v>2</v>
      </c>
    </row>
    <row r="45" spans="1:20" x14ac:dyDescent="0.2">
      <c r="A45" s="2">
        <v>44932.290588263888</v>
      </c>
      <c r="B45" s="3" t="s">
        <v>103</v>
      </c>
      <c r="C45" s="1">
        <v>70581</v>
      </c>
      <c r="D45" s="1" t="s">
        <v>104</v>
      </c>
      <c r="E45" s="1">
        <v>998999166</v>
      </c>
      <c r="F45" s="1" t="s">
        <v>34</v>
      </c>
      <c r="J45" s="1">
        <v>25</v>
      </c>
      <c r="K45" s="1">
        <v>25</v>
      </c>
      <c r="L45" s="1">
        <v>25</v>
      </c>
      <c r="M45" s="1">
        <v>25</v>
      </c>
      <c r="N45" s="1">
        <v>25</v>
      </c>
      <c r="O45" s="1">
        <v>25</v>
      </c>
    </row>
    <row r="46" spans="1:20" x14ac:dyDescent="0.2">
      <c r="A46" s="2">
        <v>44932.374053553242</v>
      </c>
      <c r="B46" s="1">
        <v>1458058</v>
      </c>
      <c r="C46" s="1" t="s">
        <v>105</v>
      </c>
      <c r="D46" s="1" t="s">
        <v>106</v>
      </c>
      <c r="E46" s="1">
        <v>960372958</v>
      </c>
      <c r="F46" s="1" t="s">
        <v>19</v>
      </c>
      <c r="G46" s="1">
        <v>0</v>
      </c>
      <c r="H46" s="1">
        <v>0</v>
      </c>
      <c r="I46" s="1">
        <v>14</v>
      </c>
    </row>
    <row r="47" spans="1:20" x14ac:dyDescent="0.2">
      <c r="A47" s="2">
        <v>44932.405257268518</v>
      </c>
      <c r="B47" s="1">
        <v>1623248</v>
      </c>
      <c r="C47" s="1">
        <v>945</v>
      </c>
      <c r="D47" s="1" t="s">
        <v>107</v>
      </c>
      <c r="E47" s="1">
        <v>953844494</v>
      </c>
      <c r="F47" s="1" t="s">
        <v>19</v>
      </c>
      <c r="G47" s="1">
        <v>0</v>
      </c>
      <c r="H47" s="1">
        <v>7</v>
      </c>
      <c r="I47" s="1">
        <v>0</v>
      </c>
    </row>
    <row r="48" spans="1:20" x14ac:dyDescent="0.2">
      <c r="A48" s="2">
        <v>44932.418989189813</v>
      </c>
      <c r="B48" s="3" t="s">
        <v>108</v>
      </c>
      <c r="C48" s="1">
        <v>354</v>
      </c>
      <c r="D48" s="1" t="s">
        <v>109</v>
      </c>
      <c r="E48" s="1">
        <v>951955580</v>
      </c>
      <c r="F48" s="1" t="s">
        <v>19</v>
      </c>
      <c r="G48" s="1">
        <v>0</v>
      </c>
      <c r="H48" s="1">
        <v>0</v>
      </c>
      <c r="I48" s="1">
        <v>4</v>
      </c>
    </row>
    <row r="49" spans="1:15" x14ac:dyDescent="0.2">
      <c r="A49" s="2">
        <v>44932.423592569445</v>
      </c>
      <c r="B49" s="3" t="s">
        <v>110</v>
      </c>
      <c r="C49" s="1">
        <v>70621</v>
      </c>
      <c r="D49" s="1" t="s">
        <v>111</v>
      </c>
      <c r="E49" s="1">
        <v>971362082</v>
      </c>
      <c r="F49" s="1" t="s">
        <v>34</v>
      </c>
      <c r="J49" s="1">
        <v>40</v>
      </c>
      <c r="K49" s="3" t="s">
        <v>43</v>
      </c>
      <c r="L49" s="3" t="s">
        <v>112</v>
      </c>
      <c r="M49" s="3" t="s">
        <v>43</v>
      </c>
      <c r="N49" s="3" t="s">
        <v>113</v>
      </c>
      <c r="O49" s="1">
        <v>12</v>
      </c>
    </row>
    <row r="50" spans="1:15" x14ac:dyDescent="0.2">
      <c r="A50" s="2">
        <v>44932.434463506943</v>
      </c>
      <c r="B50" s="1">
        <v>1619246</v>
      </c>
      <c r="C50" s="1">
        <v>997</v>
      </c>
      <c r="D50" s="1" t="s">
        <v>114</v>
      </c>
      <c r="E50" s="1">
        <v>958704299</v>
      </c>
      <c r="F50" s="1" t="s">
        <v>19</v>
      </c>
      <c r="G50" s="1">
        <v>4</v>
      </c>
      <c r="H50" s="1">
        <v>2</v>
      </c>
      <c r="I50" s="1">
        <v>9</v>
      </c>
    </row>
    <row r="51" spans="1:15" x14ac:dyDescent="0.2">
      <c r="A51" s="2">
        <v>44932.440676377315</v>
      </c>
      <c r="B51" s="3" t="s">
        <v>115</v>
      </c>
      <c r="C51" s="1">
        <v>357</v>
      </c>
      <c r="D51" s="1" t="s">
        <v>116</v>
      </c>
      <c r="E51" s="1">
        <v>968034110</v>
      </c>
      <c r="F51" s="1" t="s">
        <v>19</v>
      </c>
      <c r="G51" s="1">
        <v>9</v>
      </c>
      <c r="H51" s="1">
        <v>0</v>
      </c>
      <c r="I51" s="1">
        <v>0</v>
      </c>
    </row>
    <row r="52" spans="1:15" x14ac:dyDescent="0.2">
      <c r="A52" s="2">
        <v>44932.466129456021</v>
      </c>
      <c r="B52" s="3" t="s">
        <v>117</v>
      </c>
      <c r="C52" s="1" t="s">
        <v>118</v>
      </c>
      <c r="D52" s="1" t="s">
        <v>119</v>
      </c>
      <c r="E52" s="1">
        <v>998562222</v>
      </c>
      <c r="F52" s="1" t="s">
        <v>34</v>
      </c>
      <c r="J52" s="1">
        <v>5</v>
      </c>
      <c r="K52" s="1">
        <v>0</v>
      </c>
      <c r="L52" s="1">
        <v>8</v>
      </c>
      <c r="M52" s="1">
        <v>0</v>
      </c>
      <c r="N52" s="1">
        <v>2</v>
      </c>
      <c r="O52" s="1">
        <v>8</v>
      </c>
    </row>
    <row r="53" spans="1:15" x14ac:dyDescent="0.2">
      <c r="A53" s="2">
        <v>44932.494876296296</v>
      </c>
      <c r="B53" s="1">
        <v>1493147</v>
      </c>
      <c r="C53" s="1">
        <v>610</v>
      </c>
      <c r="D53" s="1" t="s">
        <v>120</v>
      </c>
      <c r="E53" s="1">
        <v>981606036</v>
      </c>
      <c r="F53" s="1" t="s">
        <v>19</v>
      </c>
      <c r="G53" s="1">
        <v>3</v>
      </c>
      <c r="H53" s="1">
        <v>2</v>
      </c>
      <c r="I53" s="1">
        <v>0</v>
      </c>
    </row>
    <row r="54" spans="1:15" x14ac:dyDescent="0.2">
      <c r="A54" s="2">
        <v>44932.783434189812</v>
      </c>
      <c r="B54" s="3" t="s">
        <v>121</v>
      </c>
      <c r="C54" s="1">
        <v>358</v>
      </c>
      <c r="D54" s="1" t="s">
        <v>122</v>
      </c>
      <c r="E54" s="1">
        <v>957658013</v>
      </c>
      <c r="F54" s="1" t="s">
        <v>19</v>
      </c>
      <c r="G54" s="3" t="s">
        <v>113</v>
      </c>
      <c r="H54" s="3" t="s">
        <v>93</v>
      </c>
      <c r="I54" s="3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9E7D-73B8-4101-BCB4-D598DB389CA6}">
  <sheetPr>
    <outlinePr summaryBelow="0" summaryRight="0"/>
  </sheetPr>
  <dimension ref="A1:X54"/>
  <sheetViews>
    <sheetView tabSelected="1" workbookViewId="0">
      <pane ySplit="1" topLeftCell="A26" activePane="bottomLeft" state="frozen"/>
      <selection pane="bottomLeft" activeCell="C49" sqref="C49"/>
    </sheetView>
  </sheetViews>
  <sheetFormatPr baseColWidth="10" defaultColWidth="12.5703125" defaultRowHeight="15.75" customHeight="1" x14ac:dyDescent="0.2"/>
  <cols>
    <col min="1" max="3" width="18.85546875" customWidth="1"/>
    <col min="4" max="4" width="37.7109375" customWidth="1"/>
    <col min="5" max="5" width="13.140625" customWidth="1"/>
    <col min="6" max="6" width="18.85546875" customWidth="1"/>
    <col min="7" max="20" width="6.140625" customWidth="1"/>
    <col min="21" max="21" width="9.5703125" customWidth="1"/>
    <col min="22" max="22" width="4.85546875" customWidth="1"/>
    <col min="23" max="23" width="9" bestFit="1" customWidth="1"/>
    <col min="24" max="24" width="20.28515625" customWidth="1"/>
    <col min="25" max="28" width="18.85546875" customWidth="1"/>
  </cols>
  <sheetData>
    <row r="1" spans="1:24" ht="25.5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9</v>
      </c>
      <c r="Q1" s="5" t="s">
        <v>10</v>
      </c>
      <c r="R1" s="5" t="s">
        <v>11</v>
      </c>
      <c r="S1" s="5" t="s">
        <v>12</v>
      </c>
      <c r="T1" s="5" t="s">
        <v>13</v>
      </c>
      <c r="U1" s="6" t="s">
        <v>123</v>
      </c>
      <c r="V1" s="6" t="s">
        <v>219</v>
      </c>
      <c r="W1" s="6" t="s">
        <v>220</v>
      </c>
      <c r="X1" s="6" t="s">
        <v>218</v>
      </c>
    </row>
    <row r="2" spans="1:24" ht="13.5" x14ac:dyDescent="0.25">
      <c r="A2" s="2">
        <v>44931.474119409722</v>
      </c>
      <c r="B2" s="1">
        <v>1657246</v>
      </c>
      <c r="C2" s="1" t="s">
        <v>15</v>
      </c>
      <c r="D2" s="1" t="s">
        <v>16</v>
      </c>
      <c r="E2" s="1">
        <v>951911456</v>
      </c>
      <c r="F2" s="1" t="s">
        <v>17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t="str">
        <f>TEXT(B2,"0000000")</f>
        <v>1657246</v>
      </c>
      <c r="V2">
        <f>COUNTIF($U$2:$U$1000,U2)-COUNTIF($U$2:$U2,U2)</f>
        <v>0</v>
      </c>
      <c r="W2" t="str">
        <f>U2&amp;V2</f>
        <v>16572460</v>
      </c>
      <c r="X2" s="14" t="str">
        <f>IFERROR(INDEX(iiee!$C$5:$C$1000,MATCH(U2,iiee!#REF!,0)),"")</f>
        <v/>
      </c>
    </row>
    <row r="3" spans="1:24" ht="13.5" x14ac:dyDescent="0.25">
      <c r="A3" s="2">
        <v>44931.515436956019</v>
      </c>
      <c r="B3" s="1">
        <v>1619485</v>
      </c>
      <c r="C3" s="1">
        <v>967</v>
      </c>
      <c r="D3" s="1" t="s">
        <v>18</v>
      </c>
      <c r="E3" s="1">
        <v>918467129</v>
      </c>
      <c r="F3" s="1" t="s">
        <v>19</v>
      </c>
      <c r="G3" s="1">
        <v>0</v>
      </c>
      <c r="H3" s="1">
        <v>0</v>
      </c>
      <c r="I3" s="1">
        <v>0</v>
      </c>
      <c r="U3" t="str">
        <f t="shared" ref="U3:U54" si="0">TEXT(B3,"0000000")</f>
        <v>1619485</v>
      </c>
      <c r="V3">
        <f>COUNTIF($U$2:$U$1000,U3)-COUNTIF($U$2:$U3,U3)</f>
        <v>0</v>
      </c>
      <c r="W3" t="str">
        <f t="shared" ref="W3:W54" si="1">U3&amp;V3</f>
        <v>16194850</v>
      </c>
      <c r="X3" s="14" t="str">
        <f>IFERROR(INDEX(iiee!$C$5:$C$1000,MATCH(U3,iiee!#REF!,0)),"")</f>
        <v/>
      </c>
    </row>
    <row r="4" spans="1:24" ht="13.5" x14ac:dyDescent="0.25">
      <c r="A4" s="2">
        <v>44931.517151412037</v>
      </c>
      <c r="B4" s="3" t="s">
        <v>20</v>
      </c>
      <c r="C4" s="1" t="s">
        <v>21</v>
      </c>
      <c r="D4" s="1" t="s">
        <v>22</v>
      </c>
      <c r="E4" s="1">
        <v>918951737</v>
      </c>
      <c r="F4" s="1" t="s">
        <v>19</v>
      </c>
      <c r="G4" s="1">
        <v>9</v>
      </c>
      <c r="H4" s="1">
        <v>8</v>
      </c>
      <c r="I4" s="1">
        <v>7</v>
      </c>
      <c r="U4" t="str">
        <f t="shared" si="0"/>
        <v>0490912</v>
      </c>
      <c r="V4">
        <f>COUNTIF($U$2:$U$1000,U4)-COUNTIF($U$2:$U4,U4)</f>
        <v>0</v>
      </c>
      <c r="W4" t="str">
        <f t="shared" si="1"/>
        <v>04909120</v>
      </c>
      <c r="X4" s="14" t="str">
        <f>IFERROR(INDEX(iiee!$C$5:$C$1000,MATCH(U4,iiee!#REF!,0)),"")</f>
        <v/>
      </c>
    </row>
    <row r="5" spans="1:24" ht="13.5" x14ac:dyDescent="0.25">
      <c r="A5" s="2">
        <v>44931.518656944449</v>
      </c>
      <c r="B5" s="1">
        <v>1619428</v>
      </c>
      <c r="C5" s="1" t="s">
        <v>23</v>
      </c>
      <c r="D5" s="1" t="s">
        <v>24</v>
      </c>
      <c r="E5" s="1">
        <v>957108700</v>
      </c>
      <c r="F5" s="1" t="s">
        <v>19</v>
      </c>
      <c r="G5" s="1">
        <v>4</v>
      </c>
      <c r="H5" s="1">
        <v>2</v>
      </c>
      <c r="I5" s="1">
        <v>2</v>
      </c>
      <c r="U5" t="str">
        <f t="shared" si="0"/>
        <v>1619428</v>
      </c>
      <c r="V5">
        <f>COUNTIF($U$2:$U$1000,U5)-COUNTIF($U$2:$U5,U5)</f>
        <v>0</v>
      </c>
      <c r="W5" t="str">
        <f t="shared" si="1"/>
        <v>16194280</v>
      </c>
      <c r="X5" s="14" t="str">
        <f>IFERROR(INDEX(iiee!$C$5:$C$1000,MATCH(U5,iiee!#REF!,0)),"")</f>
        <v/>
      </c>
    </row>
    <row r="6" spans="1:24" ht="13.5" x14ac:dyDescent="0.25">
      <c r="A6" s="2">
        <v>44931.522385104166</v>
      </c>
      <c r="B6" s="1">
        <v>1678366</v>
      </c>
      <c r="C6" s="1">
        <v>1328</v>
      </c>
      <c r="D6" s="1" t="s">
        <v>25</v>
      </c>
      <c r="E6" s="1">
        <v>955782100</v>
      </c>
      <c r="F6" s="1" t="s">
        <v>19</v>
      </c>
      <c r="G6" s="1">
        <v>0</v>
      </c>
      <c r="H6" s="1">
        <v>0</v>
      </c>
      <c r="I6" s="1">
        <v>0</v>
      </c>
      <c r="U6" t="str">
        <f t="shared" si="0"/>
        <v>1678366</v>
      </c>
      <c r="V6">
        <f>COUNTIF($U$2:$U$1000,U6)-COUNTIF($U$2:$U6,U6)</f>
        <v>0</v>
      </c>
      <c r="W6" t="str">
        <f t="shared" si="1"/>
        <v>16783660</v>
      </c>
      <c r="X6" s="14" t="str">
        <f>IFERROR(INDEX(iiee!$C$5:$C$1000,MATCH(U6,iiee!#REF!,0)),"")</f>
        <v/>
      </c>
    </row>
    <row r="7" spans="1:24" ht="13.5" x14ac:dyDescent="0.25">
      <c r="A7" s="2">
        <v>44931.523811990744</v>
      </c>
      <c r="B7" s="1">
        <v>1678259</v>
      </c>
      <c r="C7" s="1">
        <v>1365</v>
      </c>
      <c r="D7" s="1" t="s">
        <v>26</v>
      </c>
      <c r="E7" s="1">
        <v>951967119</v>
      </c>
      <c r="F7" s="1" t="s">
        <v>19</v>
      </c>
      <c r="G7" s="1">
        <v>5</v>
      </c>
      <c r="H7" s="1">
        <v>4</v>
      </c>
      <c r="I7" s="1">
        <v>2</v>
      </c>
      <c r="U7" t="str">
        <f t="shared" si="0"/>
        <v>1678259</v>
      </c>
      <c r="V7">
        <f>COUNTIF($U$2:$U$1000,U7)-COUNTIF($U$2:$U7,U7)</f>
        <v>0</v>
      </c>
      <c r="W7" t="str">
        <f t="shared" si="1"/>
        <v>16782590</v>
      </c>
      <c r="X7" s="14" t="str">
        <f>IFERROR(INDEX(iiee!$C$5:$C$1000,MATCH(U7,iiee!#REF!,0)),"")</f>
        <v/>
      </c>
    </row>
    <row r="8" spans="1:24" ht="13.5" x14ac:dyDescent="0.25">
      <c r="A8" s="2">
        <v>44931.534389988425</v>
      </c>
      <c r="B8" s="1">
        <v>1678341</v>
      </c>
      <c r="C8" s="1">
        <v>1325</v>
      </c>
      <c r="D8" s="1" t="s">
        <v>27</v>
      </c>
      <c r="E8" s="1">
        <v>936613439</v>
      </c>
      <c r="F8" s="1" t="s">
        <v>19</v>
      </c>
      <c r="G8" s="1">
        <v>15</v>
      </c>
      <c r="H8" s="1">
        <v>15</v>
      </c>
      <c r="I8" s="1">
        <v>20</v>
      </c>
      <c r="U8" t="str">
        <f t="shared" si="0"/>
        <v>1678341</v>
      </c>
      <c r="V8">
        <f>COUNTIF($U$2:$U$1000,U8)-COUNTIF($U$2:$U8,U8)</f>
        <v>0</v>
      </c>
      <c r="W8" t="str">
        <f t="shared" si="1"/>
        <v>16783410</v>
      </c>
      <c r="X8" s="14" t="str">
        <f>IFERROR(INDEX(iiee!$C$5:$C$1000,MATCH(U8,iiee!#REF!,0)),"")</f>
        <v/>
      </c>
    </row>
    <row r="9" spans="1:24" ht="13.5" x14ac:dyDescent="0.25">
      <c r="A9" s="2">
        <v>44931.535723738431</v>
      </c>
      <c r="B9" s="1">
        <v>1774728</v>
      </c>
      <c r="C9" s="1" t="s">
        <v>28</v>
      </c>
      <c r="D9" s="1" t="s">
        <v>29</v>
      </c>
      <c r="E9" s="1">
        <v>915973705</v>
      </c>
      <c r="F9" s="1" t="s">
        <v>19</v>
      </c>
      <c r="G9" s="3" t="s">
        <v>30</v>
      </c>
      <c r="H9" s="3" t="s">
        <v>30</v>
      </c>
      <c r="I9" s="3" t="s">
        <v>30</v>
      </c>
      <c r="U9" t="str">
        <f t="shared" si="0"/>
        <v>1774728</v>
      </c>
      <c r="V9">
        <f>COUNTIF($U$2:$U$1000,U9)-COUNTIF($U$2:$U9,U9)</f>
        <v>0</v>
      </c>
      <c r="W9" t="str">
        <f t="shared" si="1"/>
        <v>17747280</v>
      </c>
      <c r="X9" s="14" t="str">
        <f>IFERROR(INDEX(iiee!$C$5:$C$1000,MATCH(U9,iiee!#REF!,0)),"")</f>
        <v/>
      </c>
    </row>
    <row r="10" spans="1:24" ht="13.5" x14ac:dyDescent="0.25">
      <c r="A10" s="2">
        <v>44931.570269988428</v>
      </c>
      <c r="B10" s="3" t="s">
        <v>31</v>
      </c>
      <c r="C10" s="1" t="s">
        <v>32</v>
      </c>
      <c r="D10" s="1" t="s">
        <v>33</v>
      </c>
      <c r="E10" s="1">
        <v>951147282</v>
      </c>
      <c r="F10" s="1" t="s">
        <v>34</v>
      </c>
      <c r="J10" s="1">
        <v>3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U10" t="str">
        <f t="shared" si="0"/>
        <v>0560128</v>
      </c>
      <c r="V10">
        <f>COUNTIF($U$2:$U$1000,U10)-COUNTIF($U$2:$U10,U10)</f>
        <v>0</v>
      </c>
      <c r="W10" t="str">
        <f t="shared" si="1"/>
        <v>05601280</v>
      </c>
      <c r="X10" s="14" t="str">
        <f>IFERROR(INDEX(iiee!$C$5:$C$1000,MATCH(U10,iiee!#REF!,0)),"")</f>
        <v/>
      </c>
    </row>
    <row r="11" spans="1:24" ht="13.5" x14ac:dyDescent="0.25">
      <c r="A11" s="2">
        <v>44931.576167928244</v>
      </c>
      <c r="B11" s="3" t="s">
        <v>35</v>
      </c>
      <c r="C11" s="1">
        <v>70602</v>
      </c>
      <c r="D11" s="1" t="s">
        <v>36</v>
      </c>
      <c r="E11" s="1">
        <v>914171871</v>
      </c>
      <c r="F11" s="1" t="s">
        <v>34</v>
      </c>
      <c r="J11" s="1">
        <v>3</v>
      </c>
      <c r="K11" s="1">
        <v>1</v>
      </c>
      <c r="L11" s="1">
        <v>0</v>
      </c>
      <c r="M11" s="1">
        <v>0</v>
      </c>
      <c r="N11" s="1">
        <v>1</v>
      </c>
      <c r="O11" s="1">
        <v>1</v>
      </c>
      <c r="U11" t="str">
        <f t="shared" si="0"/>
        <v>0243717</v>
      </c>
      <c r="V11">
        <f>COUNTIF($U$2:$U$1000,U11)-COUNTIF($U$2:$U11,U11)</f>
        <v>0</v>
      </c>
      <c r="W11" t="str">
        <f t="shared" si="1"/>
        <v>02437170</v>
      </c>
      <c r="X11" s="14" t="str">
        <f>IFERROR(INDEX(iiee!$C$5:$C$1000,MATCH(U11,iiee!#REF!,0)),"")</f>
        <v/>
      </c>
    </row>
    <row r="12" spans="1:24" ht="13.5" x14ac:dyDescent="0.25">
      <c r="A12" s="2">
        <v>44931.581672337961</v>
      </c>
      <c r="B12" s="3" t="s">
        <v>37</v>
      </c>
      <c r="C12" s="1">
        <v>70590</v>
      </c>
      <c r="D12" s="1" t="s">
        <v>38</v>
      </c>
      <c r="E12" s="1">
        <v>938881965</v>
      </c>
      <c r="F12" s="1" t="s">
        <v>34</v>
      </c>
      <c r="J12" s="1">
        <v>6</v>
      </c>
      <c r="K12" s="1">
        <v>2</v>
      </c>
      <c r="L12" s="1">
        <v>2</v>
      </c>
      <c r="M12" s="1">
        <v>1</v>
      </c>
      <c r="N12" s="1">
        <v>1</v>
      </c>
      <c r="O12" s="1">
        <v>3</v>
      </c>
      <c r="U12" t="str">
        <f t="shared" si="0"/>
        <v>0243592</v>
      </c>
      <c r="V12">
        <f>COUNTIF($U$2:$U$1000,U12)-COUNTIF($U$2:$U12,U12)</f>
        <v>0</v>
      </c>
      <c r="W12" t="str">
        <f t="shared" si="1"/>
        <v>02435920</v>
      </c>
      <c r="X12" s="14" t="str">
        <f>IFERROR(INDEX(iiee!$C$5:$C$1000,MATCH(U12,iiee!#REF!,0)),"")</f>
        <v/>
      </c>
    </row>
    <row r="13" spans="1:24" ht="13.5" x14ac:dyDescent="0.25">
      <c r="A13" s="2">
        <v>44931.588133564816</v>
      </c>
      <c r="B13" s="3" t="s">
        <v>39</v>
      </c>
      <c r="C13" s="1" t="s">
        <v>40</v>
      </c>
      <c r="D13" s="1" t="s">
        <v>41</v>
      </c>
      <c r="E13" s="1">
        <v>947542712</v>
      </c>
      <c r="F13" s="1" t="s">
        <v>34</v>
      </c>
      <c r="J13" s="1">
        <v>5</v>
      </c>
      <c r="K13" s="1">
        <v>4</v>
      </c>
      <c r="L13" s="1">
        <v>4</v>
      </c>
      <c r="M13" s="1">
        <v>3</v>
      </c>
      <c r="N13" s="1">
        <v>5</v>
      </c>
      <c r="O13" s="1">
        <v>4</v>
      </c>
      <c r="U13" t="str">
        <f t="shared" si="0"/>
        <v>0617894</v>
      </c>
      <c r="V13">
        <f>COUNTIF($U$2:$U$1000,U13)-COUNTIF($U$2:$U13,U13)</f>
        <v>0</v>
      </c>
      <c r="W13" t="str">
        <f t="shared" si="1"/>
        <v>06178940</v>
      </c>
      <c r="X13" s="14" t="str">
        <f>IFERROR(INDEX(iiee!$C$5:$C$1000,MATCH(U13,iiee!#REF!,0)),"")</f>
        <v/>
      </c>
    </row>
    <row r="14" spans="1:24" ht="13.5" x14ac:dyDescent="0.25">
      <c r="A14" s="2">
        <v>44931.591242939816</v>
      </c>
      <c r="B14" s="1">
        <v>1581461</v>
      </c>
      <c r="C14" s="1">
        <v>70709</v>
      </c>
      <c r="D14" s="1" t="s">
        <v>42</v>
      </c>
      <c r="E14" s="1">
        <v>957632218</v>
      </c>
      <c r="F14" s="1" t="s">
        <v>34</v>
      </c>
      <c r="J14" s="3" t="s">
        <v>43</v>
      </c>
      <c r="K14" s="3" t="s">
        <v>43</v>
      </c>
      <c r="L14" s="3" t="s">
        <v>43</v>
      </c>
      <c r="M14" s="3" t="s">
        <v>43</v>
      </c>
      <c r="N14" s="3" t="s">
        <v>43</v>
      </c>
      <c r="O14" s="3" t="s">
        <v>43</v>
      </c>
      <c r="U14" t="str">
        <f t="shared" si="0"/>
        <v>1581461</v>
      </c>
      <c r="V14">
        <f>COUNTIF($U$2:$U$1000,U14)-COUNTIF($U$2:$U14,U14)</f>
        <v>0</v>
      </c>
      <c r="W14" t="str">
        <f t="shared" si="1"/>
        <v>15814610</v>
      </c>
      <c r="X14" s="14" t="str">
        <f>IFERROR(INDEX(iiee!$C$5:$C$1000,MATCH(U14,iiee!#REF!,0)),"")</f>
        <v/>
      </c>
    </row>
    <row r="15" spans="1:24" ht="13.5" x14ac:dyDescent="0.25">
      <c r="A15" s="2">
        <v>44931.59422269676</v>
      </c>
      <c r="B15" s="3" t="s">
        <v>44</v>
      </c>
      <c r="C15" s="1" t="s">
        <v>45</v>
      </c>
      <c r="D15" s="1" t="s">
        <v>46</v>
      </c>
      <c r="E15" s="1">
        <v>951650485</v>
      </c>
      <c r="F15" s="1" t="s">
        <v>19</v>
      </c>
      <c r="G15" s="1">
        <v>0</v>
      </c>
      <c r="H15" s="1">
        <v>2</v>
      </c>
      <c r="I15" s="1">
        <v>10</v>
      </c>
      <c r="U15" t="str">
        <f t="shared" si="0"/>
        <v>0650655</v>
      </c>
      <c r="V15">
        <f>COUNTIF($U$2:$U$1000,U15)-COUNTIF($U$2:$U15,U15)</f>
        <v>0</v>
      </c>
      <c r="W15" t="str">
        <f t="shared" si="1"/>
        <v>06506550</v>
      </c>
      <c r="X15" s="14" t="str">
        <f>IFERROR(INDEX(iiee!$C$5:$C$1000,MATCH(U15,iiee!#REF!,0)),"")</f>
        <v/>
      </c>
    </row>
    <row r="16" spans="1:24" ht="13.5" x14ac:dyDescent="0.25">
      <c r="A16" s="2">
        <v>44931.598524525463</v>
      </c>
      <c r="B16" s="3" t="s">
        <v>47</v>
      </c>
      <c r="C16" s="1" t="s">
        <v>48</v>
      </c>
      <c r="D16" s="1" t="s">
        <v>49</v>
      </c>
      <c r="E16" s="1">
        <v>951807918</v>
      </c>
      <c r="F16" s="1" t="s">
        <v>34</v>
      </c>
      <c r="J16" s="1">
        <v>2</v>
      </c>
      <c r="K16" s="1">
        <v>2</v>
      </c>
      <c r="L16" s="1">
        <v>2</v>
      </c>
      <c r="M16" s="1">
        <v>2</v>
      </c>
      <c r="N16" s="1">
        <v>2</v>
      </c>
      <c r="O16" s="1">
        <v>2</v>
      </c>
      <c r="U16" t="str">
        <f t="shared" si="0"/>
        <v>0243360</v>
      </c>
      <c r="V16">
        <f>COUNTIF($U$2:$U$1000,U16)-COUNTIF($U$2:$U16,U16)</f>
        <v>0</v>
      </c>
      <c r="W16" t="str">
        <f t="shared" si="1"/>
        <v>02433600</v>
      </c>
      <c r="X16" s="14" t="str">
        <f>IFERROR(INDEX(iiee!$C$5:$C$1000,MATCH(U16,iiee!#REF!,0)),"")</f>
        <v/>
      </c>
    </row>
    <row r="17" spans="1:24" ht="13.5" x14ac:dyDescent="0.25">
      <c r="A17" s="2">
        <v>44931.599309814817</v>
      </c>
      <c r="B17" s="3" t="s">
        <v>50</v>
      </c>
      <c r="C17" s="1">
        <v>70598</v>
      </c>
      <c r="D17" s="1" t="s">
        <v>51</v>
      </c>
      <c r="E17" s="1">
        <v>983306326</v>
      </c>
      <c r="F17" s="1" t="s">
        <v>34</v>
      </c>
      <c r="J17" s="1">
        <v>5</v>
      </c>
      <c r="K17" s="1">
        <v>3</v>
      </c>
      <c r="L17" s="1">
        <v>3</v>
      </c>
      <c r="M17" s="1">
        <v>3</v>
      </c>
      <c r="N17" s="1">
        <v>2</v>
      </c>
      <c r="O17" s="1">
        <v>2</v>
      </c>
      <c r="U17" t="str">
        <f t="shared" si="0"/>
        <v>0243675</v>
      </c>
      <c r="V17">
        <f>COUNTIF($U$2:$U$1000,U17)-COUNTIF($U$2:$U17,U17)</f>
        <v>0</v>
      </c>
      <c r="W17" t="str">
        <f t="shared" si="1"/>
        <v>02436750</v>
      </c>
      <c r="X17" s="14" t="str">
        <f>IFERROR(INDEX(iiee!$C$5:$C$1000,MATCH(U17,iiee!#REF!,0)),"")</f>
        <v/>
      </c>
    </row>
    <row r="18" spans="1:24" ht="13.5" x14ac:dyDescent="0.25">
      <c r="A18" s="2">
        <v>44931.616170555557</v>
      </c>
      <c r="B18" s="3" t="s">
        <v>52</v>
      </c>
      <c r="C18" s="1" t="s">
        <v>53</v>
      </c>
      <c r="D18" s="1" t="s">
        <v>54</v>
      </c>
      <c r="E18" s="1">
        <v>951746686</v>
      </c>
      <c r="F18" s="1" t="s">
        <v>34</v>
      </c>
      <c r="J18" s="3" t="s">
        <v>43</v>
      </c>
      <c r="K18" s="3" t="s">
        <v>43</v>
      </c>
      <c r="L18" s="3" t="s">
        <v>43</v>
      </c>
      <c r="M18" s="3" t="s">
        <v>43</v>
      </c>
      <c r="N18" s="3" t="s">
        <v>43</v>
      </c>
      <c r="O18" s="3" t="s">
        <v>43</v>
      </c>
      <c r="U18" t="str">
        <f t="shared" si="0"/>
        <v>0244004</v>
      </c>
      <c r="V18">
        <f>COUNTIF($U$2:$U$1000,U18)-COUNTIF($U$2:$U18,U18)</f>
        <v>0</v>
      </c>
      <c r="W18" t="str">
        <f t="shared" si="1"/>
        <v>02440040</v>
      </c>
      <c r="X18" s="14" t="str">
        <f>IFERROR(INDEX(iiee!$C$5:$C$1000,MATCH(U18,iiee!#REF!,0)),"")</f>
        <v/>
      </c>
    </row>
    <row r="19" spans="1:24" ht="13.5" x14ac:dyDescent="0.25">
      <c r="A19" s="2">
        <v>44931.627668437504</v>
      </c>
      <c r="B19" s="3" t="s">
        <v>55</v>
      </c>
      <c r="C19" s="1">
        <v>70593</v>
      </c>
      <c r="D19" s="1" t="s">
        <v>56</v>
      </c>
      <c r="E19" s="1">
        <v>986868096</v>
      </c>
      <c r="F19" s="1" t="s">
        <v>34</v>
      </c>
      <c r="J19" s="1">
        <v>17</v>
      </c>
      <c r="K19" s="1">
        <v>15</v>
      </c>
      <c r="L19" s="1">
        <v>14</v>
      </c>
      <c r="M19" s="1">
        <v>16</v>
      </c>
      <c r="N19" s="1">
        <v>14</v>
      </c>
      <c r="O19" s="1">
        <v>14</v>
      </c>
      <c r="U19" t="str">
        <f t="shared" si="0"/>
        <v>0633883</v>
      </c>
      <c r="V19">
        <f>COUNTIF($U$2:$U$1000,U19)-COUNTIF($U$2:$U19,U19)</f>
        <v>0</v>
      </c>
      <c r="W19" t="str">
        <f t="shared" si="1"/>
        <v>06338830</v>
      </c>
      <c r="X19" s="14" t="str">
        <f>IFERROR(INDEX(iiee!$C$5:$C$1000,MATCH(U19,iiee!#REF!,0)),"")</f>
        <v/>
      </c>
    </row>
    <row r="20" spans="1:24" ht="13.5" x14ac:dyDescent="0.25">
      <c r="A20" s="2">
        <v>44931.632783240741</v>
      </c>
      <c r="B20" s="3" t="s">
        <v>57</v>
      </c>
      <c r="C20" s="1">
        <v>70616</v>
      </c>
      <c r="D20" s="1" t="s">
        <v>58</v>
      </c>
      <c r="E20" s="1">
        <v>925395120</v>
      </c>
      <c r="F20" s="1" t="s">
        <v>34</v>
      </c>
      <c r="J20" s="1">
        <v>25</v>
      </c>
      <c r="K20" s="1">
        <v>0</v>
      </c>
      <c r="L20" s="1">
        <v>2</v>
      </c>
      <c r="M20" s="1">
        <v>3</v>
      </c>
      <c r="N20" s="1">
        <v>2</v>
      </c>
      <c r="O20" s="1">
        <v>2</v>
      </c>
      <c r="U20" t="str">
        <f t="shared" si="0"/>
        <v>0617944</v>
      </c>
      <c r="V20">
        <f>COUNTIF($U$2:$U$1000,U20)-COUNTIF($U$2:$U20,U20)</f>
        <v>0</v>
      </c>
      <c r="W20" t="str">
        <f t="shared" si="1"/>
        <v>06179440</v>
      </c>
      <c r="X20" s="14" t="str">
        <f>IFERROR(INDEX(iiee!$C$5:$C$1000,MATCH(U20,iiee!#REF!,0)),"")</f>
        <v/>
      </c>
    </row>
    <row r="21" spans="1:24" ht="13.5" x14ac:dyDescent="0.25">
      <c r="A21" s="2">
        <v>44931.636984861107</v>
      </c>
      <c r="B21" s="3" t="s">
        <v>59</v>
      </c>
      <c r="C21" s="1">
        <v>70619</v>
      </c>
      <c r="D21" s="1" t="s">
        <v>60</v>
      </c>
      <c r="E21" s="1">
        <v>950362023</v>
      </c>
      <c r="F21" s="1" t="s">
        <v>34</v>
      </c>
      <c r="J21" s="1">
        <v>35</v>
      </c>
      <c r="K21" s="1">
        <v>0</v>
      </c>
      <c r="L21" s="1">
        <v>5</v>
      </c>
      <c r="M21" s="1">
        <v>3</v>
      </c>
      <c r="N21" s="1">
        <v>3</v>
      </c>
      <c r="O21" s="1">
        <v>2</v>
      </c>
      <c r="U21" t="str">
        <f t="shared" si="0"/>
        <v>0633917</v>
      </c>
      <c r="V21">
        <f>COUNTIF($U$2:$U$1000,U21)-COUNTIF($U$2:$U21,U21)</f>
        <v>0</v>
      </c>
      <c r="W21" t="str">
        <f t="shared" si="1"/>
        <v>06339170</v>
      </c>
      <c r="X21" s="14" t="str">
        <f>IFERROR(INDEX(iiee!$C$5:$C$1000,MATCH(U21,iiee!#REF!,0)),"")</f>
        <v/>
      </c>
    </row>
    <row r="22" spans="1:24" ht="13.5" x14ac:dyDescent="0.25">
      <c r="A22" s="2">
        <v>44931.637982060187</v>
      </c>
      <c r="B22" s="3" t="s">
        <v>61</v>
      </c>
      <c r="C22" s="1">
        <v>70676</v>
      </c>
      <c r="D22" s="1" t="s">
        <v>62</v>
      </c>
      <c r="E22" s="1">
        <v>967313095</v>
      </c>
      <c r="F22" s="1" t="s">
        <v>34</v>
      </c>
      <c r="J22" s="1">
        <v>5</v>
      </c>
      <c r="K22" s="1">
        <v>5</v>
      </c>
      <c r="L22" s="1">
        <v>4</v>
      </c>
      <c r="M22" s="1">
        <v>2</v>
      </c>
      <c r="N22" s="1">
        <v>1</v>
      </c>
      <c r="O22" s="1">
        <v>4</v>
      </c>
      <c r="U22" t="str">
        <f t="shared" si="0"/>
        <v>0616763</v>
      </c>
      <c r="V22">
        <f>COUNTIF($U$2:$U$1000,U22)-COUNTIF($U$2:$U22,U22)</f>
        <v>0</v>
      </c>
      <c r="W22" t="str">
        <f t="shared" si="1"/>
        <v>06167630</v>
      </c>
      <c r="X22" s="14" t="str">
        <f>IFERROR(INDEX(iiee!$C$5:$C$1000,MATCH(U22,iiee!#REF!,0)),"")</f>
        <v/>
      </c>
    </row>
    <row r="23" spans="1:24" ht="13.5" x14ac:dyDescent="0.25">
      <c r="A23" s="2">
        <v>44931.677345358796</v>
      </c>
      <c r="B23" s="1">
        <v>1619576</v>
      </c>
      <c r="C23" s="1" t="s">
        <v>63</v>
      </c>
      <c r="D23" s="1" t="s">
        <v>64</v>
      </c>
      <c r="E23" s="1">
        <v>920070007</v>
      </c>
      <c r="F23" s="1" t="s">
        <v>19</v>
      </c>
      <c r="G23" s="1">
        <v>0</v>
      </c>
      <c r="H23" s="1">
        <v>13</v>
      </c>
      <c r="I23" s="1">
        <v>7</v>
      </c>
      <c r="U23" t="str">
        <f t="shared" si="0"/>
        <v>1619576</v>
      </c>
      <c r="V23">
        <f>COUNTIF($U$2:$U$1000,U23)-COUNTIF($U$2:$U23,U23)</f>
        <v>0</v>
      </c>
      <c r="W23" t="str">
        <f t="shared" si="1"/>
        <v>16195760</v>
      </c>
      <c r="X23" s="14" t="str">
        <f>IFERROR(INDEX(iiee!$C$5:$C$1000,MATCH(U23,iiee!#REF!,0)),"")</f>
        <v/>
      </c>
    </row>
    <row r="24" spans="1:24" ht="13.5" x14ac:dyDescent="0.25">
      <c r="A24" s="2">
        <v>44931.724683472217</v>
      </c>
      <c r="B24" s="3" t="s">
        <v>65</v>
      </c>
      <c r="C24" s="1" t="s">
        <v>66</v>
      </c>
      <c r="D24" s="1" t="s">
        <v>67</v>
      </c>
      <c r="E24" s="1">
        <v>996999180</v>
      </c>
      <c r="F24" s="1" t="s">
        <v>19</v>
      </c>
      <c r="G24" s="1">
        <v>20</v>
      </c>
      <c r="H24" s="1">
        <v>10</v>
      </c>
      <c r="I24" s="3" t="s">
        <v>43</v>
      </c>
      <c r="U24" t="str">
        <f t="shared" si="0"/>
        <v>0617852</v>
      </c>
      <c r="V24">
        <f>COUNTIF($U$2:$U$1000,U24)-COUNTIF($U$2:$U24,U24)</f>
        <v>0</v>
      </c>
      <c r="W24" t="str">
        <f t="shared" si="1"/>
        <v>06178520</v>
      </c>
      <c r="X24" s="14" t="str">
        <f>IFERROR(INDEX(iiee!$C$5:$C$1000,MATCH(U24,iiee!#REF!,0)),"")</f>
        <v/>
      </c>
    </row>
    <row r="25" spans="1:24" ht="13.5" x14ac:dyDescent="0.25">
      <c r="A25" s="2">
        <v>44931.741967534719</v>
      </c>
      <c r="B25" s="1">
        <v>1493097</v>
      </c>
      <c r="C25" s="1" t="s">
        <v>68</v>
      </c>
      <c r="D25" s="1" t="s">
        <v>69</v>
      </c>
      <c r="E25" s="1">
        <v>948992000</v>
      </c>
      <c r="F25" s="1" t="s">
        <v>19</v>
      </c>
      <c r="G25" s="1">
        <v>0</v>
      </c>
      <c r="H25" s="1">
        <v>12</v>
      </c>
      <c r="I25" s="1">
        <v>0</v>
      </c>
      <c r="U25" t="str">
        <f t="shared" si="0"/>
        <v>1493097</v>
      </c>
      <c r="V25">
        <f>COUNTIF($U$2:$U$1000,U25)-COUNTIF($U$2:$U25,U25)</f>
        <v>0</v>
      </c>
      <c r="W25" t="str">
        <f t="shared" si="1"/>
        <v>14930970</v>
      </c>
      <c r="X25" s="14" t="str">
        <f>IFERROR(INDEX(iiee!$C$5:$C$1000,MATCH(U25,iiee!#REF!,0)),"")</f>
        <v/>
      </c>
    </row>
    <row r="26" spans="1:24" ht="13.5" x14ac:dyDescent="0.25">
      <c r="A26" s="2">
        <v>44931.74427815972</v>
      </c>
      <c r="B26" s="1">
        <v>1571843</v>
      </c>
      <c r="C26" s="1" t="s">
        <v>70</v>
      </c>
      <c r="D26" s="1" t="s">
        <v>71</v>
      </c>
      <c r="E26" s="1">
        <v>902907474</v>
      </c>
      <c r="F26" s="1" t="s">
        <v>19</v>
      </c>
      <c r="G26" s="1">
        <v>3</v>
      </c>
      <c r="H26" s="1">
        <v>3</v>
      </c>
      <c r="I26" s="1">
        <v>0</v>
      </c>
      <c r="U26" t="str">
        <f t="shared" si="0"/>
        <v>1571843</v>
      </c>
      <c r="V26">
        <f>COUNTIF($U$2:$U$1000,U26)-COUNTIF($U$2:$U26,U26)</f>
        <v>0</v>
      </c>
      <c r="W26" t="str">
        <f t="shared" si="1"/>
        <v>15718430</v>
      </c>
      <c r="X26" s="14" t="str">
        <f>IFERROR(INDEX(iiee!$C$5:$C$1000,MATCH(U26,iiee!#REF!,0)),"")</f>
        <v/>
      </c>
    </row>
    <row r="27" spans="1:24" ht="13.5" x14ac:dyDescent="0.25">
      <c r="A27" s="2">
        <v>44931.751224571759</v>
      </c>
      <c r="B27" s="3" t="s">
        <v>72</v>
      </c>
      <c r="C27" s="1" t="s">
        <v>73</v>
      </c>
      <c r="D27" s="1" t="s">
        <v>74</v>
      </c>
      <c r="E27" s="1">
        <v>961527171</v>
      </c>
      <c r="F27" s="1" t="s">
        <v>17</v>
      </c>
      <c r="P27" s="1">
        <v>50</v>
      </c>
      <c r="Q27" s="1">
        <v>48</v>
      </c>
      <c r="R27" s="1">
        <v>52</v>
      </c>
      <c r="S27" s="1">
        <v>48</v>
      </c>
      <c r="T27" s="1">
        <v>48</v>
      </c>
      <c r="U27" t="str">
        <f t="shared" si="0"/>
        <v>0578757</v>
      </c>
      <c r="V27">
        <f>COUNTIF($U$2:$U$1000,U27)-COUNTIF($U$2:$U27,U27)</f>
        <v>0</v>
      </c>
      <c r="W27" t="str">
        <f t="shared" si="1"/>
        <v>05787570</v>
      </c>
      <c r="X27" s="14" t="str">
        <f>IFERROR(INDEX(iiee!$C$5:$C$1000,MATCH(U27,iiee!#REF!,0)),"")</f>
        <v/>
      </c>
    </row>
    <row r="28" spans="1:24" ht="13.5" x14ac:dyDescent="0.25">
      <c r="A28" s="2">
        <v>44931.778611319445</v>
      </c>
      <c r="B28" s="3" t="s">
        <v>75</v>
      </c>
      <c r="C28" s="1" t="s">
        <v>76</v>
      </c>
      <c r="D28" s="1" t="s">
        <v>77</v>
      </c>
      <c r="E28" s="1">
        <v>981626288</v>
      </c>
      <c r="F28" s="1" t="s">
        <v>34</v>
      </c>
      <c r="J28" s="1">
        <v>20</v>
      </c>
      <c r="K28" s="1">
        <v>17</v>
      </c>
      <c r="L28" s="1">
        <v>12</v>
      </c>
      <c r="M28" s="1">
        <v>10</v>
      </c>
      <c r="N28" s="1">
        <v>21</v>
      </c>
      <c r="O28" s="1">
        <v>13</v>
      </c>
      <c r="U28" t="str">
        <f t="shared" si="0"/>
        <v>0243220</v>
      </c>
      <c r="V28">
        <f>COUNTIF($U$2:$U$1000,U28)-COUNTIF($U$2:$U28,U28)</f>
        <v>0</v>
      </c>
      <c r="W28" t="str">
        <f t="shared" si="1"/>
        <v>02432200</v>
      </c>
      <c r="X28" s="14" t="str">
        <f>IFERROR(INDEX(iiee!$C$5:$C$1000,MATCH(U28,iiee!#REF!,0)),"")</f>
        <v/>
      </c>
    </row>
    <row r="29" spans="1:24" ht="13.5" x14ac:dyDescent="0.25">
      <c r="A29" s="2">
        <v>44931.780101689816</v>
      </c>
      <c r="B29" s="3" t="s">
        <v>78</v>
      </c>
      <c r="C29" s="1" t="s">
        <v>79</v>
      </c>
      <c r="D29" s="1" t="s">
        <v>80</v>
      </c>
      <c r="E29" s="1">
        <v>945566861</v>
      </c>
      <c r="F29" s="1" t="s">
        <v>34</v>
      </c>
      <c r="J29" s="1">
        <v>60</v>
      </c>
      <c r="K29" s="1">
        <v>23</v>
      </c>
      <c r="L29" s="1">
        <v>25</v>
      </c>
      <c r="M29" s="1">
        <v>19</v>
      </c>
      <c r="N29" s="1">
        <v>17</v>
      </c>
      <c r="O29" s="1">
        <v>22</v>
      </c>
      <c r="U29" t="str">
        <f t="shared" si="0"/>
        <v>0243519</v>
      </c>
      <c r="V29">
        <f>COUNTIF($U$2:$U$1000,U29)-COUNTIF($U$2:$U29,U29)</f>
        <v>0</v>
      </c>
      <c r="W29" t="str">
        <f t="shared" si="1"/>
        <v>02435190</v>
      </c>
      <c r="X29" s="14" t="str">
        <f>IFERROR(INDEX(iiee!$C$5:$C$1000,MATCH(U29,iiee!#REF!,0)),"")</f>
        <v/>
      </c>
    </row>
    <row r="30" spans="1:24" ht="13.5" x14ac:dyDescent="0.25">
      <c r="A30" s="2">
        <v>44931.787289004627</v>
      </c>
      <c r="B30" s="1">
        <v>1660042</v>
      </c>
      <c r="C30" s="1">
        <v>1160</v>
      </c>
      <c r="D30" s="1" t="s">
        <v>81</v>
      </c>
      <c r="E30" s="1">
        <v>925751626</v>
      </c>
      <c r="F30" s="1" t="s">
        <v>19</v>
      </c>
      <c r="G30" s="1">
        <v>0</v>
      </c>
      <c r="H30" s="1">
        <v>0</v>
      </c>
      <c r="I30" s="1">
        <v>0</v>
      </c>
      <c r="U30" t="str">
        <f t="shared" si="0"/>
        <v>1660042</v>
      </c>
      <c r="V30">
        <f>COUNTIF($U$2:$U$1000,U30)-COUNTIF($U$2:$U30,U30)</f>
        <v>0</v>
      </c>
      <c r="W30" t="str">
        <f t="shared" si="1"/>
        <v>16600420</v>
      </c>
      <c r="X30" s="14" t="str">
        <f>IFERROR(INDEX(iiee!$C$5:$C$1000,MATCH(U30,iiee!#REF!,0)),"")</f>
        <v/>
      </c>
    </row>
    <row r="31" spans="1:24" ht="13.5" x14ac:dyDescent="0.25">
      <c r="A31" s="2">
        <v>44931.787403622686</v>
      </c>
      <c r="B31" s="1">
        <v>1777549</v>
      </c>
      <c r="C31" s="1">
        <v>1618</v>
      </c>
      <c r="D31" s="1" t="s">
        <v>82</v>
      </c>
      <c r="E31" s="1">
        <v>966710855</v>
      </c>
      <c r="F31" s="1" t="s">
        <v>19</v>
      </c>
      <c r="G31" s="1">
        <v>5</v>
      </c>
      <c r="H31" s="1">
        <v>10</v>
      </c>
      <c r="I31" s="1">
        <v>10</v>
      </c>
      <c r="U31" t="str">
        <f t="shared" si="0"/>
        <v>1777549</v>
      </c>
      <c r="V31">
        <f>COUNTIF($U$2:$U$1000,U31)-COUNTIF($U$2:$U31,U31)</f>
        <v>1</v>
      </c>
      <c r="W31" t="str">
        <f t="shared" si="1"/>
        <v>17775491</v>
      </c>
      <c r="X31" s="14" t="str">
        <f>IFERROR(INDEX(iiee!$C$5:$C$1000,MATCH(U31,iiee!#REF!,0)),"")</f>
        <v/>
      </c>
    </row>
    <row r="32" spans="1:24" ht="13.5" x14ac:dyDescent="0.25">
      <c r="A32" s="2">
        <v>44931.788154895832</v>
      </c>
      <c r="B32" s="1">
        <v>1777549</v>
      </c>
      <c r="C32" s="1">
        <v>1618</v>
      </c>
      <c r="D32" s="1" t="s">
        <v>82</v>
      </c>
      <c r="E32" s="1">
        <v>966710855</v>
      </c>
      <c r="F32" s="1" t="s">
        <v>19</v>
      </c>
      <c r="G32" s="1">
        <v>5</v>
      </c>
      <c r="H32" s="1">
        <v>10</v>
      </c>
      <c r="I32" s="1">
        <v>10</v>
      </c>
      <c r="U32" t="str">
        <f t="shared" si="0"/>
        <v>1777549</v>
      </c>
      <c r="V32">
        <f>COUNTIF($U$2:$U$1000,U32)-COUNTIF($U$2:$U32,U32)</f>
        <v>0</v>
      </c>
      <c r="W32" t="str">
        <f t="shared" si="1"/>
        <v>17775490</v>
      </c>
      <c r="X32" s="14" t="str">
        <f>IFERROR(INDEX(iiee!$C$5:$C$1000,MATCH(U32,iiee!#REF!,0)),"")</f>
        <v/>
      </c>
    </row>
    <row r="33" spans="1:24" ht="13.5" x14ac:dyDescent="0.25">
      <c r="A33" s="2">
        <v>44931.80478825231</v>
      </c>
      <c r="B33" s="1">
        <v>1026913</v>
      </c>
      <c r="C33" s="1">
        <v>70698</v>
      </c>
      <c r="D33" s="1" t="s">
        <v>83</v>
      </c>
      <c r="E33" s="1">
        <v>953975752</v>
      </c>
      <c r="F33" s="1" t="s">
        <v>34</v>
      </c>
      <c r="J33" s="1">
        <v>8</v>
      </c>
      <c r="K33" s="1">
        <v>0</v>
      </c>
      <c r="L33" s="1">
        <v>6</v>
      </c>
      <c r="M33" s="1">
        <v>2</v>
      </c>
      <c r="N33" s="1">
        <v>4</v>
      </c>
      <c r="O33" s="1">
        <v>0</v>
      </c>
      <c r="U33" t="str">
        <f t="shared" si="0"/>
        <v>1026913</v>
      </c>
      <c r="V33">
        <f>COUNTIF($U$2:$U$1000,U33)-COUNTIF($U$2:$U33,U33)</f>
        <v>0</v>
      </c>
      <c r="W33" t="str">
        <f t="shared" si="1"/>
        <v>10269130</v>
      </c>
      <c r="X33" s="14" t="str">
        <f>IFERROR(INDEX(iiee!$C$5:$C$1000,MATCH(U33,iiee!#REF!,0)),"")</f>
        <v/>
      </c>
    </row>
    <row r="34" spans="1:24" ht="13.5" x14ac:dyDescent="0.25">
      <c r="A34" s="2">
        <v>44931.817526423612</v>
      </c>
      <c r="B34" s="1">
        <v>1663251</v>
      </c>
      <c r="C34" s="1" t="s">
        <v>84</v>
      </c>
      <c r="D34" s="1" t="s">
        <v>85</v>
      </c>
      <c r="E34" s="1">
        <v>990005517</v>
      </c>
      <c r="F34" s="1" t="s">
        <v>17</v>
      </c>
      <c r="P34" s="1">
        <v>14</v>
      </c>
      <c r="Q34" s="1">
        <v>2</v>
      </c>
      <c r="R34" s="1">
        <v>4</v>
      </c>
      <c r="S34" s="1">
        <v>16</v>
      </c>
      <c r="T34" s="1">
        <v>11</v>
      </c>
      <c r="U34" t="str">
        <f t="shared" si="0"/>
        <v>1663251</v>
      </c>
      <c r="V34">
        <f>COUNTIF($U$2:$U$1000,U34)-COUNTIF($U$2:$U34,U34)</f>
        <v>0</v>
      </c>
      <c r="W34" t="str">
        <f t="shared" si="1"/>
        <v>16632510</v>
      </c>
      <c r="X34" s="14" t="str">
        <f>IFERROR(INDEX(iiee!$C$5:$C$1000,MATCH(U34,iiee!#REF!,0)),"")</f>
        <v/>
      </c>
    </row>
    <row r="35" spans="1:24" ht="13.5" x14ac:dyDescent="0.25">
      <c r="A35" s="2">
        <v>44931.836958611108</v>
      </c>
      <c r="B35" s="3" t="s">
        <v>86</v>
      </c>
      <c r="C35" s="1" t="s">
        <v>87</v>
      </c>
      <c r="D35" s="1" t="s">
        <v>88</v>
      </c>
      <c r="E35" s="1">
        <v>950941783</v>
      </c>
      <c r="F35" s="1" t="s">
        <v>19</v>
      </c>
      <c r="G35" s="1">
        <v>25</v>
      </c>
      <c r="H35" s="1">
        <v>9</v>
      </c>
      <c r="I35" s="1">
        <v>3</v>
      </c>
      <c r="U35" t="str">
        <f t="shared" si="0"/>
        <v>0650648</v>
      </c>
      <c r="V35">
        <f>COUNTIF($U$2:$U$1000,U35)-COUNTIF($U$2:$U35,U35)</f>
        <v>1</v>
      </c>
      <c r="W35" t="str">
        <f t="shared" si="1"/>
        <v>06506481</v>
      </c>
      <c r="X35" s="14" t="str">
        <f>IFERROR(INDEX(iiee!$C$5:$C$1000,MATCH(U35,iiee!#REF!,0)),"")</f>
        <v/>
      </c>
    </row>
    <row r="36" spans="1:24" ht="13.5" x14ac:dyDescent="0.25">
      <c r="A36" s="2">
        <v>44931.840154270831</v>
      </c>
      <c r="B36" s="1">
        <v>1623404</v>
      </c>
      <c r="C36" s="1">
        <v>989</v>
      </c>
      <c r="D36" s="1" t="s">
        <v>89</v>
      </c>
      <c r="E36" s="1">
        <v>951525354</v>
      </c>
      <c r="F36" s="1" t="s">
        <v>19</v>
      </c>
      <c r="G36" s="1">
        <v>2</v>
      </c>
      <c r="H36" s="1">
        <v>3</v>
      </c>
      <c r="I36" s="1">
        <v>2</v>
      </c>
      <c r="U36" t="str">
        <f t="shared" si="0"/>
        <v>1623404</v>
      </c>
      <c r="V36">
        <f>COUNTIF($U$2:$U$1000,U36)-COUNTIF($U$2:$U36,U36)</f>
        <v>0</v>
      </c>
      <c r="W36" t="str">
        <f t="shared" si="1"/>
        <v>16234040</v>
      </c>
      <c r="X36" s="14" t="str">
        <f>IFERROR(INDEX(iiee!$C$5:$C$1000,MATCH(U36,iiee!#REF!,0)),"")</f>
        <v/>
      </c>
    </row>
    <row r="37" spans="1:24" ht="13.5" x14ac:dyDescent="0.25">
      <c r="A37" s="2">
        <v>44931.841872997684</v>
      </c>
      <c r="B37" s="3" t="s">
        <v>90</v>
      </c>
      <c r="C37" s="1" t="s">
        <v>91</v>
      </c>
      <c r="D37" s="1" t="s">
        <v>92</v>
      </c>
      <c r="E37" s="1">
        <v>996525150</v>
      </c>
      <c r="F37" s="1" t="s">
        <v>34</v>
      </c>
      <c r="J37" s="1">
        <v>25</v>
      </c>
      <c r="K37" s="1">
        <v>13</v>
      </c>
      <c r="L37" s="3" t="s">
        <v>93</v>
      </c>
      <c r="M37" s="3" t="s">
        <v>94</v>
      </c>
      <c r="N37" s="1">
        <v>11</v>
      </c>
      <c r="O37" s="1">
        <v>12</v>
      </c>
      <c r="U37" t="str">
        <f t="shared" si="0"/>
        <v>0243212</v>
      </c>
      <c r="V37">
        <f>COUNTIF($U$2:$U$1000,U37)-COUNTIF($U$2:$U37,U37)</f>
        <v>0</v>
      </c>
      <c r="W37" t="str">
        <f t="shared" si="1"/>
        <v>02432120</v>
      </c>
      <c r="X37" s="14" t="str">
        <f>IFERROR(INDEX(iiee!$C$5:$C$1000,MATCH(U37,iiee!#REF!,0)),"")</f>
        <v/>
      </c>
    </row>
    <row r="38" spans="1:24" ht="13.5" x14ac:dyDescent="0.25">
      <c r="A38" s="2">
        <v>44931.853474085648</v>
      </c>
      <c r="B38" s="3" t="s">
        <v>86</v>
      </c>
      <c r="C38" s="1">
        <v>323</v>
      </c>
      <c r="D38" s="1" t="s">
        <v>88</v>
      </c>
      <c r="E38" s="1">
        <v>950941783</v>
      </c>
      <c r="F38" s="1" t="s">
        <v>19</v>
      </c>
      <c r="G38" s="1">
        <v>13</v>
      </c>
      <c r="H38" s="1">
        <v>0</v>
      </c>
      <c r="I38" s="1">
        <v>3</v>
      </c>
      <c r="U38" t="str">
        <f t="shared" si="0"/>
        <v>0650648</v>
      </c>
      <c r="V38">
        <f>COUNTIF($U$2:$U$1000,U38)-COUNTIF($U$2:$U38,U38)</f>
        <v>0</v>
      </c>
      <c r="W38" t="str">
        <f t="shared" si="1"/>
        <v>06506480</v>
      </c>
      <c r="X38" s="14" t="str">
        <f>IFERROR(INDEX(iiee!$C$5:$C$1000,MATCH(U38,iiee!#REF!,0)),"")</f>
        <v/>
      </c>
    </row>
    <row r="39" spans="1:24" ht="13.5" x14ac:dyDescent="0.25">
      <c r="A39" s="2">
        <v>44931.858977303244</v>
      </c>
      <c r="B39" s="1">
        <v>1571934</v>
      </c>
      <c r="C39" s="1">
        <v>763</v>
      </c>
      <c r="D39" s="1" t="s">
        <v>95</v>
      </c>
      <c r="E39" s="1">
        <v>979705851</v>
      </c>
      <c r="F39" s="1" t="s">
        <v>19</v>
      </c>
      <c r="G39" s="1">
        <v>23</v>
      </c>
      <c r="H39" s="1">
        <v>11</v>
      </c>
      <c r="I39" s="1">
        <v>6</v>
      </c>
      <c r="U39" t="str">
        <f t="shared" si="0"/>
        <v>1571934</v>
      </c>
      <c r="V39">
        <f>COUNTIF($U$2:$U$1000,U39)-COUNTIF($U$2:$U39,U39)</f>
        <v>0</v>
      </c>
      <c r="W39" t="str">
        <f t="shared" si="1"/>
        <v>15719340</v>
      </c>
      <c r="X39" s="14" t="str">
        <f>IFERROR(INDEX(iiee!$C$5:$C$1000,MATCH(U39,iiee!#REF!,0)),"")</f>
        <v/>
      </c>
    </row>
    <row r="40" spans="1:24" ht="13.5" x14ac:dyDescent="0.25">
      <c r="A40" s="2">
        <v>44931.901358541669</v>
      </c>
      <c r="B40" s="1">
        <v>1493121</v>
      </c>
      <c r="C40" s="1" t="s">
        <v>96</v>
      </c>
      <c r="D40" s="1" t="s">
        <v>97</v>
      </c>
      <c r="E40" s="1">
        <v>980536352</v>
      </c>
      <c r="F40" s="1" t="s">
        <v>19</v>
      </c>
      <c r="G40" s="1">
        <v>18</v>
      </c>
      <c r="H40" s="1">
        <v>10</v>
      </c>
      <c r="I40" s="1">
        <v>20</v>
      </c>
      <c r="U40" t="str">
        <f t="shared" si="0"/>
        <v>1493121</v>
      </c>
      <c r="V40">
        <f>COUNTIF($U$2:$U$1000,U40)-COUNTIF($U$2:$U40,U40)</f>
        <v>0</v>
      </c>
      <c r="W40" t="str">
        <f t="shared" si="1"/>
        <v>14931210</v>
      </c>
      <c r="X40" s="14" t="str">
        <f>IFERROR(INDEX(iiee!$C$5:$C$1000,MATCH(U40,iiee!#REF!,0)),"")</f>
        <v/>
      </c>
    </row>
    <row r="41" spans="1:24" ht="13.5" x14ac:dyDescent="0.25">
      <c r="A41" s="2">
        <v>44931.946867662038</v>
      </c>
      <c r="B41" s="1">
        <v>1678275</v>
      </c>
      <c r="C41" s="1" t="s">
        <v>98</v>
      </c>
      <c r="D41" s="1" t="s">
        <v>99</v>
      </c>
      <c r="E41" s="1">
        <v>951622432</v>
      </c>
      <c r="F41" s="1" t="s">
        <v>19</v>
      </c>
      <c r="G41" s="1">
        <v>0</v>
      </c>
      <c r="H41" s="1">
        <v>0</v>
      </c>
      <c r="I41" s="1">
        <v>0</v>
      </c>
      <c r="U41" t="str">
        <f t="shared" si="0"/>
        <v>1678275</v>
      </c>
      <c r="V41">
        <f>COUNTIF($U$2:$U$1000,U41)-COUNTIF($U$2:$U41,U41)</f>
        <v>1</v>
      </c>
      <c r="W41" t="str">
        <f t="shared" si="1"/>
        <v>16782751</v>
      </c>
      <c r="X41" s="14" t="str">
        <f>IFERROR(INDEX(iiee!$C$5:$C$1000,MATCH(U41,iiee!#REF!,0)),"")</f>
        <v/>
      </c>
    </row>
    <row r="42" spans="1:24" ht="13.5" x14ac:dyDescent="0.25">
      <c r="A42" s="2">
        <v>44931.947779675931</v>
      </c>
      <c r="B42" s="1">
        <v>1678275</v>
      </c>
      <c r="C42" s="1" t="s">
        <v>98</v>
      </c>
      <c r="D42" s="1" t="s">
        <v>99</v>
      </c>
      <c r="E42" s="1">
        <v>951622432</v>
      </c>
      <c r="F42" s="1" t="s">
        <v>19</v>
      </c>
      <c r="G42" s="1">
        <v>0</v>
      </c>
      <c r="H42" s="1">
        <v>0</v>
      </c>
      <c r="I42" s="1">
        <v>0</v>
      </c>
      <c r="U42" t="str">
        <f t="shared" si="0"/>
        <v>1678275</v>
      </c>
      <c r="V42">
        <f>COUNTIF($U$2:$U$1000,U42)-COUNTIF($U$2:$U42,U42)</f>
        <v>0</v>
      </c>
      <c r="W42" t="str">
        <f t="shared" si="1"/>
        <v>16782750</v>
      </c>
      <c r="X42" s="14" t="str">
        <f>IFERROR(INDEX(iiee!$C$5:$C$1000,MATCH(U42,iiee!#REF!,0)),"")</f>
        <v/>
      </c>
    </row>
    <row r="43" spans="1:24" ht="13.5" x14ac:dyDescent="0.25">
      <c r="A43" s="2">
        <v>44932.204106400459</v>
      </c>
      <c r="B43" s="1">
        <v>1657204</v>
      </c>
      <c r="C43" s="1">
        <v>1156</v>
      </c>
      <c r="D43" s="1" t="s">
        <v>100</v>
      </c>
      <c r="E43" s="1">
        <v>951404039</v>
      </c>
      <c r="F43" s="1" t="s">
        <v>19</v>
      </c>
      <c r="G43" s="1">
        <v>14</v>
      </c>
      <c r="H43" s="1">
        <v>13</v>
      </c>
      <c r="I43" s="1">
        <v>1</v>
      </c>
      <c r="U43" t="str">
        <f t="shared" si="0"/>
        <v>1657204</v>
      </c>
      <c r="V43">
        <f>COUNTIF($U$2:$U$1000,U43)-COUNTIF($U$2:$U43,U43)</f>
        <v>0</v>
      </c>
      <c r="W43" t="str">
        <f t="shared" si="1"/>
        <v>16572040</v>
      </c>
      <c r="X43" s="14" t="str">
        <f>IFERROR(INDEX(iiee!$C$5:$C$1000,MATCH(U43,iiee!#REF!,0)),"")</f>
        <v/>
      </c>
    </row>
    <row r="44" spans="1:24" ht="13.5" x14ac:dyDescent="0.25">
      <c r="A44" s="2">
        <v>44932.29014863426</v>
      </c>
      <c r="B44" s="3" t="s">
        <v>101</v>
      </c>
      <c r="C44" s="1">
        <v>356</v>
      </c>
      <c r="D44" s="1" t="s">
        <v>102</v>
      </c>
      <c r="E44" s="1">
        <v>951924508</v>
      </c>
      <c r="F44" s="1" t="s">
        <v>19</v>
      </c>
      <c r="G44" s="1">
        <v>10</v>
      </c>
      <c r="H44" s="1">
        <v>20</v>
      </c>
      <c r="I44" s="1">
        <v>2</v>
      </c>
      <c r="U44" t="str">
        <f t="shared" si="0"/>
        <v>0746008</v>
      </c>
      <c r="V44">
        <f>COUNTIF($U$2:$U$1000,U44)-COUNTIF($U$2:$U44,U44)</f>
        <v>0</v>
      </c>
      <c r="W44" t="str">
        <f t="shared" si="1"/>
        <v>07460080</v>
      </c>
      <c r="X44" s="14" t="str">
        <f>IFERROR(INDEX(iiee!$C$5:$C$1000,MATCH(U44,iiee!#REF!,0)),"")</f>
        <v/>
      </c>
    </row>
    <row r="45" spans="1:24" ht="13.5" x14ac:dyDescent="0.25">
      <c r="A45" s="2">
        <v>44932.290588263888</v>
      </c>
      <c r="B45" s="3" t="s">
        <v>103</v>
      </c>
      <c r="C45" s="1">
        <v>70581</v>
      </c>
      <c r="D45" s="1" t="s">
        <v>104</v>
      </c>
      <c r="E45" s="1">
        <v>998999166</v>
      </c>
      <c r="F45" s="1" t="s">
        <v>34</v>
      </c>
      <c r="J45" s="1">
        <v>25</v>
      </c>
      <c r="K45" s="1">
        <v>25</v>
      </c>
      <c r="L45" s="1">
        <v>25</v>
      </c>
      <c r="M45" s="1">
        <v>25</v>
      </c>
      <c r="N45" s="1">
        <v>25</v>
      </c>
      <c r="O45" s="1">
        <v>25</v>
      </c>
      <c r="U45" t="str">
        <f t="shared" si="0"/>
        <v>0243501</v>
      </c>
      <c r="V45">
        <f>COUNTIF($U$2:$U$1000,U45)-COUNTIF($U$2:$U45,U45)</f>
        <v>0</v>
      </c>
      <c r="W45" t="str">
        <f t="shared" si="1"/>
        <v>02435010</v>
      </c>
      <c r="X45" s="14" t="str">
        <f>IFERROR(INDEX(iiee!$C$5:$C$1000,MATCH(U45,iiee!#REF!,0)),"")</f>
        <v/>
      </c>
    </row>
    <row r="46" spans="1:24" ht="13.5" x14ac:dyDescent="0.25">
      <c r="A46" s="2">
        <v>44932.374053553242</v>
      </c>
      <c r="B46" s="1">
        <v>1458058</v>
      </c>
      <c r="C46" s="1" t="s">
        <v>105</v>
      </c>
      <c r="D46" s="1" t="s">
        <v>106</v>
      </c>
      <c r="E46" s="1">
        <v>960372958</v>
      </c>
      <c r="F46" s="1" t="s">
        <v>19</v>
      </c>
      <c r="G46" s="1">
        <v>0</v>
      </c>
      <c r="H46" s="1">
        <v>0</v>
      </c>
      <c r="I46" s="1">
        <v>14</v>
      </c>
      <c r="U46" t="str">
        <f t="shared" si="0"/>
        <v>1458058</v>
      </c>
      <c r="V46">
        <f>COUNTIF($U$2:$U$1000,U46)-COUNTIF($U$2:$U46,U46)</f>
        <v>0</v>
      </c>
      <c r="W46" t="str">
        <f t="shared" si="1"/>
        <v>14580580</v>
      </c>
      <c r="X46" s="14" t="str">
        <f>IFERROR(INDEX(iiee!$C$5:$C$1000,MATCH(U46,iiee!#REF!,0)),"")</f>
        <v/>
      </c>
    </row>
    <row r="47" spans="1:24" ht="13.5" x14ac:dyDescent="0.25">
      <c r="A47" s="2">
        <v>44932.405257268518</v>
      </c>
      <c r="B47" s="1">
        <v>1623248</v>
      </c>
      <c r="C47" s="1">
        <v>945</v>
      </c>
      <c r="D47" s="1" t="s">
        <v>107</v>
      </c>
      <c r="E47" s="1">
        <v>953844494</v>
      </c>
      <c r="F47" s="1" t="s">
        <v>19</v>
      </c>
      <c r="G47" s="1">
        <v>0</v>
      </c>
      <c r="H47" s="1">
        <v>7</v>
      </c>
      <c r="I47" s="1">
        <v>0</v>
      </c>
      <c r="U47" t="str">
        <f t="shared" si="0"/>
        <v>1623248</v>
      </c>
      <c r="V47">
        <f>COUNTIF($U$2:$U$1000,U47)-COUNTIF($U$2:$U47,U47)</f>
        <v>0</v>
      </c>
      <c r="W47" t="str">
        <f t="shared" si="1"/>
        <v>16232480</v>
      </c>
      <c r="X47" s="14" t="str">
        <f>IFERROR(INDEX(iiee!$C$5:$C$1000,MATCH(U47,iiee!#REF!,0)),"")</f>
        <v/>
      </c>
    </row>
    <row r="48" spans="1:24" ht="13.5" x14ac:dyDescent="0.25">
      <c r="A48" s="2">
        <v>44932.418989189813</v>
      </c>
      <c r="B48" s="3" t="s">
        <v>108</v>
      </c>
      <c r="C48" s="1">
        <v>354</v>
      </c>
      <c r="D48" s="1" t="s">
        <v>109</v>
      </c>
      <c r="E48" s="1">
        <v>951955580</v>
      </c>
      <c r="F48" s="1" t="s">
        <v>19</v>
      </c>
      <c r="G48" s="1">
        <v>0</v>
      </c>
      <c r="H48" s="1">
        <v>0</v>
      </c>
      <c r="I48" s="1">
        <v>4</v>
      </c>
      <c r="U48" t="str">
        <f t="shared" si="0"/>
        <v>0726927</v>
      </c>
      <c r="V48">
        <f>COUNTIF($U$2:$U$1000,U48)-COUNTIF($U$2:$U48,U48)</f>
        <v>0</v>
      </c>
      <c r="W48" t="str">
        <f t="shared" si="1"/>
        <v>07269270</v>
      </c>
      <c r="X48" s="14" t="str">
        <f>IFERROR(INDEX(iiee!$C$5:$C$1000,MATCH(U48,iiee!#REF!,0)),"")</f>
        <v/>
      </c>
    </row>
    <row r="49" spans="1:24" ht="13.5" x14ac:dyDescent="0.25">
      <c r="A49" s="2">
        <v>44932.423592569445</v>
      </c>
      <c r="B49" s="3" t="s">
        <v>110</v>
      </c>
      <c r="C49" s="1">
        <v>70621</v>
      </c>
      <c r="D49" s="1" t="s">
        <v>111</v>
      </c>
      <c r="E49" s="1">
        <v>971362082</v>
      </c>
      <c r="F49" s="1" t="s">
        <v>34</v>
      </c>
      <c r="J49" s="1">
        <v>40</v>
      </c>
      <c r="K49" s="3" t="s">
        <v>43</v>
      </c>
      <c r="L49" s="3" t="s">
        <v>112</v>
      </c>
      <c r="M49" s="3" t="s">
        <v>43</v>
      </c>
      <c r="N49" s="3" t="s">
        <v>113</v>
      </c>
      <c r="O49" s="1">
        <v>12</v>
      </c>
      <c r="U49" t="str">
        <f t="shared" si="0"/>
        <v>0726943</v>
      </c>
      <c r="V49">
        <f>COUNTIF($U$2:$U$1000,U49)-COUNTIF($U$2:$U49,U49)</f>
        <v>0</v>
      </c>
      <c r="W49" t="str">
        <f t="shared" si="1"/>
        <v>07269430</v>
      </c>
      <c r="X49" s="14" t="str">
        <f>IFERROR(INDEX(iiee!$C$5:$C$1000,MATCH(U49,iiee!#REF!,0)),"")</f>
        <v/>
      </c>
    </row>
    <row r="50" spans="1:24" ht="13.5" x14ac:dyDescent="0.25">
      <c r="A50" s="2">
        <v>44932.434463506943</v>
      </c>
      <c r="B50" s="1">
        <v>1619246</v>
      </c>
      <c r="C50" s="1">
        <v>997</v>
      </c>
      <c r="D50" s="1" t="s">
        <v>114</v>
      </c>
      <c r="E50" s="1">
        <v>958704299</v>
      </c>
      <c r="F50" s="1" t="s">
        <v>19</v>
      </c>
      <c r="G50" s="1">
        <v>4</v>
      </c>
      <c r="H50" s="1">
        <v>2</v>
      </c>
      <c r="I50" s="1">
        <v>9</v>
      </c>
      <c r="U50" t="str">
        <f t="shared" si="0"/>
        <v>1619246</v>
      </c>
      <c r="V50">
        <f>COUNTIF($U$2:$U$1000,U50)-COUNTIF($U$2:$U50,U50)</f>
        <v>0</v>
      </c>
      <c r="W50" t="str">
        <f t="shared" si="1"/>
        <v>16192460</v>
      </c>
      <c r="X50" s="14" t="str">
        <f>IFERROR(INDEX(iiee!$C$5:$C$1000,MATCH(U50,iiee!#REF!,0)),"")</f>
        <v/>
      </c>
    </row>
    <row r="51" spans="1:24" ht="13.5" x14ac:dyDescent="0.25">
      <c r="A51" s="2">
        <v>44932.440676377315</v>
      </c>
      <c r="B51" s="3" t="s">
        <v>115</v>
      </c>
      <c r="C51" s="1">
        <v>357</v>
      </c>
      <c r="D51" s="1" t="s">
        <v>116</v>
      </c>
      <c r="E51" s="1">
        <v>968034110</v>
      </c>
      <c r="F51" s="1" t="s">
        <v>19</v>
      </c>
      <c r="G51" s="1">
        <v>9</v>
      </c>
      <c r="H51" s="1">
        <v>0</v>
      </c>
      <c r="I51" s="1">
        <v>0</v>
      </c>
      <c r="U51" t="str">
        <f t="shared" si="0"/>
        <v>0746016</v>
      </c>
      <c r="V51">
        <f>COUNTIF($U$2:$U$1000,U51)-COUNTIF($U$2:$U51,U51)</f>
        <v>0</v>
      </c>
      <c r="W51" t="str">
        <f t="shared" si="1"/>
        <v>07460160</v>
      </c>
      <c r="X51" s="14" t="str">
        <f>IFERROR(INDEX(iiee!$C$5:$C$1000,MATCH(U51,iiee!#REF!,0)),"")</f>
        <v/>
      </c>
    </row>
    <row r="52" spans="1:24" ht="13.5" x14ac:dyDescent="0.25">
      <c r="A52" s="2">
        <v>44932.466129456021</v>
      </c>
      <c r="B52" s="3" t="s">
        <v>117</v>
      </c>
      <c r="C52" s="1" t="s">
        <v>118</v>
      </c>
      <c r="D52" s="1" t="s">
        <v>119</v>
      </c>
      <c r="E52" s="1">
        <v>998562222</v>
      </c>
      <c r="F52" s="1" t="s">
        <v>34</v>
      </c>
      <c r="J52" s="1">
        <v>5</v>
      </c>
      <c r="K52" s="1">
        <v>0</v>
      </c>
      <c r="L52" s="1">
        <v>8</v>
      </c>
      <c r="M52" s="1">
        <v>0</v>
      </c>
      <c r="N52" s="1">
        <v>2</v>
      </c>
      <c r="O52" s="1">
        <v>8</v>
      </c>
      <c r="U52" t="str">
        <f t="shared" si="0"/>
        <v>0746057</v>
      </c>
      <c r="V52">
        <f>COUNTIF($U$2:$U$1000,U52)-COUNTIF($U$2:$U52,U52)</f>
        <v>0</v>
      </c>
      <c r="W52" t="str">
        <f t="shared" si="1"/>
        <v>07460570</v>
      </c>
      <c r="X52" s="14" t="str">
        <f>IFERROR(INDEX(iiee!$C$5:$C$1000,MATCH(U52,iiee!#REF!,0)),"")</f>
        <v/>
      </c>
    </row>
    <row r="53" spans="1:24" ht="13.5" x14ac:dyDescent="0.25">
      <c r="A53" s="2">
        <v>44932.494876296296</v>
      </c>
      <c r="B53" s="1">
        <v>1493147</v>
      </c>
      <c r="C53" s="1">
        <v>610</v>
      </c>
      <c r="D53" s="1" t="s">
        <v>120</v>
      </c>
      <c r="E53" s="1">
        <v>981606036</v>
      </c>
      <c r="F53" s="1" t="s">
        <v>19</v>
      </c>
      <c r="G53" s="1">
        <v>3</v>
      </c>
      <c r="H53" s="1">
        <v>2</v>
      </c>
      <c r="I53" s="1">
        <v>0</v>
      </c>
      <c r="U53" t="str">
        <f t="shared" si="0"/>
        <v>1493147</v>
      </c>
      <c r="V53">
        <f>COUNTIF($U$2:$U$1000,U53)-COUNTIF($U$2:$U53,U53)</f>
        <v>0</v>
      </c>
      <c r="W53" t="str">
        <f t="shared" si="1"/>
        <v>14931470</v>
      </c>
      <c r="X53" s="14" t="str">
        <f>IFERROR(INDEX(iiee!$C$5:$C$1000,MATCH(U53,iiee!#REF!,0)),"")</f>
        <v/>
      </c>
    </row>
    <row r="54" spans="1:24" ht="13.5" x14ac:dyDescent="0.25">
      <c r="A54" s="2">
        <v>44932.783434189812</v>
      </c>
      <c r="B54" s="3" t="s">
        <v>121</v>
      </c>
      <c r="C54" s="1">
        <v>358</v>
      </c>
      <c r="D54" s="1" t="s">
        <v>122</v>
      </c>
      <c r="E54" s="1">
        <v>957658013</v>
      </c>
      <c r="F54" s="1" t="s">
        <v>19</v>
      </c>
      <c r="G54" s="3" t="s">
        <v>113</v>
      </c>
      <c r="H54" s="3" t="s">
        <v>93</v>
      </c>
      <c r="I54" s="3" t="s">
        <v>43</v>
      </c>
      <c r="U54" t="str">
        <f t="shared" si="0"/>
        <v>4746024</v>
      </c>
      <c r="V54">
        <f>COUNTIF($U$2:$U$1000,U54)-COUNTIF($U$2:$U54,U54)</f>
        <v>0</v>
      </c>
      <c r="W54" t="str">
        <f t="shared" si="1"/>
        <v>47460240</v>
      </c>
      <c r="X54" s="14" t="str">
        <f>IFERROR(INDEX(iiee!$C$5:$C$1000,MATCH(U54,iiee!#REF!,0)),"")</f>
        <v/>
      </c>
    </row>
  </sheetData>
  <conditionalFormatting sqref="U2:U54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40F63-F392-46D7-88EC-FB443AF7E080}">
  <dimension ref="A1:P282"/>
  <sheetViews>
    <sheetView topLeftCell="A235" zoomScale="70" zoomScaleNormal="70" workbookViewId="0">
      <selection activeCell="I270" sqref="I270"/>
    </sheetView>
  </sheetViews>
  <sheetFormatPr baseColWidth="10" defaultRowHeight="14.25" x14ac:dyDescent="0.2"/>
  <cols>
    <col min="1" max="1" width="11.42578125" style="7"/>
    <col min="2" max="2" width="9.7109375" style="7" customWidth="1"/>
    <col min="3" max="3" width="34.42578125" style="7" customWidth="1"/>
    <col min="4" max="4" width="11.42578125" style="7"/>
    <col min="5" max="5" width="45.28515625" style="7" customWidth="1"/>
    <col min="6" max="6" width="11.42578125" style="7"/>
    <col min="7" max="12" width="17.5703125" style="7" customWidth="1"/>
    <col min="13" max="13" width="11.42578125" style="7"/>
    <col min="14" max="14" width="7.28515625" style="7" customWidth="1"/>
    <col min="15" max="15" width="203.5703125" style="7" bestFit="1" customWidth="1"/>
    <col min="16" max="16" width="176.85546875" style="7" bestFit="1" customWidth="1"/>
    <col min="17" max="16384" width="11.42578125" style="7"/>
  </cols>
  <sheetData>
    <row r="1" spans="1:16" ht="27.75" x14ac:dyDescent="0.4">
      <c r="B1" s="17" t="s">
        <v>124</v>
      </c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6" ht="23.25" x14ac:dyDescent="0.35">
      <c r="B2" s="18" t="s">
        <v>125</v>
      </c>
      <c r="C2" s="18"/>
      <c r="D2" s="18"/>
      <c r="E2" s="18"/>
      <c r="F2" s="18"/>
      <c r="G2" s="18"/>
      <c r="H2" s="18"/>
      <c r="I2" s="18"/>
      <c r="J2" s="18"/>
      <c r="K2" s="18"/>
      <c r="L2" s="18"/>
    </row>
    <row r="4" spans="1:16" ht="30" x14ac:dyDescent="0.2">
      <c r="A4" s="13" t="s">
        <v>123</v>
      </c>
      <c r="B4" s="8" t="s">
        <v>126</v>
      </c>
      <c r="C4" s="8" t="s">
        <v>127</v>
      </c>
      <c r="D4" s="8" t="s">
        <v>5</v>
      </c>
      <c r="E4" s="8" t="s">
        <v>1737</v>
      </c>
      <c r="F4" s="8" t="s">
        <v>128</v>
      </c>
      <c r="G4" s="15">
        <v>1</v>
      </c>
      <c r="H4" s="15">
        <v>2</v>
      </c>
      <c r="I4" s="8">
        <v>3</v>
      </c>
      <c r="J4" s="8">
        <v>4</v>
      </c>
      <c r="K4" s="8">
        <v>5</v>
      </c>
      <c r="L4" s="16">
        <v>6</v>
      </c>
      <c r="P4" s="23"/>
    </row>
    <row r="5" spans="1:16" ht="15" x14ac:dyDescent="0.25">
      <c r="A5" s="11" t="str">
        <f t="shared" ref="A5:A68" si="0">TEXT(B5,"0000000")</f>
        <v>1678291</v>
      </c>
      <c r="B5" s="9">
        <v>1678291</v>
      </c>
      <c r="C5" s="10" t="s">
        <v>129</v>
      </c>
      <c r="D5" s="11" t="s">
        <v>19</v>
      </c>
      <c r="E5" s="21" t="str">
        <f>INDEX(Instituciones!$G$2:$G$349,MATCH(A5,Instituciones!$A$2:$A$349,0))</f>
        <v>AVENIDA DANIEL ALONIAS ROBLES</v>
      </c>
      <c r="F5" s="11" t="s">
        <v>130</v>
      </c>
      <c r="G5" s="12">
        <v>0</v>
      </c>
      <c r="H5" s="12">
        <v>0</v>
      </c>
      <c r="I5" s="12" t="str">
        <f>IFERROR(INDEX(vacan2!$G$2:$T$1000,MATCH($A5&amp;"0",vacan2!$W$2:$W$1000,0),IF($D5="Inicial",I$4-2,IF($D5="Primaria",I$4+3,I$4+9))),"No reportó")</f>
        <v>No reportó</v>
      </c>
      <c r="J5" s="12" t="str">
        <f>IFERROR(INDEX(vacan2!$G$2:$T$1000,MATCH($A5&amp;"0",vacan2!$W$2:$W$1000,0),IF($D5="Inicial",J$4-2,IF($D5="Primaria",J$4+3,J$4+9))),"No reportó")</f>
        <v>No reportó</v>
      </c>
      <c r="K5" s="12" t="str">
        <f>IFERROR(INDEX(vacan2!$G$2:$T$1000,MATCH($A5&amp;"0",vacan2!$W$2:$W$1000,0),IF($D5="Inicial",K$4-2,IF($D5="Primaria",K$4+3,K$4+9))),"No reportó")</f>
        <v>No reportó</v>
      </c>
      <c r="L5" s="12">
        <v>0</v>
      </c>
      <c r="M5" s="22" t="str">
        <f>IFERROR(INDEX(vacan2!$G$2:$T$1000,MATCH($A5&amp;"0",vacan2!$W$2:$W$1000,0),IF($D5="Inicial",K$4-2,IF($D5="Primaria",K$4+3,K$4+9))),"Sin datos")</f>
        <v>Sin datos</v>
      </c>
      <c r="N5" s="7" t="str">
        <f>"INSERT INTO matri08(codmod, direccion, distrito, g1, g2, g3, g4, g5, g6, obs, actualiz) VALUES ('"&amp;A5&amp;"','"&amp;E5&amp;"','"&amp;F5&amp;"',0,0,0,0,0,0,0,now());"</f>
        <v>INSERT INTO matri08(codmod, direccion, distrito, g1, g2, g3, g4, g5, g6, obs, actualiz) VALUES ('1678291','AVENIDA DANIEL ALONIAS ROBLES','Juliaca',0,0,0,0,0,0,0,now());</v>
      </c>
      <c r="O5" s="7" t="str">
        <f>"INSERT INTO matri08(codmod, direccion, distrito, g1, g2, g3, g4, g5, g6, obs, actualiz) VALUES ('"&amp;A5&amp;"','"&amp;E5&amp;"','"&amp;F5&amp;"',"&amp;G5&amp;","&amp;H5&amp;","&amp;I5&amp;","&amp;J5&amp;","&amp;K5&amp;","&amp;L5&amp;",1,now());"</f>
        <v>INSERT INTO matri08(codmod, direccion, distrito, g1, g2, g3, g4, g5, g6, obs, actualiz) VALUES ('1678291','AVENIDA DANIEL ALONIAS ROBLES','Juliaca',0,0,No reportó,No reportó,No reportó,0,1,now());</v>
      </c>
      <c r="P5" s="7" t="str">
        <f>IF(M5="Sin datos",N5,O5)</f>
        <v>INSERT INTO matri08(codmod, direccion, distrito, g1, g2, g3, g4, g5, g6, obs, actualiz) VALUES ('1678291','AVENIDA DANIEL ALONIAS ROBLES','Juliaca',0,0,0,0,0,0,0,now());</v>
      </c>
    </row>
    <row r="6" spans="1:16" ht="15" x14ac:dyDescent="0.25">
      <c r="A6" s="11" t="str">
        <f t="shared" si="0"/>
        <v>1678234</v>
      </c>
      <c r="B6" s="9">
        <v>1678234</v>
      </c>
      <c r="C6" s="10">
        <v>1363</v>
      </c>
      <c r="D6" s="11" t="s">
        <v>19</v>
      </c>
      <c r="E6" s="21" t="str">
        <f>INDEX(Instituciones!$G$2:$G$349,MATCH(A6,Instituciones!$A$2:$A$349,0))</f>
        <v>CARRETERA TARIACHI KM 3</v>
      </c>
      <c r="F6" s="11" t="s">
        <v>130</v>
      </c>
      <c r="G6" s="12">
        <v>0</v>
      </c>
      <c r="H6" s="12">
        <v>0</v>
      </c>
      <c r="I6" s="12" t="str">
        <f>IFERROR(INDEX(vacan2!$G$2:$T$1000,MATCH($A6&amp;"0",vacan2!$W$2:$W$1000,0),IF($D6="Inicial",I$4-2,IF($D6="Primaria",I$4+3,I$4+9))),"No reportó")</f>
        <v>No reportó</v>
      </c>
      <c r="J6" s="12" t="str">
        <f>IFERROR(INDEX(vacan2!$G$2:$T$1000,MATCH($A6&amp;"0",vacan2!$W$2:$W$1000,0),IF($D6="Inicial",J$4-2,IF($D6="Primaria",J$4+3,J$4+9))),"No reportó")</f>
        <v>No reportó</v>
      </c>
      <c r="K6" s="12" t="str">
        <f>IFERROR(INDEX(vacan2!$G$2:$T$1000,MATCH($A6&amp;"0",vacan2!$W$2:$W$1000,0),IF($D6="Inicial",K$4-2,IF($D6="Primaria",K$4+3,K$4+9))),"No reportó")</f>
        <v>No reportó</v>
      </c>
      <c r="L6" s="12">
        <v>0</v>
      </c>
      <c r="M6" s="22" t="str">
        <f>IFERROR(INDEX(vacan2!$G$2:$T$1000,MATCH($A6&amp;"0",vacan2!$W$2:$W$1000,0),IF($D6="Inicial",K$4-2,IF($D6="Primaria",K$4+3,K$4+9))),"Sin datos")</f>
        <v>Sin datos</v>
      </c>
      <c r="N6" s="7" t="str">
        <f t="shared" ref="N6:N69" si="1">"INSERT INTO matri08(codmod, direccion, distrito, g1, g2, g3, g4, g5, g6, obs, actualiz) VALUES ('"&amp;A6&amp;"','"&amp;E6&amp;"','"&amp;F6&amp;"',0,0,0,0,0,0,0,now());"</f>
        <v>INSERT INTO matri08(codmod, direccion, distrito, g1, g2, g3, g4, g5, g6, obs, actualiz) VALUES ('1678234','CARRETERA TARIACHI KM 3','Juliaca',0,0,0,0,0,0,0,now());</v>
      </c>
      <c r="O6" s="7" t="str">
        <f t="shared" ref="O6:O69" si="2">"INSERT INTO matri08(codmod, direccion, distrito, g1, g2, g3, g4, g5, g6, obs, actualiz) VALUES ('"&amp;A6&amp;"','"&amp;E6&amp;"','"&amp;F6&amp;"',"&amp;G6&amp;","&amp;H6&amp;","&amp;I6&amp;","&amp;J6&amp;","&amp;K6&amp;","&amp;L6&amp;",1,now());"</f>
        <v>INSERT INTO matri08(codmod, direccion, distrito, g1, g2, g3, g4, g5, g6, obs, actualiz) VALUES ('1678234','CARRETERA TARIACHI KM 3','Juliaca',0,0,No reportó,No reportó,No reportó,0,1,now());</v>
      </c>
      <c r="P6" s="7" t="str">
        <f t="shared" ref="P6:P69" si="3">IF(M6="Sin datos",N6,O6)</f>
        <v>INSERT INTO matri08(codmod, direccion, distrito, g1, g2, g3, g4, g5, g6, obs, actualiz) VALUES ('1678234','CARRETERA TARIACHI KM 3','Juliaca',0,0,0,0,0,0,0,now());</v>
      </c>
    </row>
    <row r="7" spans="1:16" ht="15" x14ac:dyDescent="0.25">
      <c r="A7" s="11" t="str">
        <f t="shared" si="0"/>
        <v>1623412</v>
      </c>
      <c r="B7" s="9">
        <v>1623412</v>
      </c>
      <c r="C7" s="10">
        <v>993</v>
      </c>
      <c r="D7" s="11" t="s">
        <v>19</v>
      </c>
      <c r="E7" s="21" t="str">
        <f>INDEX(Instituciones!$G$2:$G$349,MATCH(A7,Instituciones!$A$2:$A$349,0))</f>
        <v>JIRON SANTA MARIA MZ 32</v>
      </c>
      <c r="F7" s="11" t="s">
        <v>130</v>
      </c>
      <c r="G7" s="12">
        <v>0</v>
      </c>
      <c r="H7" s="12">
        <v>0</v>
      </c>
      <c r="I7" s="12" t="str">
        <f>IFERROR(INDEX(vacan2!$G$2:$T$1000,MATCH($A7&amp;"0",vacan2!$W$2:$W$1000,0),IF($D7="Inicial",I$4-2,IF($D7="Primaria",I$4+3,I$4+9))),"No reportó")</f>
        <v>No reportó</v>
      </c>
      <c r="J7" s="12" t="str">
        <f>IFERROR(INDEX(vacan2!$G$2:$T$1000,MATCH($A7&amp;"0",vacan2!$W$2:$W$1000,0),IF($D7="Inicial",J$4-2,IF($D7="Primaria",J$4+3,J$4+9))),"No reportó")</f>
        <v>No reportó</v>
      </c>
      <c r="K7" s="12" t="str">
        <f>IFERROR(INDEX(vacan2!$G$2:$T$1000,MATCH($A7&amp;"0",vacan2!$W$2:$W$1000,0),IF($D7="Inicial",K$4-2,IF($D7="Primaria",K$4+3,K$4+9))),"No reportó")</f>
        <v>No reportó</v>
      </c>
      <c r="L7" s="12">
        <v>0</v>
      </c>
      <c r="M7" s="22" t="str">
        <f>IFERROR(INDEX(vacan2!$G$2:$T$1000,MATCH($A7&amp;"0",vacan2!$W$2:$W$1000,0),IF($D7="Inicial",K$4-2,IF($D7="Primaria",K$4+3,K$4+9))),"Sin datos")</f>
        <v>Sin datos</v>
      </c>
      <c r="N7" s="7" t="str">
        <f t="shared" si="1"/>
        <v>INSERT INTO matri08(codmod, direccion, distrito, g1, g2, g3, g4, g5, g6, obs, actualiz) VALUES ('1623412','JIRON SANTA MARIA MZ 32','Juliaca',0,0,0,0,0,0,0,now());</v>
      </c>
      <c r="O7" s="7" t="str">
        <f t="shared" si="2"/>
        <v>INSERT INTO matri08(codmod, direccion, distrito, g1, g2, g3, g4, g5, g6, obs, actualiz) VALUES ('1623412','JIRON SANTA MARIA MZ 32','Juliaca',0,0,No reportó,No reportó,No reportó,0,1,now());</v>
      </c>
      <c r="P7" s="7" t="str">
        <f t="shared" si="3"/>
        <v>INSERT INTO matri08(codmod, direccion, distrito, g1, g2, g3, g4, g5, g6, obs, actualiz) VALUES ('1623412','JIRON SANTA MARIA MZ 32','Juliaca',0,0,0,0,0,0,0,now());</v>
      </c>
    </row>
    <row r="8" spans="1:16" ht="15" x14ac:dyDescent="0.25">
      <c r="A8" s="11" t="str">
        <f t="shared" si="0"/>
        <v>1623404</v>
      </c>
      <c r="B8" s="9">
        <v>1623404</v>
      </c>
      <c r="C8" s="10">
        <v>989</v>
      </c>
      <c r="D8" s="11" t="s">
        <v>19</v>
      </c>
      <c r="E8" s="21" t="str">
        <f>INDEX(Instituciones!$G$2:$G$349,MATCH(A8,Instituciones!$A$2:$A$349,0))</f>
        <v>JIRON 19 DE FEBRERO S/N</v>
      </c>
      <c r="F8" s="11" t="s">
        <v>130</v>
      </c>
      <c r="G8" s="12">
        <v>0</v>
      </c>
      <c r="H8" s="12">
        <v>0</v>
      </c>
      <c r="I8" s="12">
        <f>IFERROR(INDEX(vacan2!$G$2:$T$1000,MATCH($A8&amp;"0",vacan2!$W$2:$W$1000,0),IF($D8="Inicial",I$4-2,IF($D8="Primaria",I$4+3,I$4+9))),"No reportó")</f>
        <v>2</v>
      </c>
      <c r="J8" s="12">
        <f>IFERROR(INDEX(vacan2!$G$2:$T$1000,MATCH($A8&amp;"0",vacan2!$W$2:$W$1000,0),IF($D8="Inicial",J$4-2,IF($D8="Primaria",J$4+3,J$4+9))),"No reportó")</f>
        <v>3</v>
      </c>
      <c r="K8" s="12">
        <f>IFERROR(INDEX(vacan2!$G$2:$T$1000,MATCH($A8&amp;"0",vacan2!$W$2:$W$1000,0),IF($D8="Inicial",K$4-2,IF($D8="Primaria",K$4+3,K$4+9))),"No reportó")</f>
        <v>2</v>
      </c>
      <c r="L8" s="12">
        <v>0</v>
      </c>
      <c r="M8" s="22">
        <f>IFERROR(INDEX(vacan2!$G$2:$T$1000,MATCH($A8&amp;"0",vacan2!$W$2:$W$1000,0),IF($D8="Inicial",K$4-2,IF($D8="Primaria",K$4+3,K$4+9))),"Sin datos")</f>
        <v>2</v>
      </c>
      <c r="N8" s="7" t="str">
        <f t="shared" si="1"/>
        <v>INSERT INTO matri08(codmod, direccion, distrito, g1, g2, g3, g4, g5, g6, obs, actualiz) VALUES ('1623404','JIRON 19 DE FEBRERO S/N','Juliaca',0,0,0,0,0,0,0,now());</v>
      </c>
      <c r="O8" s="7" t="str">
        <f t="shared" si="2"/>
        <v>INSERT INTO matri08(codmod, direccion, distrito, g1, g2, g3, g4, g5, g6, obs, actualiz) VALUES ('1623404','JIRON 19 DE FEBRERO S/N','Juliaca',0,0,2,3,2,0,1,now());</v>
      </c>
      <c r="P8" s="7" t="str">
        <f t="shared" si="3"/>
        <v>INSERT INTO matri08(codmod, direccion, distrito, g1, g2, g3, g4, g5, g6, obs, actualiz) VALUES ('1623404','JIRON 19 DE FEBRERO S/N','Juliaca',0,0,2,3,2,0,1,now());</v>
      </c>
    </row>
    <row r="9" spans="1:16" ht="15" x14ac:dyDescent="0.25">
      <c r="A9" s="11" t="str">
        <f t="shared" si="0"/>
        <v>1623396</v>
      </c>
      <c r="B9" s="9">
        <v>1623396</v>
      </c>
      <c r="C9" s="10">
        <v>988</v>
      </c>
      <c r="D9" s="11" t="s">
        <v>19</v>
      </c>
      <c r="E9" s="21" t="str">
        <f>INDEX(Instituciones!$G$2:$G$349,MATCH(A9,Instituciones!$A$2:$A$349,0))</f>
        <v>JIRON PASO ALEGRE</v>
      </c>
      <c r="F9" s="11" t="s">
        <v>130</v>
      </c>
      <c r="G9" s="12">
        <v>0</v>
      </c>
      <c r="H9" s="12">
        <v>0</v>
      </c>
      <c r="I9" s="12" t="str">
        <f>IFERROR(INDEX(vacan2!$G$2:$T$1000,MATCH($A9&amp;"0",vacan2!$W$2:$W$1000,0),IF($D9="Inicial",I$4-2,IF($D9="Primaria",I$4+3,I$4+9))),"No reportó")</f>
        <v>No reportó</v>
      </c>
      <c r="J9" s="12" t="str">
        <f>IFERROR(INDEX(vacan2!$G$2:$T$1000,MATCH($A9&amp;"0",vacan2!$W$2:$W$1000,0),IF($D9="Inicial",J$4-2,IF($D9="Primaria",J$4+3,J$4+9))),"No reportó")</f>
        <v>No reportó</v>
      </c>
      <c r="K9" s="12" t="str">
        <f>IFERROR(INDEX(vacan2!$G$2:$T$1000,MATCH($A9&amp;"0",vacan2!$W$2:$W$1000,0),IF($D9="Inicial",K$4-2,IF($D9="Primaria",K$4+3,K$4+9))),"No reportó")</f>
        <v>No reportó</v>
      </c>
      <c r="L9" s="12">
        <v>0</v>
      </c>
      <c r="M9" s="22" t="str">
        <f>IFERROR(INDEX(vacan2!$G$2:$T$1000,MATCH($A9&amp;"0",vacan2!$W$2:$W$1000,0),IF($D9="Inicial",K$4-2,IF($D9="Primaria",K$4+3,K$4+9))),"Sin datos")</f>
        <v>Sin datos</v>
      </c>
      <c r="N9" s="7" t="str">
        <f t="shared" si="1"/>
        <v>INSERT INTO matri08(codmod, direccion, distrito, g1, g2, g3, g4, g5, g6, obs, actualiz) VALUES ('1623396','JIRON PASO ALEGRE','Juliaca',0,0,0,0,0,0,0,now());</v>
      </c>
      <c r="O9" s="7" t="str">
        <f t="shared" si="2"/>
        <v>INSERT INTO matri08(codmod, direccion, distrito, g1, g2, g3, g4, g5, g6, obs, actualiz) VALUES ('1623396','JIRON PASO ALEGRE','Juliaca',0,0,No reportó,No reportó,No reportó,0,1,now());</v>
      </c>
      <c r="P9" s="7" t="str">
        <f t="shared" si="3"/>
        <v>INSERT INTO matri08(codmod, direccion, distrito, g1, g2, g3, g4, g5, g6, obs, actualiz) VALUES ('1623396','JIRON PASO ALEGRE','Juliaca',0,0,0,0,0,0,0,now());</v>
      </c>
    </row>
    <row r="10" spans="1:16" ht="15" x14ac:dyDescent="0.25">
      <c r="A10" s="11" t="str">
        <f t="shared" si="0"/>
        <v>1623388</v>
      </c>
      <c r="B10" s="9">
        <v>1623388</v>
      </c>
      <c r="C10" s="10">
        <v>987</v>
      </c>
      <c r="D10" s="11" t="s">
        <v>19</v>
      </c>
      <c r="E10" s="21" t="str">
        <f>INDEX(Instituciones!$G$2:$G$349,MATCH(A10,Instituciones!$A$2:$A$349,0))</f>
        <v>JIRON LAS PALMERAS</v>
      </c>
      <c r="F10" s="11" t="s">
        <v>130</v>
      </c>
      <c r="G10" s="12">
        <v>0</v>
      </c>
      <c r="H10" s="12">
        <v>0</v>
      </c>
      <c r="I10" s="12" t="str">
        <f>IFERROR(INDEX(vacan2!$G$2:$T$1000,MATCH($A10&amp;"0",vacan2!$W$2:$W$1000,0),IF($D10="Inicial",I$4-2,IF($D10="Primaria",I$4+3,I$4+9))),"No reportó")</f>
        <v>No reportó</v>
      </c>
      <c r="J10" s="12" t="str">
        <f>IFERROR(INDEX(vacan2!$G$2:$T$1000,MATCH($A10&amp;"0",vacan2!$W$2:$W$1000,0),IF($D10="Inicial",J$4-2,IF($D10="Primaria",J$4+3,J$4+9))),"No reportó")</f>
        <v>No reportó</v>
      </c>
      <c r="K10" s="12" t="str">
        <f>IFERROR(INDEX(vacan2!$G$2:$T$1000,MATCH($A10&amp;"0",vacan2!$W$2:$W$1000,0),IF($D10="Inicial",K$4-2,IF($D10="Primaria",K$4+3,K$4+9))),"No reportó")</f>
        <v>No reportó</v>
      </c>
      <c r="L10" s="12">
        <v>0</v>
      </c>
      <c r="M10" s="22" t="str">
        <f>IFERROR(INDEX(vacan2!$G$2:$T$1000,MATCH($A10&amp;"0",vacan2!$W$2:$W$1000,0),IF($D10="Inicial",K$4-2,IF($D10="Primaria",K$4+3,K$4+9))),"Sin datos")</f>
        <v>Sin datos</v>
      </c>
      <c r="N10" s="7" t="str">
        <f t="shared" si="1"/>
        <v>INSERT INTO matri08(codmod, direccion, distrito, g1, g2, g3, g4, g5, g6, obs, actualiz) VALUES ('1623388','JIRON LAS PALMERAS','Juliaca',0,0,0,0,0,0,0,now());</v>
      </c>
      <c r="O10" s="7" t="str">
        <f t="shared" si="2"/>
        <v>INSERT INTO matri08(codmod, direccion, distrito, g1, g2, g3, g4, g5, g6, obs, actualiz) VALUES ('1623388','JIRON LAS PALMERAS','Juliaca',0,0,No reportó,No reportó,No reportó,0,1,now());</v>
      </c>
      <c r="P10" s="7" t="str">
        <f t="shared" si="3"/>
        <v>INSERT INTO matri08(codmod, direccion, distrito, g1, g2, g3, g4, g5, g6, obs, actualiz) VALUES ('1623388','JIRON LAS PALMERAS','Juliaca',0,0,0,0,0,0,0,now());</v>
      </c>
    </row>
    <row r="11" spans="1:16" ht="15" x14ac:dyDescent="0.25">
      <c r="A11" s="11" t="str">
        <f t="shared" si="0"/>
        <v>1623362</v>
      </c>
      <c r="B11" s="9">
        <v>1623362</v>
      </c>
      <c r="C11" s="10">
        <v>984</v>
      </c>
      <c r="D11" s="11" t="s">
        <v>19</v>
      </c>
      <c r="E11" s="21" t="str">
        <f>INDEX(Instituciones!$G$2:$G$349,MATCH(A11,Instituciones!$A$2:$A$349,0))</f>
        <v>JIRON VIRGEN DE FATIMA S/N</v>
      </c>
      <c r="F11" s="11" t="s">
        <v>130</v>
      </c>
      <c r="G11" s="12">
        <v>0</v>
      </c>
      <c r="H11" s="12">
        <v>0</v>
      </c>
      <c r="I11" s="12" t="str">
        <f>IFERROR(INDEX(vacan2!$G$2:$T$1000,MATCH($A11&amp;"0",vacan2!$W$2:$W$1000,0),IF($D11="Inicial",I$4-2,IF($D11="Primaria",I$4+3,I$4+9))),"No reportó")</f>
        <v>No reportó</v>
      </c>
      <c r="J11" s="12" t="str">
        <f>IFERROR(INDEX(vacan2!$G$2:$T$1000,MATCH($A11&amp;"0",vacan2!$W$2:$W$1000,0),IF($D11="Inicial",J$4-2,IF($D11="Primaria",J$4+3,J$4+9))),"No reportó")</f>
        <v>No reportó</v>
      </c>
      <c r="K11" s="12" t="str">
        <f>IFERROR(INDEX(vacan2!$G$2:$T$1000,MATCH($A11&amp;"0",vacan2!$W$2:$W$1000,0),IF($D11="Inicial",K$4-2,IF($D11="Primaria",K$4+3,K$4+9))),"No reportó")</f>
        <v>No reportó</v>
      </c>
      <c r="L11" s="12">
        <v>0</v>
      </c>
      <c r="M11" s="22" t="str">
        <f>IFERROR(INDEX(vacan2!$G$2:$T$1000,MATCH($A11&amp;"0",vacan2!$W$2:$W$1000,0),IF($D11="Inicial",K$4-2,IF($D11="Primaria",K$4+3,K$4+9))),"Sin datos")</f>
        <v>Sin datos</v>
      </c>
      <c r="N11" s="7" t="str">
        <f t="shared" si="1"/>
        <v>INSERT INTO matri08(codmod, direccion, distrito, g1, g2, g3, g4, g5, g6, obs, actualiz) VALUES ('1623362','JIRON VIRGEN DE FATIMA S/N','Juliaca',0,0,0,0,0,0,0,now());</v>
      </c>
      <c r="O11" s="7" t="str">
        <f t="shared" si="2"/>
        <v>INSERT INTO matri08(codmod, direccion, distrito, g1, g2, g3, g4, g5, g6, obs, actualiz) VALUES ('1623362','JIRON VIRGEN DE FATIMA S/N','Juliaca',0,0,No reportó,No reportó,No reportó,0,1,now());</v>
      </c>
      <c r="P11" s="7" t="str">
        <f t="shared" si="3"/>
        <v>INSERT INTO matri08(codmod, direccion, distrito, g1, g2, g3, g4, g5, g6, obs, actualiz) VALUES ('1623362','JIRON VIRGEN DE FATIMA S/N','Juliaca',0,0,0,0,0,0,0,now());</v>
      </c>
    </row>
    <row r="12" spans="1:16" ht="15" x14ac:dyDescent="0.25">
      <c r="A12" s="11" t="str">
        <f t="shared" si="0"/>
        <v>1623339</v>
      </c>
      <c r="B12" s="9">
        <v>1623339</v>
      </c>
      <c r="C12" s="10">
        <v>966</v>
      </c>
      <c r="D12" s="11" t="s">
        <v>19</v>
      </c>
      <c r="E12" s="21" t="str">
        <f>INDEX(Instituciones!$G$2:$G$349,MATCH(A12,Instituciones!$A$2:$A$349,0))</f>
        <v>AVENIDA HUAYNA CAPAC MZ 8 LOTE 6</v>
      </c>
      <c r="F12" s="11" t="s">
        <v>130</v>
      </c>
      <c r="G12" s="12">
        <v>0</v>
      </c>
      <c r="H12" s="12">
        <v>0</v>
      </c>
      <c r="I12" s="12" t="str">
        <f>IFERROR(INDEX(vacan2!$G$2:$T$1000,MATCH($A12&amp;"0",vacan2!$W$2:$W$1000,0),IF($D12="Inicial",I$4-2,IF($D12="Primaria",I$4+3,I$4+9))),"No reportó")</f>
        <v>No reportó</v>
      </c>
      <c r="J12" s="12" t="str">
        <f>IFERROR(INDEX(vacan2!$G$2:$T$1000,MATCH($A12&amp;"0",vacan2!$W$2:$W$1000,0),IF($D12="Inicial",J$4-2,IF($D12="Primaria",J$4+3,J$4+9))),"No reportó")</f>
        <v>No reportó</v>
      </c>
      <c r="K12" s="12" t="str">
        <f>IFERROR(INDEX(vacan2!$G$2:$T$1000,MATCH($A12&amp;"0",vacan2!$W$2:$W$1000,0),IF($D12="Inicial",K$4-2,IF($D12="Primaria",K$4+3,K$4+9))),"No reportó")</f>
        <v>No reportó</v>
      </c>
      <c r="L12" s="12">
        <v>0</v>
      </c>
      <c r="M12" s="22" t="str">
        <f>IFERROR(INDEX(vacan2!$G$2:$T$1000,MATCH($A12&amp;"0",vacan2!$W$2:$W$1000,0),IF($D12="Inicial",K$4-2,IF($D12="Primaria",K$4+3,K$4+9))),"Sin datos")</f>
        <v>Sin datos</v>
      </c>
      <c r="N12" s="7" t="str">
        <f t="shared" si="1"/>
        <v>INSERT INTO matri08(codmod, direccion, distrito, g1, g2, g3, g4, g5, g6, obs, actualiz) VALUES ('1623339','AVENIDA HUAYNA CAPAC MZ 8 LOTE 6','Juliaca',0,0,0,0,0,0,0,now());</v>
      </c>
      <c r="O12" s="7" t="str">
        <f t="shared" si="2"/>
        <v>INSERT INTO matri08(codmod, direccion, distrito, g1, g2, g3, g4, g5, g6, obs, actualiz) VALUES ('1623339','AVENIDA HUAYNA CAPAC MZ 8 LOTE 6','Juliaca',0,0,No reportó,No reportó,No reportó,0,1,now());</v>
      </c>
      <c r="P12" s="7" t="str">
        <f t="shared" si="3"/>
        <v>INSERT INTO matri08(codmod, direccion, distrito, g1, g2, g3, g4, g5, g6, obs, actualiz) VALUES ('1623339','AVENIDA HUAYNA CAPAC MZ 8 LOTE 6','Juliaca',0,0,0,0,0,0,0,now());</v>
      </c>
    </row>
    <row r="13" spans="1:16" ht="15" x14ac:dyDescent="0.25">
      <c r="A13" s="11" t="str">
        <f t="shared" si="0"/>
        <v>1623313</v>
      </c>
      <c r="B13" s="9">
        <v>1623313</v>
      </c>
      <c r="C13" s="10">
        <v>951</v>
      </c>
      <c r="D13" s="11" t="s">
        <v>19</v>
      </c>
      <c r="E13" s="21" t="str">
        <f>INDEX(Instituciones!$G$2:$G$349,MATCH(A13,Instituciones!$A$2:$A$349,0))</f>
        <v>AVENIDA CIRCUNVALACION ESTE S/N</v>
      </c>
      <c r="F13" s="11" t="s">
        <v>130</v>
      </c>
      <c r="G13" s="12">
        <v>0</v>
      </c>
      <c r="H13" s="12">
        <v>0</v>
      </c>
      <c r="I13" s="12" t="str">
        <f>IFERROR(INDEX(vacan2!$G$2:$T$1000,MATCH($A13&amp;"0",vacan2!$W$2:$W$1000,0),IF($D13="Inicial",I$4-2,IF($D13="Primaria",I$4+3,I$4+9))),"No reportó")</f>
        <v>No reportó</v>
      </c>
      <c r="J13" s="12" t="str">
        <f>IFERROR(INDEX(vacan2!$G$2:$T$1000,MATCH($A13&amp;"0",vacan2!$W$2:$W$1000,0),IF($D13="Inicial",J$4-2,IF($D13="Primaria",J$4+3,J$4+9))),"No reportó")</f>
        <v>No reportó</v>
      </c>
      <c r="K13" s="12" t="str">
        <f>IFERROR(INDEX(vacan2!$G$2:$T$1000,MATCH($A13&amp;"0",vacan2!$W$2:$W$1000,0),IF($D13="Inicial",K$4-2,IF($D13="Primaria",K$4+3,K$4+9))),"No reportó")</f>
        <v>No reportó</v>
      </c>
      <c r="L13" s="12">
        <v>0</v>
      </c>
      <c r="M13" s="22" t="str">
        <f>IFERROR(INDEX(vacan2!$G$2:$T$1000,MATCH($A13&amp;"0",vacan2!$W$2:$W$1000,0),IF($D13="Inicial",K$4-2,IF($D13="Primaria",K$4+3,K$4+9))),"Sin datos")</f>
        <v>Sin datos</v>
      </c>
      <c r="N13" s="7" t="str">
        <f t="shared" si="1"/>
        <v>INSERT INTO matri08(codmod, direccion, distrito, g1, g2, g3, g4, g5, g6, obs, actualiz) VALUES ('1623313','AVENIDA CIRCUNVALACION ESTE S/N','Juliaca',0,0,0,0,0,0,0,now());</v>
      </c>
      <c r="O13" s="7" t="str">
        <f t="shared" si="2"/>
        <v>INSERT INTO matri08(codmod, direccion, distrito, g1, g2, g3, g4, g5, g6, obs, actualiz) VALUES ('1623313','AVENIDA CIRCUNVALACION ESTE S/N','Juliaca',0,0,No reportó,No reportó,No reportó,0,1,now());</v>
      </c>
      <c r="P13" s="7" t="str">
        <f t="shared" si="3"/>
        <v>INSERT INTO matri08(codmod, direccion, distrito, g1, g2, g3, g4, g5, g6, obs, actualiz) VALUES ('1623313','AVENIDA CIRCUNVALACION ESTE S/N','Juliaca',0,0,0,0,0,0,0,now());</v>
      </c>
    </row>
    <row r="14" spans="1:16" ht="15" x14ac:dyDescent="0.25">
      <c r="A14" s="11" t="str">
        <f t="shared" si="0"/>
        <v>1623297</v>
      </c>
      <c r="B14" s="9">
        <v>1623297</v>
      </c>
      <c r="C14" s="10">
        <v>948</v>
      </c>
      <c r="D14" s="11" t="s">
        <v>19</v>
      </c>
      <c r="E14" s="21" t="str">
        <f>INDEX(Instituciones!$G$2:$G$349,MATCH(A14,Instituciones!$A$2:$A$349,0))</f>
        <v>JIRON PROLONGACION AZANGARO S/N</v>
      </c>
      <c r="F14" s="11" t="s">
        <v>130</v>
      </c>
      <c r="G14" s="12">
        <v>0</v>
      </c>
      <c r="H14" s="12">
        <v>0</v>
      </c>
      <c r="I14" s="12" t="str">
        <f>IFERROR(INDEX(vacan2!$G$2:$T$1000,MATCH($A14&amp;"0",vacan2!$W$2:$W$1000,0),IF($D14="Inicial",I$4-2,IF($D14="Primaria",I$4+3,I$4+9))),"No reportó")</f>
        <v>No reportó</v>
      </c>
      <c r="J14" s="12" t="str">
        <f>IFERROR(INDEX(vacan2!$G$2:$T$1000,MATCH($A14&amp;"0",vacan2!$W$2:$W$1000,0),IF($D14="Inicial",J$4-2,IF($D14="Primaria",J$4+3,J$4+9))),"No reportó")</f>
        <v>No reportó</v>
      </c>
      <c r="K14" s="12" t="str">
        <f>IFERROR(INDEX(vacan2!$G$2:$T$1000,MATCH($A14&amp;"0",vacan2!$W$2:$W$1000,0),IF($D14="Inicial",K$4-2,IF($D14="Primaria",K$4+3,K$4+9))),"No reportó")</f>
        <v>No reportó</v>
      </c>
      <c r="L14" s="12">
        <v>0</v>
      </c>
      <c r="M14" s="22" t="str">
        <f>IFERROR(INDEX(vacan2!$G$2:$T$1000,MATCH($A14&amp;"0",vacan2!$W$2:$W$1000,0),IF($D14="Inicial",K$4-2,IF($D14="Primaria",K$4+3,K$4+9))),"Sin datos")</f>
        <v>Sin datos</v>
      </c>
      <c r="N14" s="7" t="str">
        <f t="shared" si="1"/>
        <v>INSERT INTO matri08(codmod, direccion, distrito, g1, g2, g3, g4, g5, g6, obs, actualiz) VALUES ('1623297','JIRON PROLONGACION AZANGARO S/N','Juliaca',0,0,0,0,0,0,0,now());</v>
      </c>
      <c r="O14" s="7" t="str">
        <f t="shared" si="2"/>
        <v>INSERT INTO matri08(codmod, direccion, distrito, g1, g2, g3, g4, g5, g6, obs, actualiz) VALUES ('1623297','JIRON PROLONGACION AZANGARO S/N','Juliaca',0,0,No reportó,No reportó,No reportó,0,1,now());</v>
      </c>
      <c r="P14" s="7" t="str">
        <f t="shared" si="3"/>
        <v>INSERT INTO matri08(codmod, direccion, distrito, g1, g2, g3, g4, g5, g6, obs, actualiz) VALUES ('1623297','JIRON PROLONGACION AZANGARO S/N','Juliaca',0,0,0,0,0,0,0,now());</v>
      </c>
    </row>
    <row r="15" spans="1:16" ht="15" x14ac:dyDescent="0.25">
      <c r="A15" s="11" t="str">
        <f t="shared" si="0"/>
        <v>1623289</v>
      </c>
      <c r="B15" s="9">
        <v>1623289</v>
      </c>
      <c r="C15" s="10">
        <v>947</v>
      </c>
      <c r="D15" s="11" t="s">
        <v>19</v>
      </c>
      <c r="E15" s="21" t="str">
        <f>INDEX(Instituciones!$G$2:$G$349,MATCH(A15,Instituciones!$A$2:$A$349,0))</f>
        <v>JIRON ALEJANDRO PERALTA S/N</v>
      </c>
      <c r="F15" s="11" t="s">
        <v>130</v>
      </c>
      <c r="G15" s="12">
        <v>0</v>
      </c>
      <c r="H15" s="12">
        <v>0</v>
      </c>
      <c r="I15" s="12" t="str">
        <f>IFERROR(INDEX(vacan2!$G$2:$T$1000,MATCH($A15&amp;"0",vacan2!$W$2:$W$1000,0),IF($D15="Inicial",I$4-2,IF($D15="Primaria",I$4+3,I$4+9))),"No reportó")</f>
        <v>No reportó</v>
      </c>
      <c r="J15" s="12" t="str">
        <f>IFERROR(INDEX(vacan2!$G$2:$T$1000,MATCH($A15&amp;"0",vacan2!$W$2:$W$1000,0),IF($D15="Inicial",J$4-2,IF($D15="Primaria",J$4+3,J$4+9))),"No reportó")</f>
        <v>No reportó</v>
      </c>
      <c r="K15" s="12" t="str">
        <f>IFERROR(INDEX(vacan2!$G$2:$T$1000,MATCH($A15&amp;"0",vacan2!$W$2:$W$1000,0),IF($D15="Inicial",K$4-2,IF($D15="Primaria",K$4+3,K$4+9))),"No reportó")</f>
        <v>No reportó</v>
      </c>
      <c r="L15" s="12">
        <v>0</v>
      </c>
      <c r="M15" s="22" t="str">
        <f>IFERROR(INDEX(vacan2!$G$2:$T$1000,MATCH($A15&amp;"0",vacan2!$W$2:$W$1000,0),IF($D15="Inicial",K$4-2,IF($D15="Primaria",K$4+3,K$4+9))),"Sin datos")</f>
        <v>Sin datos</v>
      </c>
      <c r="N15" s="7" t="str">
        <f t="shared" si="1"/>
        <v>INSERT INTO matri08(codmod, direccion, distrito, g1, g2, g3, g4, g5, g6, obs, actualiz) VALUES ('1623289','JIRON ALEJANDRO PERALTA S/N','Juliaca',0,0,0,0,0,0,0,now());</v>
      </c>
      <c r="O15" s="7" t="str">
        <f t="shared" si="2"/>
        <v>INSERT INTO matri08(codmod, direccion, distrito, g1, g2, g3, g4, g5, g6, obs, actualiz) VALUES ('1623289','JIRON ALEJANDRO PERALTA S/N','Juliaca',0,0,No reportó,No reportó,No reportó,0,1,now());</v>
      </c>
      <c r="P15" s="7" t="str">
        <f t="shared" si="3"/>
        <v>INSERT INTO matri08(codmod, direccion, distrito, g1, g2, g3, g4, g5, g6, obs, actualiz) VALUES ('1623289','JIRON ALEJANDRO PERALTA S/N','Juliaca',0,0,0,0,0,0,0,now());</v>
      </c>
    </row>
    <row r="16" spans="1:16" ht="15" x14ac:dyDescent="0.25">
      <c r="A16" s="11" t="str">
        <f t="shared" si="0"/>
        <v>1623271</v>
      </c>
      <c r="B16" s="9">
        <v>1623271</v>
      </c>
      <c r="C16" s="10">
        <v>946</v>
      </c>
      <c r="D16" s="11" t="s">
        <v>19</v>
      </c>
      <c r="E16" s="21" t="str">
        <f>INDEX(Instituciones!$G$2:$G$349,MATCH(A16,Instituciones!$A$2:$A$349,0))</f>
        <v>JIRON ATLANTICO S/N</v>
      </c>
      <c r="F16" s="11" t="s">
        <v>130</v>
      </c>
      <c r="G16" s="12">
        <v>0</v>
      </c>
      <c r="H16" s="12">
        <v>0</v>
      </c>
      <c r="I16" s="12" t="str">
        <f>IFERROR(INDEX(vacan2!$G$2:$T$1000,MATCH($A16&amp;"0",vacan2!$W$2:$W$1000,0),IF($D16="Inicial",I$4-2,IF($D16="Primaria",I$4+3,I$4+9))),"No reportó")</f>
        <v>No reportó</v>
      </c>
      <c r="J16" s="12" t="str">
        <f>IFERROR(INDEX(vacan2!$G$2:$T$1000,MATCH($A16&amp;"0",vacan2!$W$2:$W$1000,0),IF($D16="Inicial",J$4-2,IF($D16="Primaria",J$4+3,J$4+9))),"No reportó")</f>
        <v>No reportó</v>
      </c>
      <c r="K16" s="12" t="str">
        <f>IFERROR(INDEX(vacan2!$G$2:$T$1000,MATCH($A16&amp;"0",vacan2!$W$2:$W$1000,0),IF($D16="Inicial",K$4-2,IF($D16="Primaria",K$4+3,K$4+9))),"No reportó")</f>
        <v>No reportó</v>
      </c>
      <c r="L16" s="12">
        <v>0</v>
      </c>
      <c r="M16" s="22" t="str">
        <f>IFERROR(INDEX(vacan2!$G$2:$T$1000,MATCH($A16&amp;"0",vacan2!$W$2:$W$1000,0),IF($D16="Inicial",K$4-2,IF($D16="Primaria",K$4+3,K$4+9))),"Sin datos")</f>
        <v>Sin datos</v>
      </c>
      <c r="N16" s="7" t="str">
        <f t="shared" si="1"/>
        <v>INSERT INTO matri08(codmod, direccion, distrito, g1, g2, g3, g4, g5, g6, obs, actualiz) VALUES ('1623271','JIRON ATLANTICO S/N','Juliaca',0,0,0,0,0,0,0,now());</v>
      </c>
      <c r="O16" s="7" t="str">
        <f t="shared" si="2"/>
        <v>INSERT INTO matri08(codmod, direccion, distrito, g1, g2, g3, g4, g5, g6, obs, actualiz) VALUES ('1623271','JIRON ATLANTICO S/N','Juliaca',0,0,No reportó,No reportó,No reportó,0,1,now());</v>
      </c>
      <c r="P16" s="7" t="str">
        <f t="shared" si="3"/>
        <v>INSERT INTO matri08(codmod, direccion, distrito, g1, g2, g3, g4, g5, g6, obs, actualiz) VALUES ('1623271','JIRON ATLANTICO S/N','Juliaca',0,0,0,0,0,0,0,now());</v>
      </c>
    </row>
    <row r="17" spans="1:16" ht="15" x14ac:dyDescent="0.25">
      <c r="A17" s="11" t="str">
        <f t="shared" si="0"/>
        <v>1626779</v>
      </c>
      <c r="B17" s="9">
        <v>1626779</v>
      </c>
      <c r="C17" s="10">
        <v>963</v>
      </c>
      <c r="D17" s="11" t="s">
        <v>19</v>
      </c>
      <c r="E17" s="21" t="str">
        <f>INDEX(Instituciones!$G$2:$G$349,MATCH(A17,Instituciones!$A$2:$A$349,0))</f>
        <v>JIRON 7 DE ENERO MZ 11 LOTE 13</v>
      </c>
      <c r="F17" s="11" t="s">
        <v>130</v>
      </c>
      <c r="G17" s="12">
        <v>0</v>
      </c>
      <c r="H17" s="12">
        <v>0</v>
      </c>
      <c r="I17" s="12" t="str">
        <f>IFERROR(INDEX(vacan2!$G$2:$T$1000,MATCH($A17&amp;"0",vacan2!$W$2:$W$1000,0),IF($D17="Inicial",I$4-2,IF($D17="Primaria",I$4+3,I$4+9))),"No reportó")</f>
        <v>No reportó</v>
      </c>
      <c r="J17" s="12" t="str">
        <f>IFERROR(INDEX(vacan2!$G$2:$T$1000,MATCH($A17&amp;"0",vacan2!$W$2:$W$1000,0),IF($D17="Inicial",J$4-2,IF($D17="Primaria",J$4+3,J$4+9))),"No reportó")</f>
        <v>No reportó</v>
      </c>
      <c r="K17" s="12" t="str">
        <f>IFERROR(INDEX(vacan2!$G$2:$T$1000,MATCH($A17&amp;"0",vacan2!$W$2:$W$1000,0),IF($D17="Inicial",K$4-2,IF($D17="Primaria",K$4+3,K$4+9))),"No reportó")</f>
        <v>No reportó</v>
      </c>
      <c r="L17" s="12">
        <v>0</v>
      </c>
      <c r="M17" s="22" t="str">
        <f>IFERROR(INDEX(vacan2!$G$2:$T$1000,MATCH($A17&amp;"0",vacan2!$W$2:$W$1000,0),IF($D17="Inicial",K$4-2,IF($D17="Primaria",K$4+3,K$4+9))),"Sin datos")</f>
        <v>Sin datos</v>
      </c>
      <c r="N17" s="7" t="str">
        <f t="shared" si="1"/>
        <v>INSERT INTO matri08(codmod, direccion, distrito, g1, g2, g3, g4, g5, g6, obs, actualiz) VALUES ('1626779','JIRON 7 DE ENERO MZ 11 LOTE 13','Juliaca',0,0,0,0,0,0,0,now());</v>
      </c>
      <c r="O17" s="7" t="str">
        <f t="shared" si="2"/>
        <v>INSERT INTO matri08(codmod, direccion, distrito, g1, g2, g3, g4, g5, g6, obs, actualiz) VALUES ('1626779','JIRON 7 DE ENERO MZ 11 LOTE 13','Juliaca',0,0,No reportó,No reportó,No reportó,0,1,now());</v>
      </c>
      <c r="P17" s="7" t="str">
        <f t="shared" si="3"/>
        <v>INSERT INTO matri08(codmod, direccion, distrito, g1, g2, g3, g4, g5, g6, obs, actualiz) VALUES ('1626779','JIRON 7 DE ENERO MZ 11 LOTE 13','Juliaca',0,0,0,0,0,0,0,now());</v>
      </c>
    </row>
    <row r="18" spans="1:16" ht="15" x14ac:dyDescent="0.25">
      <c r="A18" s="11" t="str">
        <f t="shared" si="0"/>
        <v>1657188</v>
      </c>
      <c r="B18" s="9">
        <v>1657188</v>
      </c>
      <c r="C18" s="10">
        <v>1154</v>
      </c>
      <c r="D18" s="11" t="s">
        <v>19</v>
      </c>
      <c r="E18" s="21" t="str">
        <f>INDEX(Instituciones!$G$2:$G$349,MATCH(A18,Instituciones!$A$2:$A$349,0))</f>
        <v>JIRON ANITA VENTURA MZ O LOTE 74</v>
      </c>
      <c r="F18" s="11" t="s">
        <v>130</v>
      </c>
      <c r="G18" s="12">
        <v>0</v>
      </c>
      <c r="H18" s="12">
        <v>0</v>
      </c>
      <c r="I18" s="12" t="str">
        <f>IFERROR(INDEX(vacan2!$G$2:$T$1000,MATCH($A18&amp;"0",vacan2!$W$2:$W$1000,0),IF($D18="Inicial",I$4-2,IF($D18="Primaria",I$4+3,I$4+9))),"No reportó")</f>
        <v>No reportó</v>
      </c>
      <c r="J18" s="12" t="str">
        <f>IFERROR(INDEX(vacan2!$G$2:$T$1000,MATCH($A18&amp;"0",vacan2!$W$2:$W$1000,0),IF($D18="Inicial",J$4-2,IF($D18="Primaria",J$4+3,J$4+9))),"No reportó")</f>
        <v>No reportó</v>
      </c>
      <c r="K18" s="12" t="str">
        <f>IFERROR(INDEX(vacan2!$G$2:$T$1000,MATCH($A18&amp;"0",vacan2!$W$2:$W$1000,0),IF($D18="Inicial",K$4-2,IF($D18="Primaria",K$4+3,K$4+9))),"No reportó")</f>
        <v>No reportó</v>
      </c>
      <c r="L18" s="12">
        <v>0</v>
      </c>
      <c r="M18" s="22" t="str">
        <f>IFERROR(INDEX(vacan2!$G$2:$T$1000,MATCH($A18&amp;"0",vacan2!$W$2:$W$1000,0),IF($D18="Inicial",K$4-2,IF($D18="Primaria",K$4+3,K$4+9))),"Sin datos")</f>
        <v>Sin datos</v>
      </c>
      <c r="N18" s="7" t="str">
        <f t="shared" si="1"/>
        <v>INSERT INTO matri08(codmod, direccion, distrito, g1, g2, g3, g4, g5, g6, obs, actualiz) VALUES ('1657188','JIRON ANITA VENTURA MZ O LOTE 74','Juliaca',0,0,0,0,0,0,0,now());</v>
      </c>
      <c r="O18" s="7" t="str">
        <f t="shared" si="2"/>
        <v>INSERT INTO matri08(codmod, direccion, distrito, g1, g2, g3, g4, g5, g6, obs, actualiz) VALUES ('1657188','JIRON ANITA VENTURA MZ O LOTE 74','Juliaca',0,0,No reportó,No reportó,No reportó,0,1,now());</v>
      </c>
      <c r="P18" s="7" t="str">
        <f t="shared" si="3"/>
        <v>INSERT INTO matri08(codmod, direccion, distrito, g1, g2, g3, g4, g5, g6, obs, actualiz) VALUES ('1657188','JIRON ANITA VENTURA MZ O LOTE 74','Juliaca',0,0,0,0,0,0,0,now());</v>
      </c>
    </row>
    <row r="19" spans="1:16" ht="15" x14ac:dyDescent="0.25">
      <c r="A19" s="11" t="str">
        <f t="shared" si="0"/>
        <v>1657170</v>
      </c>
      <c r="B19" s="9">
        <v>1657170</v>
      </c>
      <c r="C19" s="10">
        <v>1152</v>
      </c>
      <c r="D19" s="11" t="s">
        <v>19</v>
      </c>
      <c r="E19" s="21" t="str">
        <f>INDEX(Instituciones!$G$2:$G$349,MATCH(A19,Instituciones!$A$2:$A$349,0))</f>
        <v>JIRON PUNO</v>
      </c>
      <c r="F19" s="11" t="s">
        <v>130</v>
      </c>
      <c r="G19" s="12">
        <v>0</v>
      </c>
      <c r="H19" s="12">
        <v>0</v>
      </c>
      <c r="I19" s="12" t="str">
        <f>IFERROR(INDEX(vacan2!$G$2:$T$1000,MATCH($A19&amp;"0",vacan2!$W$2:$W$1000,0),IF($D19="Inicial",I$4-2,IF($D19="Primaria",I$4+3,I$4+9))),"No reportó")</f>
        <v>No reportó</v>
      </c>
      <c r="J19" s="12" t="str">
        <f>IFERROR(INDEX(vacan2!$G$2:$T$1000,MATCH($A19&amp;"0",vacan2!$W$2:$W$1000,0),IF($D19="Inicial",J$4-2,IF($D19="Primaria",J$4+3,J$4+9))),"No reportó")</f>
        <v>No reportó</v>
      </c>
      <c r="K19" s="12" t="str">
        <f>IFERROR(INDEX(vacan2!$G$2:$T$1000,MATCH($A19&amp;"0",vacan2!$W$2:$W$1000,0),IF($D19="Inicial",K$4-2,IF($D19="Primaria",K$4+3,K$4+9))),"No reportó")</f>
        <v>No reportó</v>
      </c>
      <c r="L19" s="12">
        <v>0</v>
      </c>
      <c r="M19" s="22" t="str">
        <f>IFERROR(INDEX(vacan2!$G$2:$T$1000,MATCH($A19&amp;"0",vacan2!$W$2:$W$1000,0),IF($D19="Inicial",K$4-2,IF($D19="Primaria",K$4+3,K$4+9))),"Sin datos")</f>
        <v>Sin datos</v>
      </c>
      <c r="N19" s="7" t="str">
        <f t="shared" si="1"/>
        <v>INSERT INTO matri08(codmod, direccion, distrito, g1, g2, g3, g4, g5, g6, obs, actualiz) VALUES ('1657170','JIRON PUNO','Juliaca',0,0,0,0,0,0,0,now());</v>
      </c>
      <c r="O19" s="7" t="str">
        <f t="shared" si="2"/>
        <v>INSERT INTO matri08(codmod, direccion, distrito, g1, g2, g3, g4, g5, g6, obs, actualiz) VALUES ('1657170','JIRON PUNO','Juliaca',0,0,No reportó,No reportó,No reportó,0,1,now());</v>
      </c>
      <c r="P19" s="7" t="str">
        <f t="shared" si="3"/>
        <v>INSERT INTO matri08(codmod, direccion, distrito, g1, g2, g3, g4, g5, g6, obs, actualiz) VALUES ('1657170','JIRON PUNO','Juliaca',0,0,0,0,0,0,0,now());</v>
      </c>
    </row>
    <row r="20" spans="1:16" ht="15" x14ac:dyDescent="0.25">
      <c r="A20" s="11" t="str">
        <f t="shared" si="0"/>
        <v>1657162</v>
      </c>
      <c r="B20" s="9">
        <v>1657162</v>
      </c>
      <c r="C20" s="10">
        <v>1150</v>
      </c>
      <c r="D20" s="11" t="s">
        <v>19</v>
      </c>
      <c r="E20" s="21" t="str">
        <f>INDEX(Instituciones!$G$2:$G$349,MATCH(A20,Instituciones!$A$2:$A$349,0))</f>
        <v>CALLE BAHUA MZ F LOTE 9</v>
      </c>
      <c r="F20" s="11" t="s">
        <v>130</v>
      </c>
      <c r="G20" s="12">
        <v>0</v>
      </c>
      <c r="H20" s="12">
        <v>0</v>
      </c>
      <c r="I20" s="12" t="str">
        <f>IFERROR(INDEX(vacan2!$G$2:$T$1000,MATCH($A20&amp;"0",vacan2!$W$2:$W$1000,0),IF($D20="Inicial",I$4-2,IF($D20="Primaria",I$4+3,I$4+9))),"No reportó")</f>
        <v>No reportó</v>
      </c>
      <c r="J20" s="12" t="str">
        <f>IFERROR(INDEX(vacan2!$G$2:$T$1000,MATCH($A20&amp;"0",vacan2!$W$2:$W$1000,0),IF($D20="Inicial",J$4-2,IF($D20="Primaria",J$4+3,J$4+9))),"No reportó")</f>
        <v>No reportó</v>
      </c>
      <c r="K20" s="12" t="str">
        <f>IFERROR(INDEX(vacan2!$G$2:$T$1000,MATCH($A20&amp;"0",vacan2!$W$2:$W$1000,0),IF($D20="Inicial",K$4-2,IF($D20="Primaria",K$4+3,K$4+9))),"No reportó")</f>
        <v>No reportó</v>
      </c>
      <c r="L20" s="12">
        <v>0</v>
      </c>
      <c r="M20" s="22" t="str">
        <f>IFERROR(INDEX(vacan2!$G$2:$T$1000,MATCH($A20&amp;"0",vacan2!$W$2:$W$1000,0),IF($D20="Inicial",K$4-2,IF($D20="Primaria",K$4+3,K$4+9))),"Sin datos")</f>
        <v>Sin datos</v>
      </c>
      <c r="N20" s="7" t="str">
        <f t="shared" si="1"/>
        <v>INSERT INTO matri08(codmod, direccion, distrito, g1, g2, g3, g4, g5, g6, obs, actualiz) VALUES ('1657162','CALLE BAHUA MZ F LOTE 9','Juliaca',0,0,0,0,0,0,0,now());</v>
      </c>
      <c r="O20" s="7" t="str">
        <f t="shared" si="2"/>
        <v>INSERT INTO matri08(codmod, direccion, distrito, g1, g2, g3, g4, g5, g6, obs, actualiz) VALUES ('1657162','CALLE BAHUA MZ F LOTE 9','Juliaca',0,0,No reportó,No reportó,No reportó,0,1,now());</v>
      </c>
      <c r="P20" s="7" t="str">
        <f t="shared" si="3"/>
        <v>INSERT INTO matri08(codmod, direccion, distrito, g1, g2, g3, g4, g5, g6, obs, actualiz) VALUES ('1657162','CALLE BAHUA MZ F LOTE 9','Juliaca',0,0,0,0,0,0,0,now());</v>
      </c>
    </row>
    <row r="21" spans="1:16" ht="15" x14ac:dyDescent="0.25">
      <c r="A21" s="11" t="str">
        <f t="shared" si="0"/>
        <v>1657154</v>
      </c>
      <c r="B21" s="9">
        <v>1657154</v>
      </c>
      <c r="C21" s="10">
        <v>1149</v>
      </c>
      <c r="D21" s="11" t="s">
        <v>19</v>
      </c>
      <c r="E21" s="21" t="str">
        <f>INDEX(Instituciones!$G$2:$G$349,MATCH(A21,Instituciones!$A$2:$A$349,0))</f>
        <v>CALLE INTI MZ B-5 LOTE 22</v>
      </c>
      <c r="F21" s="11" t="s">
        <v>130</v>
      </c>
      <c r="G21" s="12">
        <v>0</v>
      </c>
      <c r="H21" s="12">
        <v>0</v>
      </c>
      <c r="I21" s="12" t="str">
        <f>IFERROR(INDEX(vacan2!$G$2:$T$1000,MATCH($A21&amp;"0",vacan2!$W$2:$W$1000,0),IF($D21="Inicial",I$4-2,IF($D21="Primaria",I$4+3,I$4+9))),"No reportó")</f>
        <v>No reportó</v>
      </c>
      <c r="J21" s="12" t="str">
        <f>IFERROR(INDEX(vacan2!$G$2:$T$1000,MATCH($A21&amp;"0",vacan2!$W$2:$W$1000,0),IF($D21="Inicial",J$4-2,IF($D21="Primaria",J$4+3,J$4+9))),"No reportó")</f>
        <v>No reportó</v>
      </c>
      <c r="K21" s="12" t="str">
        <f>IFERROR(INDEX(vacan2!$G$2:$T$1000,MATCH($A21&amp;"0",vacan2!$W$2:$W$1000,0),IF($D21="Inicial",K$4-2,IF($D21="Primaria",K$4+3,K$4+9))),"No reportó")</f>
        <v>No reportó</v>
      </c>
      <c r="L21" s="12">
        <v>0</v>
      </c>
      <c r="M21" s="22" t="str">
        <f>IFERROR(INDEX(vacan2!$G$2:$T$1000,MATCH($A21&amp;"0",vacan2!$W$2:$W$1000,0),IF($D21="Inicial",K$4-2,IF($D21="Primaria",K$4+3,K$4+9))),"Sin datos")</f>
        <v>Sin datos</v>
      </c>
      <c r="N21" s="7" t="str">
        <f t="shared" si="1"/>
        <v>INSERT INTO matri08(codmod, direccion, distrito, g1, g2, g3, g4, g5, g6, obs, actualiz) VALUES ('1657154','CALLE INTI MZ B-5 LOTE 22','Juliaca',0,0,0,0,0,0,0,now());</v>
      </c>
      <c r="O21" s="7" t="str">
        <f t="shared" si="2"/>
        <v>INSERT INTO matri08(codmod, direccion, distrito, g1, g2, g3, g4, g5, g6, obs, actualiz) VALUES ('1657154','CALLE INTI MZ B-5 LOTE 22','Juliaca',0,0,No reportó,No reportó,No reportó,0,1,now());</v>
      </c>
      <c r="P21" s="7" t="str">
        <f t="shared" si="3"/>
        <v>INSERT INTO matri08(codmod, direccion, distrito, g1, g2, g3, g4, g5, g6, obs, actualiz) VALUES ('1657154','CALLE INTI MZ B-5 LOTE 22','Juliaca',0,0,0,0,0,0,0,now());</v>
      </c>
    </row>
    <row r="22" spans="1:16" ht="15" x14ac:dyDescent="0.25">
      <c r="A22" s="11" t="str">
        <f t="shared" si="0"/>
        <v>1657147</v>
      </c>
      <c r="B22" s="9">
        <v>1657147</v>
      </c>
      <c r="C22" s="10">
        <v>1147</v>
      </c>
      <c r="D22" s="11" t="s">
        <v>19</v>
      </c>
      <c r="E22" s="21" t="str">
        <f>INDEX(Instituciones!$G$2:$G$349,MATCH(A22,Instituciones!$A$2:$A$349,0))</f>
        <v>ILO ILO</v>
      </c>
      <c r="F22" s="11" t="s">
        <v>130</v>
      </c>
      <c r="G22" s="12">
        <v>0</v>
      </c>
      <c r="H22" s="12">
        <v>0</v>
      </c>
      <c r="I22" s="12" t="str">
        <f>IFERROR(INDEX(vacan2!$G$2:$T$1000,MATCH($A22&amp;"0",vacan2!$W$2:$W$1000,0),IF($D22="Inicial",I$4-2,IF($D22="Primaria",I$4+3,I$4+9))),"No reportó")</f>
        <v>No reportó</v>
      </c>
      <c r="J22" s="12" t="str">
        <f>IFERROR(INDEX(vacan2!$G$2:$T$1000,MATCH($A22&amp;"0",vacan2!$W$2:$W$1000,0),IF($D22="Inicial",J$4-2,IF($D22="Primaria",J$4+3,J$4+9))),"No reportó")</f>
        <v>No reportó</v>
      </c>
      <c r="K22" s="12" t="str">
        <f>IFERROR(INDEX(vacan2!$G$2:$T$1000,MATCH($A22&amp;"0",vacan2!$W$2:$W$1000,0),IF($D22="Inicial",K$4-2,IF($D22="Primaria",K$4+3,K$4+9))),"No reportó")</f>
        <v>No reportó</v>
      </c>
      <c r="L22" s="12">
        <v>0</v>
      </c>
      <c r="M22" s="22" t="str">
        <f>IFERROR(INDEX(vacan2!$G$2:$T$1000,MATCH($A22&amp;"0",vacan2!$W$2:$W$1000,0),IF($D22="Inicial",K$4-2,IF($D22="Primaria",K$4+3,K$4+9))),"Sin datos")</f>
        <v>Sin datos</v>
      </c>
      <c r="N22" s="7" t="str">
        <f t="shared" si="1"/>
        <v>INSERT INTO matri08(codmod, direccion, distrito, g1, g2, g3, g4, g5, g6, obs, actualiz) VALUES ('1657147','ILO ILO','Juliaca',0,0,0,0,0,0,0,now());</v>
      </c>
      <c r="O22" s="7" t="str">
        <f t="shared" si="2"/>
        <v>INSERT INTO matri08(codmod, direccion, distrito, g1, g2, g3, g4, g5, g6, obs, actualiz) VALUES ('1657147','ILO ILO','Juliaca',0,0,No reportó,No reportó,No reportó,0,1,now());</v>
      </c>
      <c r="P22" s="7" t="str">
        <f t="shared" si="3"/>
        <v>INSERT INTO matri08(codmod, direccion, distrito, g1, g2, g3, g4, g5, g6, obs, actualiz) VALUES ('1657147','ILO ILO','Juliaca',0,0,0,0,0,0,0,now());</v>
      </c>
    </row>
    <row r="23" spans="1:16" ht="15" x14ac:dyDescent="0.25">
      <c r="A23" s="11" t="str">
        <f t="shared" si="0"/>
        <v>1657121</v>
      </c>
      <c r="B23" s="9">
        <v>1657121</v>
      </c>
      <c r="C23" s="10">
        <v>1141</v>
      </c>
      <c r="D23" s="11" t="s">
        <v>19</v>
      </c>
      <c r="E23" s="21" t="str">
        <f>INDEX(Instituciones!$G$2:$G$349,MATCH(A23,Instituciones!$A$2:$A$349,0))</f>
        <v>CARRETERA CENTRO JARAN KM 6</v>
      </c>
      <c r="F23" s="11" t="s">
        <v>130</v>
      </c>
      <c r="G23" s="12">
        <v>0</v>
      </c>
      <c r="H23" s="12">
        <v>0</v>
      </c>
      <c r="I23" s="12" t="str">
        <f>IFERROR(INDEX(vacan2!$G$2:$T$1000,MATCH($A23&amp;"0",vacan2!$W$2:$W$1000,0),IF($D23="Inicial",I$4-2,IF($D23="Primaria",I$4+3,I$4+9))),"No reportó")</f>
        <v>No reportó</v>
      </c>
      <c r="J23" s="12" t="str">
        <f>IFERROR(INDEX(vacan2!$G$2:$T$1000,MATCH($A23&amp;"0",vacan2!$W$2:$W$1000,0),IF($D23="Inicial",J$4-2,IF($D23="Primaria",J$4+3,J$4+9))),"No reportó")</f>
        <v>No reportó</v>
      </c>
      <c r="K23" s="12" t="str">
        <f>IFERROR(INDEX(vacan2!$G$2:$T$1000,MATCH($A23&amp;"0",vacan2!$W$2:$W$1000,0),IF($D23="Inicial",K$4-2,IF($D23="Primaria",K$4+3,K$4+9))),"No reportó")</f>
        <v>No reportó</v>
      </c>
      <c r="L23" s="12">
        <v>0</v>
      </c>
      <c r="M23" s="22" t="str">
        <f>IFERROR(INDEX(vacan2!$G$2:$T$1000,MATCH($A23&amp;"0",vacan2!$W$2:$W$1000,0),IF($D23="Inicial",K$4-2,IF($D23="Primaria",K$4+3,K$4+9))),"Sin datos")</f>
        <v>Sin datos</v>
      </c>
      <c r="N23" s="7" t="str">
        <f t="shared" si="1"/>
        <v>INSERT INTO matri08(codmod, direccion, distrito, g1, g2, g3, g4, g5, g6, obs, actualiz) VALUES ('1657121','CARRETERA CENTRO JARAN KM 6','Juliaca',0,0,0,0,0,0,0,now());</v>
      </c>
      <c r="O23" s="7" t="str">
        <f t="shared" si="2"/>
        <v>INSERT INTO matri08(codmod, direccion, distrito, g1, g2, g3, g4, g5, g6, obs, actualiz) VALUES ('1657121','CARRETERA CENTRO JARAN KM 6','Juliaca',0,0,No reportó,No reportó,No reportó,0,1,now());</v>
      </c>
      <c r="P23" s="7" t="str">
        <f t="shared" si="3"/>
        <v>INSERT INTO matri08(codmod, direccion, distrito, g1, g2, g3, g4, g5, g6, obs, actualiz) VALUES ('1657121','CARRETERA CENTRO JARAN KM 6','Juliaca',0,0,0,0,0,0,0,now());</v>
      </c>
    </row>
    <row r="24" spans="1:16" ht="15" x14ac:dyDescent="0.25">
      <c r="A24" s="11" t="str">
        <f t="shared" si="0"/>
        <v>1657113</v>
      </c>
      <c r="B24" s="9">
        <v>1657113</v>
      </c>
      <c r="C24" s="10">
        <v>1146</v>
      </c>
      <c r="D24" s="11" t="s">
        <v>19</v>
      </c>
      <c r="E24" s="21" t="str">
        <f>INDEX(Instituciones!$G$2:$G$349,MATCH(A24,Instituciones!$A$2:$A$349,0))</f>
        <v>JIRON LUIS DE RODRIGO MZ 13 LOTE 43</v>
      </c>
      <c r="F24" s="11" t="s">
        <v>130</v>
      </c>
      <c r="G24" s="12">
        <v>0</v>
      </c>
      <c r="H24" s="12">
        <v>0</v>
      </c>
      <c r="I24" s="12" t="str">
        <f>IFERROR(INDEX(vacan2!$G$2:$T$1000,MATCH($A24&amp;"0",vacan2!$W$2:$W$1000,0),IF($D24="Inicial",I$4-2,IF($D24="Primaria",I$4+3,I$4+9))),"No reportó")</f>
        <v>No reportó</v>
      </c>
      <c r="J24" s="12" t="str">
        <f>IFERROR(INDEX(vacan2!$G$2:$T$1000,MATCH($A24&amp;"0",vacan2!$W$2:$W$1000,0),IF($D24="Inicial",J$4-2,IF($D24="Primaria",J$4+3,J$4+9))),"No reportó")</f>
        <v>No reportó</v>
      </c>
      <c r="K24" s="12" t="str">
        <f>IFERROR(INDEX(vacan2!$G$2:$T$1000,MATCH($A24&amp;"0",vacan2!$W$2:$W$1000,0),IF($D24="Inicial",K$4-2,IF($D24="Primaria",K$4+3,K$4+9))),"No reportó")</f>
        <v>No reportó</v>
      </c>
      <c r="L24" s="12">
        <v>0</v>
      </c>
      <c r="M24" s="22" t="str">
        <f>IFERROR(INDEX(vacan2!$G$2:$T$1000,MATCH($A24&amp;"0",vacan2!$W$2:$W$1000,0),IF($D24="Inicial",K$4-2,IF($D24="Primaria",K$4+3,K$4+9))),"Sin datos")</f>
        <v>Sin datos</v>
      </c>
      <c r="N24" s="7" t="str">
        <f t="shared" si="1"/>
        <v>INSERT INTO matri08(codmod, direccion, distrito, g1, g2, g3, g4, g5, g6, obs, actualiz) VALUES ('1657113','JIRON LUIS DE RODRIGO MZ 13 LOTE 43','Juliaca',0,0,0,0,0,0,0,now());</v>
      </c>
      <c r="O24" s="7" t="str">
        <f t="shared" si="2"/>
        <v>INSERT INTO matri08(codmod, direccion, distrito, g1, g2, g3, g4, g5, g6, obs, actualiz) VALUES ('1657113','JIRON LUIS DE RODRIGO MZ 13 LOTE 43','Juliaca',0,0,No reportó,No reportó,No reportó,0,1,now());</v>
      </c>
      <c r="P24" s="7" t="str">
        <f t="shared" si="3"/>
        <v>INSERT INTO matri08(codmod, direccion, distrito, g1, g2, g3, g4, g5, g6, obs, actualiz) VALUES ('1657113','JIRON LUIS DE RODRIGO MZ 13 LOTE 43','Juliaca',0,0,0,0,0,0,0,now());</v>
      </c>
    </row>
    <row r="25" spans="1:16" ht="15" x14ac:dyDescent="0.25">
      <c r="A25" s="11" t="str">
        <f t="shared" si="0"/>
        <v>1657220</v>
      </c>
      <c r="B25" s="9">
        <v>1657220</v>
      </c>
      <c r="C25" s="10">
        <v>1158</v>
      </c>
      <c r="D25" s="11" t="s">
        <v>19</v>
      </c>
      <c r="E25" s="21" t="str">
        <f>INDEX(Instituciones!$G$2:$G$349,MATCH(A25,Instituciones!$A$2:$A$349,0))</f>
        <v>JIRON CHAVIN DE HUANTAR MZ I LOTE 1</v>
      </c>
      <c r="F25" s="11" t="s">
        <v>130</v>
      </c>
      <c r="G25" s="12">
        <v>0</v>
      </c>
      <c r="H25" s="12">
        <v>0</v>
      </c>
      <c r="I25" s="12" t="str">
        <f>IFERROR(INDEX(vacan2!$G$2:$T$1000,MATCH($A25&amp;"0",vacan2!$W$2:$W$1000,0),IF($D25="Inicial",I$4-2,IF($D25="Primaria",I$4+3,I$4+9))),"No reportó")</f>
        <v>No reportó</v>
      </c>
      <c r="J25" s="12" t="str">
        <f>IFERROR(INDEX(vacan2!$G$2:$T$1000,MATCH($A25&amp;"0",vacan2!$W$2:$W$1000,0),IF($D25="Inicial",J$4-2,IF($D25="Primaria",J$4+3,J$4+9))),"No reportó")</f>
        <v>No reportó</v>
      </c>
      <c r="K25" s="12" t="str">
        <f>IFERROR(INDEX(vacan2!$G$2:$T$1000,MATCH($A25&amp;"0",vacan2!$W$2:$W$1000,0),IF($D25="Inicial",K$4-2,IF($D25="Primaria",K$4+3,K$4+9))),"No reportó")</f>
        <v>No reportó</v>
      </c>
      <c r="L25" s="12">
        <v>0</v>
      </c>
      <c r="M25" s="22" t="str">
        <f>IFERROR(INDEX(vacan2!$G$2:$T$1000,MATCH($A25&amp;"0",vacan2!$W$2:$W$1000,0),IF($D25="Inicial",K$4-2,IF($D25="Primaria",K$4+3,K$4+9))),"Sin datos")</f>
        <v>Sin datos</v>
      </c>
      <c r="N25" s="7" t="str">
        <f t="shared" si="1"/>
        <v>INSERT INTO matri08(codmod, direccion, distrito, g1, g2, g3, g4, g5, g6, obs, actualiz) VALUES ('1657220','JIRON CHAVIN DE HUANTAR MZ I LOTE 1','Juliaca',0,0,0,0,0,0,0,now());</v>
      </c>
      <c r="O25" s="7" t="str">
        <f t="shared" si="2"/>
        <v>INSERT INTO matri08(codmod, direccion, distrito, g1, g2, g3, g4, g5, g6, obs, actualiz) VALUES ('1657220','JIRON CHAVIN DE HUANTAR MZ I LOTE 1','Juliaca',0,0,No reportó,No reportó,No reportó,0,1,now());</v>
      </c>
      <c r="P25" s="7" t="str">
        <f t="shared" si="3"/>
        <v>INSERT INTO matri08(codmod, direccion, distrito, g1, g2, g3, g4, g5, g6, obs, actualiz) VALUES ('1657220','JIRON CHAVIN DE HUANTAR MZ I LOTE 1','Juliaca',0,0,0,0,0,0,0,now());</v>
      </c>
    </row>
    <row r="26" spans="1:16" ht="15" x14ac:dyDescent="0.25">
      <c r="A26" s="11" t="str">
        <f t="shared" si="0"/>
        <v>1657212</v>
      </c>
      <c r="B26" s="9">
        <v>1657212</v>
      </c>
      <c r="C26" s="10">
        <v>1157</v>
      </c>
      <c r="D26" s="11" t="s">
        <v>19</v>
      </c>
      <c r="E26" s="21" t="str">
        <f>INDEX(Instituciones!$G$2:$G$349,MATCH(A26,Instituciones!$A$2:$A$349,0))</f>
        <v>JIRON MARAVILLAS MZ G</v>
      </c>
      <c r="F26" s="11" t="s">
        <v>130</v>
      </c>
      <c r="G26" s="12">
        <v>0</v>
      </c>
      <c r="H26" s="12">
        <v>0</v>
      </c>
      <c r="I26" s="12" t="str">
        <f>IFERROR(INDEX(vacan2!$G$2:$T$1000,MATCH($A26&amp;"0",vacan2!$W$2:$W$1000,0),IF($D26="Inicial",I$4-2,IF($D26="Primaria",I$4+3,I$4+9))),"No reportó")</f>
        <v>No reportó</v>
      </c>
      <c r="J26" s="12" t="str">
        <f>IFERROR(INDEX(vacan2!$G$2:$T$1000,MATCH($A26&amp;"0",vacan2!$W$2:$W$1000,0),IF($D26="Inicial",J$4-2,IF($D26="Primaria",J$4+3,J$4+9))),"No reportó")</f>
        <v>No reportó</v>
      </c>
      <c r="K26" s="12" t="str">
        <f>IFERROR(INDEX(vacan2!$G$2:$T$1000,MATCH($A26&amp;"0",vacan2!$W$2:$W$1000,0),IF($D26="Inicial",K$4-2,IF($D26="Primaria",K$4+3,K$4+9))),"No reportó")</f>
        <v>No reportó</v>
      </c>
      <c r="L26" s="12">
        <v>0</v>
      </c>
      <c r="M26" s="22" t="str">
        <f>IFERROR(INDEX(vacan2!$G$2:$T$1000,MATCH($A26&amp;"0",vacan2!$W$2:$W$1000,0),IF($D26="Inicial",K$4-2,IF($D26="Primaria",K$4+3,K$4+9))),"Sin datos")</f>
        <v>Sin datos</v>
      </c>
      <c r="N26" s="7" t="str">
        <f t="shared" si="1"/>
        <v>INSERT INTO matri08(codmod, direccion, distrito, g1, g2, g3, g4, g5, g6, obs, actualiz) VALUES ('1657212','JIRON MARAVILLAS MZ G','Juliaca',0,0,0,0,0,0,0,now());</v>
      </c>
      <c r="O26" s="7" t="str">
        <f t="shared" si="2"/>
        <v>INSERT INTO matri08(codmod, direccion, distrito, g1, g2, g3, g4, g5, g6, obs, actualiz) VALUES ('1657212','JIRON MARAVILLAS MZ G','Juliaca',0,0,No reportó,No reportó,No reportó,0,1,now());</v>
      </c>
      <c r="P26" s="7" t="str">
        <f t="shared" si="3"/>
        <v>INSERT INTO matri08(codmod, direccion, distrito, g1, g2, g3, g4, g5, g6, obs, actualiz) VALUES ('1657212','JIRON MARAVILLAS MZ G','Juliaca',0,0,0,0,0,0,0,now());</v>
      </c>
    </row>
    <row r="27" spans="1:16" ht="15" x14ac:dyDescent="0.25">
      <c r="A27" s="11" t="str">
        <f t="shared" si="0"/>
        <v>1657204</v>
      </c>
      <c r="B27" s="9">
        <v>1657204</v>
      </c>
      <c r="C27" s="10">
        <v>1156</v>
      </c>
      <c r="D27" s="11" t="s">
        <v>19</v>
      </c>
      <c r="E27" s="21" t="str">
        <f>INDEX(Instituciones!$G$2:$G$349,MATCH(A27,Instituciones!$A$2:$A$349,0))</f>
        <v>JIRON HUARAZ MZ G</v>
      </c>
      <c r="F27" s="11" t="s">
        <v>130</v>
      </c>
      <c r="G27" s="12">
        <v>0</v>
      </c>
      <c r="H27" s="12">
        <v>0</v>
      </c>
      <c r="I27" s="12">
        <f>IFERROR(INDEX(vacan2!$G$2:$T$1000,MATCH($A27&amp;"0",vacan2!$W$2:$W$1000,0),IF($D27="Inicial",I$4-2,IF($D27="Primaria",I$4+3,I$4+9))),"No reportó")</f>
        <v>14</v>
      </c>
      <c r="J27" s="12">
        <f>IFERROR(INDEX(vacan2!$G$2:$T$1000,MATCH($A27&amp;"0",vacan2!$W$2:$W$1000,0),IF($D27="Inicial",J$4-2,IF($D27="Primaria",J$4+3,J$4+9))),"No reportó")</f>
        <v>13</v>
      </c>
      <c r="K27" s="12">
        <f>IFERROR(INDEX(vacan2!$G$2:$T$1000,MATCH($A27&amp;"0",vacan2!$W$2:$W$1000,0),IF($D27="Inicial",K$4-2,IF($D27="Primaria",K$4+3,K$4+9))),"No reportó")</f>
        <v>1</v>
      </c>
      <c r="L27" s="12">
        <v>0</v>
      </c>
      <c r="M27" s="22">
        <f>IFERROR(INDEX(vacan2!$G$2:$T$1000,MATCH($A27&amp;"0",vacan2!$W$2:$W$1000,0),IF($D27="Inicial",K$4-2,IF($D27="Primaria",K$4+3,K$4+9))),"Sin datos")</f>
        <v>1</v>
      </c>
      <c r="N27" s="7" t="str">
        <f t="shared" si="1"/>
        <v>INSERT INTO matri08(codmod, direccion, distrito, g1, g2, g3, g4, g5, g6, obs, actualiz) VALUES ('1657204','JIRON HUARAZ MZ G','Juliaca',0,0,0,0,0,0,0,now());</v>
      </c>
      <c r="O27" s="7" t="str">
        <f t="shared" si="2"/>
        <v>INSERT INTO matri08(codmod, direccion, distrito, g1, g2, g3, g4, g5, g6, obs, actualiz) VALUES ('1657204','JIRON HUARAZ MZ G','Juliaca',0,0,14,13,1,0,1,now());</v>
      </c>
      <c r="P27" s="7" t="str">
        <f t="shared" si="3"/>
        <v>INSERT INTO matri08(codmod, direccion, distrito, g1, g2, g3, g4, g5, g6, obs, actualiz) VALUES ('1657204','JIRON HUARAZ MZ G','Juliaca',0,0,14,13,1,0,1,now());</v>
      </c>
    </row>
    <row r="28" spans="1:16" ht="15" x14ac:dyDescent="0.25">
      <c r="A28" s="11" t="str">
        <f t="shared" si="0"/>
        <v>1657063</v>
      </c>
      <c r="B28" s="9">
        <v>1657063</v>
      </c>
      <c r="C28" s="10">
        <v>1153</v>
      </c>
      <c r="D28" s="11" t="s">
        <v>19</v>
      </c>
      <c r="E28" s="21" t="str">
        <f>INDEX(Instituciones!$G$2:$G$349,MATCH(A28,Instituciones!$A$2:$A$349,0))</f>
        <v>JIRON MARTIRES DE UCHURACCAY MZ V4 LOTE 1</v>
      </c>
      <c r="F28" s="11" t="s">
        <v>130</v>
      </c>
      <c r="G28" s="12">
        <v>0</v>
      </c>
      <c r="H28" s="12">
        <v>0</v>
      </c>
      <c r="I28" s="12" t="str">
        <f>IFERROR(INDEX(vacan2!$G$2:$T$1000,MATCH($A28&amp;"0",vacan2!$W$2:$W$1000,0),IF($D28="Inicial",I$4-2,IF($D28="Primaria",I$4+3,I$4+9))),"No reportó")</f>
        <v>No reportó</v>
      </c>
      <c r="J28" s="12" t="str">
        <f>IFERROR(INDEX(vacan2!$G$2:$T$1000,MATCH($A28&amp;"0",vacan2!$W$2:$W$1000,0),IF($D28="Inicial",J$4-2,IF($D28="Primaria",J$4+3,J$4+9))),"No reportó")</f>
        <v>No reportó</v>
      </c>
      <c r="K28" s="12" t="str">
        <f>IFERROR(INDEX(vacan2!$G$2:$T$1000,MATCH($A28&amp;"0",vacan2!$W$2:$W$1000,0),IF($D28="Inicial",K$4-2,IF($D28="Primaria",K$4+3,K$4+9))),"No reportó")</f>
        <v>No reportó</v>
      </c>
      <c r="L28" s="12">
        <v>0</v>
      </c>
      <c r="M28" s="22" t="str">
        <f>IFERROR(INDEX(vacan2!$G$2:$T$1000,MATCH($A28&amp;"0",vacan2!$W$2:$W$1000,0),IF($D28="Inicial",K$4-2,IF($D28="Primaria",K$4+3,K$4+9))),"Sin datos")</f>
        <v>Sin datos</v>
      </c>
      <c r="N28" s="7" t="str">
        <f t="shared" si="1"/>
        <v>INSERT INTO matri08(codmod, direccion, distrito, g1, g2, g3, g4, g5, g6, obs, actualiz) VALUES ('1657063','JIRON MARTIRES DE UCHURACCAY MZ V4 LOTE 1','Juliaca',0,0,0,0,0,0,0,now());</v>
      </c>
      <c r="O28" s="7" t="str">
        <f t="shared" si="2"/>
        <v>INSERT INTO matri08(codmod, direccion, distrito, g1, g2, g3, g4, g5, g6, obs, actualiz) VALUES ('1657063','JIRON MARTIRES DE UCHURACCAY MZ V4 LOTE 1','Juliaca',0,0,No reportó,No reportó,No reportó,0,1,now());</v>
      </c>
      <c r="P28" s="7" t="str">
        <f t="shared" si="3"/>
        <v>INSERT INTO matri08(codmod, direccion, distrito, g1, g2, g3, g4, g5, g6, obs, actualiz) VALUES ('1657063','JIRON MARTIRES DE UCHURACCAY MZ V4 LOTE 1','Juliaca',0,0,0,0,0,0,0,now());</v>
      </c>
    </row>
    <row r="29" spans="1:16" ht="15" x14ac:dyDescent="0.25">
      <c r="A29" s="11" t="str">
        <f t="shared" si="0"/>
        <v>1659911</v>
      </c>
      <c r="B29" s="9">
        <v>1659911</v>
      </c>
      <c r="C29" s="10">
        <v>1159</v>
      </c>
      <c r="D29" s="11" t="s">
        <v>19</v>
      </c>
      <c r="E29" s="21" t="str">
        <f>INDEX(Instituciones!$G$2:$G$349,MATCH(A29,Instituciones!$A$2:$A$349,0))</f>
        <v>JIRON SAN SANTIAGO MZ M LOTE 26</v>
      </c>
      <c r="F29" s="11" t="s">
        <v>130</v>
      </c>
      <c r="G29" s="12">
        <v>0</v>
      </c>
      <c r="H29" s="12">
        <v>0</v>
      </c>
      <c r="I29" s="12" t="str">
        <f>IFERROR(INDEX(vacan2!$G$2:$T$1000,MATCH($A29&amp;"0",vacan2!$W$2:$W$1000,0),IF($D29="Inicial",I$4-2,IF($D29="Primaria",I$4+3,I$4+9))),"No reportó")</f>
        <v>No reportó</v>
      </c>
      <c r="J29" s="12" t="str">
        <f>IFERROR(INDEX(vacan2!$G$2:$T$1000,MATCH($A29&amp;"0",vacan2!$W$2:$W$1000,0),IF($D29="Inicial",J$4-2,IF($D29="Primaria",J$4+3,J$4+9))),"No reportó")</f>
        <v>No reportó</v>
      </c>
      <c r="K29" s="12" t="str">
        <f>IFERROR(INDEX(vacan2!$G$2:$T$1000,MATCH($A29&amp;"0",vacan2!$W$2:$W$1000,0),IF($D29="Inicial",K$4-2,IF($D29="Primaria",K$4+3,K$4+9))),"No reportó")</f>
        <v>No reportó</v>
      </c>
      <c r="L29" s="12">
        <v>0</v>
      </c>
      <c r="M29" s="22" t="str">
        <f>IFERROR(INDEX(vacan2!$G$2:$T$1000,MATCH($A29&amp;"0",vacan2!$W$2:$W$1000,0),IF($D29="Inicial",K$4-2,IF($D29="Primaria",K$4+3,K$4+9))),"Sin datos")</f>
        <v>Sin datos</v>
      </c>
      <c r="N29" s="7" t="str">
        <f t="shared" si="1"/>
        <v>INSERT INTO matri08(codmod, direccion, distrito, g1, g2, g3, g4, g5, g6, obs, actualiz) VALUES ('1659911','JIRON SAN SANTIAGO MZ M LOTE 26','Juliaca',0,0,0,0,0,0,0,now());</v>
      </c>
      <c r="O29" s="7" t="str">
        <f t="shared" si="2"/>
        <v>INSERT INTO matri08(codmod, direccion, distrito, g1, g2, g3, g4, g5, g6, obs, actualiz) VALUES ('1659911','JIRON SAN SANTIAGO MZ M LOTE 26','Juliaca',0,0,No reportó,No reportó,No reportó,0,1,now());</v>
      </c>
      <c r="P29" s="7" t="str">
        <f t="shared" si="3"/>
        <v>INSERT INTO matri08(codmod, direccion, distrito, g1, g2, g3, g4, g5, g6, obs, actualiz) VALUES ('1659911','JIRON SAN SANTIAGO MZ M LOTE 26','Juliaca',0,0,0,0,0,0,0,now());</v>
      </c>
    </row>
    <row r="30" spans="1:16" ht="15" x14ac:dyDescent="0.25">
      <c r="A30" s="11" t="str">
        <f t="shared" si="0"/>
        <v>1659937</v>
      </c>
      <c r="B30" s="9">
        <v>1659937</v>
      </c>
      <c r="C30" s="10">
        <v>1144</v>
      </c>
      <c r="D30" s="11" t="s">
        <v>19</v>
      </c>
      <c r="E30" s="21" t="str">
        <f>INDEX(Instituciones!$G$2:$G$349,MATCH(A30,Instituciones!$A$2:$A$349,0))</f>
        <v>JIRON SAN JUAN DEL ORO MZ R4 LOTE 22</v>
      </c>
      <c r="F30" s="11" t="s">
        <v>130</v>
      </c>
      <c r="G30" s="12">
        <v>0</v>
      </c>
      <c r="H30" s="12">
        <v>0</v>
      </c>
      <c r="I30" s="12" t="str">
        <f>IFERROR(INDEX(vacan2!$G$2:$T$1000,MATCH($A30&amp;"0",vacan2!$W$2:$W$1000,0),IF($D30="Inicial",I$4-2,IF($D30="Primaria",I$4+3,I$4+9))),"No reportó")</f>
        <v>No reportó</v>
      </c>
      <c r="J30" s="12" t="str">
        <f>IFERROR(INDEX(vacan2!$G$2:$T$1000,MATCH($A30&amp;"0",vacan2!$W$2:$W$1000,0),IF($D30="Inicial",J$4-2,IF($D30="Primaria",J$4+3,J$4+9))),"No reportó")</f>
        <v>No reportó</v>
      </c>
      <c r="K30" s="12" t="str">
        <f>IFERROR(INDEX(vacan2!$G$2:$T$1000,MATCH($A30&amp;"0",vacan2!$W$2:$W$1000,0),IF($D30="Inicial",K$4-2,IF($D30="Primaria",K$4+3,K$4+9))),"No reportó")</f>
        <v>No reportó</v>
      </c>
      <c r="L30" s="12">
        <v>0</v>
      </c>
      <c r="M30" s="22" t="str">
        <f>IFERROR(INDEX(vacan2!$G$2:$T$1000,MATCH($A30&amp;"0",vacan2!$W$2:$W$1000,0),IF($D30="Inicial",K$4-2,IF($D30="Primaria",K$4+3,K$4+9))),"Sin datos")</f>
        <v>Sin datos</v>
      </c>
      <c r="N30" s="7" t="str">
        <f t="shared" si="1"/>
        <v>INSERT INTO matri08(codmod, direccion, distrito, g1, g2, g3, g4, g5, g6, obs, actualiz) VALUES ('1659937','JIRON SAN JUAN DEL ORO MZ R4 LOTE 22','Juliaca',0,0,0,0,0,0,0,now());</v>
      </c>
      <c r="O30" s="7" t="str">
        <f t="shared" si="2"/>
        <v>INSERT INTO matri08(codmod, direccion, distrito, g1, g2, g3, g4, g5, g6, obs, actualiz) VALUES ('1659937','JIRON SAN JUAN DEL ORO MZ R4 LOTE 22','Juliaca',0,0,No reportó,No reportó,No reportó,0,1,now());</v>
      </c>
      <c r="P30" s="7" t="str">
        <f t="shared" si="3"/>
        <v>INSERT INTO matri08(codmod, direccion, distrito, g1, g2, g3, g4, g5, g6, obs, actualiz) VALUES ('1659937','JIRON SAN JUAN DEL ORO MZ R4 LOTE 22','Juliaca',0,0,0,0,0,0,0,now());</v>
      </c>
    </row>
    <row r="31" spans="1:16" ht="15" x14ac:dyDescent="0.25">
      <c r="A31" s="11" t="str">
        <f t="shared" si="0"/>
        <v>1660042</v>
      </c>
      <c r="B31" s="9">
        <v>1660042</v>
      </c>
      <c r="C31" s="10">
        <v>1160</v>
      </c>
      <c r="D31" s="11" t="s">
        <v>19</v>
      </c>
      <c r="E31" s="21" t="str">
        <f>INDEX(Instituciones!$G$2:$G$349,MATCH(A31,Instituciones!$A$2:$A$349,0))</f>
        <v>JIRON HUANCANE 740</v>
      </c>
      <c r="F31" s="11" t="s">
        <v>130</v>
      </c>
      <c r="G31" s="12">
        <v>0</v>
      </c>
      <c r="H31" s="12">
        <v>0</v>
      </c>
      <c r="I31" s="12">
        <f>IFERROR(INDEX(vacan2!$G$2:$T$1000,MATCH($A31&amp;"0",vacan2!$W$2:$W$1000,0),IF($D31="Inicial",I$4-2,IF($D31="Primaria",I$4+3,I$4+9))),"No reportó")</f>
        <v>0</v>
      </c>
      <c r="J31" s="12">
        <f>IFERROR(INDEX(vacan2!$G$2:$T$1000,MATCH($A31&amp;"0",vacan2!$W$2:$W$1000,0),IF($D31="Inicial",J$4-2,IF($D31="Primaria",J$4+3,J$4+9))),"No reportó")</f>
        <v>0</v>
      </c>
      <c r="K31" s="12">
        <f>IFERROR(INDEX(vacan2!$G$2:$T$1000,MATCH($A31&amp;"0",vacan2!$W$2:$W$1000,0),IF($D31="Inicial",K$4-2,IF($D31="Primaria",K$4+3,K$4+9))),"No reportó")</f>
        <v>0</v>
      </c>
      <c r="L31" s="12">
        <v>0</v>
      </c>
      <c r="M31" s="22">
        <f>IFERROR(INDEX(vacan2!$G$2:$T$1000,MATCH($A31&amp;"0",vacan2!$W$2:$W$1000,0),IF($D31="Inicial",K$4-2,IF($D31="Primaria",K$4+3,K$4+9))),"Sin datos")</f>
        <v>0</v>
      </c>
      <c r="N31" s="7" t="str">
        <f t="shared" si="1"/>
        <v>INSERT INTO matri08(codmod, direccion, distrito, g1, g2, g3, g4, g5, g6, obs, actualiz) VALUES ('1660042','JIRON HUANCANE 740','Juliaca',0,0,0,0,0,0,0,now());</v>
      </c>
      <c r="O31" s="7" t="str">
        <f t="shared" si="2"/>
        <v>INSERT INTO matri08(codmod, direccion, distrito, g1, g2, g3, g4, g5, g6, obs, actualiz) VALUES ('1660042','JIRON HUANCANE 740','Juliaca',0,0,0,0,0,0,1,now());</v>
      </c>
      <c r="P31" s="7" t="str">
        <f t="shared" si="3"/>
        <v>INSERT INTO matri08(codmod, direccion, distrito, g1, g2, g3, g4, g5, g6, obs, actualiz) VALUES ('1660042','JIRON HUANCANE 740','Juliaca',0,0,0,0,0,0,1,now());</v>
      </c>
    </row>
    <row r="32" spans="1:16" ht="15" x14ac:dyDescent="0.25">
      <c r="A32" s="11" t="str">
        <f t="shared" si="0"/>
        <v>1660034</v>
      </c>
      <c r="B32" s="9">
        <v>1660034</v>
      </c>
      <c r="C32" s="10">
        <v>1151</v>
      </c>
      <c r="D32" s="11" t="s">
        <v>19</v>
      </c>
      <c r="E32" s="21" t="str">
        <f>INDEX(Instituciones!$G$2:$G$349,MATCH(A32,Instituciones!$A$2:$A$349,0))</f>
        <v>JIRON AZANGARO 1556</v>
      </c>
      <c r="F32" s="11" t="s">
        <v>130</v>
      </c>
      <c r="G32" s="12">
        <v>0</v>
      </c>
      <c r="H32" s="12">
        <v>0</v>
      </c>
      <c r="I32" s="12" t="str">
        <f>IFERROR(INDEX(vacan2!$G$2:$T$1000,MATCH($A32&amp;"0",vacan2!$W$2:$W$1000,0),IF($D32="Inicial",I$4-2,IF($D32="Primaria",I$4+3,I$4+9))),"No reportó")</f>
        <v>No reportó</v>
      </c>
      <c r="J32" s="12" t="str">
        <f>IFERROR(INDEX(vacan2!$G$2:$T$1000,MATCH($A32&amp;"0",vacan2!$W$2:$W$1000,0),IF($D32="Inicial",J$4-2,IF($D32="Primaria",J$4+3,J$4+9))),"No reportó")</f>
        <v>No reportó</v>
      </c>
      <c r="K32" s="12" t="str">
        <f>IFERROR(INDEX(vacan2!$G$2:$T$1000,MATCH($A32&amp;"0",vacan2!$W$2:$W$1000,0),IF($D32="Inicial",K$4-2,IF($D32="Primaria",K$4+3,K$4+9))),"No reportó")</f>
        <v>No reportó</v>
      </c>
      <c r="L32" s="12">
        <v>0</v>
      </c>
      <c r="M32" s="22" t="str">
        <f>IFERROR(INDEX(vacan2!$G$2:$T$1000,MATCH($A32&amp;"0",vacan2!$W$2:$W$1000,0),IF($D32="Inicial",K$4-2,IF($D32="Primaria",K$4+3,K$4+9))),"Sin datos")</f>
        <v>Sin datos</v>
      </c>
      <c r="N32" s="7" t="str">
        <f t="shared" si="1"/>
        <v>INSERT INTO matri08(codmod, direccion, distrito, g1, g2, g3, g4, g5, g6, obs, actualiz) VALUES ('1660034','JIRON AZANGARO 1556','Juliaca',0,0,0,0,0,0,0,now());</v>
      </c>
      <c r="O32" s="7" t="str">
        <f t="shared" si="2"/>
        <v>INSERT INTO matri08(codmod, direccion, distrito, g1, g2, g3, g4, g5, g6, obs, actualiz) VALUES ('1660034','JIRON AZANGARO 1556','Juliaca',0,0,No reportó,No reportó,No reportó,0,1,now());</v>
      </c>
      <c r="P32" s="7" t="str">
        <f t="shared" si="3"/>
        <v>INSERT INTO matri08(codmod, direccion, distrito, g1, g2, g3, g4, g5, g6, obs, actualiz) VALUES ('1660034','JIRON AZANGARO 1556','Juliaca',0,0,0,0,0,0,0,now());</v>
      </c>
    </row>
    <row r="33" spans="1:16" ht="15" x14ac:dyDescent="0.25">
      <c r="A33" s="11" t="str">
        <f t="shared" si="0"/>
        <v>1660026</v>
      </c>
      <c r="B33" s="9">
        <v>1660026</v>
      </c>
      <c r="C33" s="10">
        <v>1148</v>
      </c>
      <c r="D33" s="11" t="s">
        <v>19</v>
      </c>
      <c r="E33" s="21" t="str">
        <f>INDEX(Instituciones!$G$2:$G$349,MATCH(A33,Instituciones!$A$2:$A$349,0))</f>
        <v>COCHAQUINRAY</v>
      </c>
      <c r="F33" s="11" t="s">
        <v>130</v>
      </c>
      <c r="G33" s="12">
        <v>0</v>
      </c>
      <c r="H33" s="12">
        <v>0</v>
      </c>
      <c r="I33" s="12" t="str">
        <f>IFERROR(INDEX(vacan2!$G$2:$T$1000,MATCH($A33&amp;"0",vacan2!$W$2:$W$1000,0),IF($D33="Inicial",I$4-2,IF($D33="Primaria",I$4+3,I$4+9))),"No reportó")</f>
        <v>No reportó</v>
      </c>
      <c r="J33" s="12" t="str">
        <f>IFERROR(INDEX(vacan2!$G$2:$T$1000,MATCH($A33&amp;"0",vacan2!$W$2:$W$1000,0),IF($D33="Inicial",J$4-2,IF($D33="Primaria",J$4+3,J$4+9))),"No reportó")</f>
        <v>No reportó</v>
      </c>
      <c r="K33" s="12" t="str">
        <f>IFERROR(INDEX(vacan2!$G$2:$T$1000,MATCH($A33&amp;"0",vacan2!$W$2:$W$1000,0),IF($D33="Inicial",K$4-2,IF($D33="Primaria",K$4+3,K$4+9))),"No reportó")</f>
        <v>No reportó</v>
      </c>
      <c r="L33" s="12">
        <v>0</v>
      </c>
      <c r="M33" s="22" t="str">
        <f>IFERROR(INDEX(vacan2!$G$2:$T$1000,MATCH($A33&amp;"0",vacan2!$W$2:$W$1000,0),IF($D33="Inicial",K$4-2,IF($D33="Primaria",K$4+3,K$4+9))),"Sin datos")</f>
        <v>Sin datos</v>
      </c>
      <c r="N33" s="7" t="str">
        <f t="shared" si="1"/>
        <v>INSERT INTO matri08(codmod, direccion, distrito, g1, g2, g3, g4, g5, g6, obs, actualiz) VALUES ('1660026','COCHAQUINRAY','Juliaca',0,0,0,0,0,0,0,now());</v>
      </c>
      <c r="O33" s="7" t="str">
        <f t="shared" si="2"/>
        <v>INSERT INTO matri08(codmod, direccion, distrito, g1, g2, g3, g4, g5, g6, obs, actualiz) VALUES ('1660026','COCHAQUINRAY','Juliaca',0,0,No reportó,No reportó,No reportó,0,1,now());</v>
      </c>
      <c r="P33" s="7" t="str">
        <f t="shared" si="3"/>
        <v>INSERT INTO matri08(codmod, direccion, distrito, g1, g2, g3, g4, g5, g6, obs, actualiz) VALUES ('1660026','COCHAQUINRAY','Juliaca',0,0,0,0,0,0,0,now());</v>
      </c>
    </row>
    <row r="34" spans="1:16" ht="15" x14ac:dyDescent="0.25">
      <c r="A34" s="11" t="str">
        <f t="shared" si="0"/>
        <v>1660018</v>
      </c>
      <c r="B34" s="9">
        <v>1660018</v>
      </c>
      <c r="C34" s="10">
        <v>1161</v>
      </c>
      <c r="D34" s="11" t="s">
        <v>19</v>
      </c>
      <c r="E34" s="21" t="str">
        <f>INDEX(Instituciones!$G$2:$G$349,MATCH(A34,Instituciones!$A$2:$A$349,0))</f>
        <v>JIRON MAMA OCLLO MZ ZR LOTE 12 SECTOR NUEVO MILENIO</v>
      </c>
      <c r="F34" s="11" t="s">
        <v>130</v>
      </c>
      <c r="G34" s="12">
        <v>0</v>
      </c>
      <c r="H34" s="12">
        <v>0</v>
      </c>
      <c r="I34" s="12" t="str">
        <f>IFERROR(INDEX(vacan2!$G$2:$T$1000,MATCH($A34&amp;"0",vacan2!$W$2:$W$1000,0),IF($D34="Inicial",I$4-2,IF($D34="Primaria",I$4+3,I$4+9))),"No reportó")</f>
        <v>No reportó</v>
      </c>
      <c r="J34" s="12" t="str">
        <f>IFERROR(INDEX(vacan2!$G$2:$T$1000,MATCH($A34&amp;"0",vacan2!$W$2:$W$1000,0),IF($D34="Inicial",J$4-2,IF($D34="Primaria",J$4+3,J$4+9))),"No reportó")</f>
        <v>No reportó</v>
      </c>
      <c r="K34" s="12" t="str">
        <f>IFERROR(INDEX(vacan2!$G$2:$T$1000,MATCH($A34&amp;"0",vacan2!$W$2:$W$1000,0),IF($D34="Inicial",K$4-2,IF($D34="Primaria",K$4+3,K$4+9))),"No reportó")</f>
        <v>No reportó</v>
      </c>
      <c r="L34" s="12">
        <v>0</v>
      </c>
      <c r="M34" s="22" t="str">
        <f>IFERROR(INDEX(vacan2!$G$2:$T$1000,MATCH($A34&amp;"0",vacan2!$W$2:$W$1000,0),IF($D34="Inicial",K$4-2,IF($D34="Primaria",K$4+3,K$4+9))),"Sin datos")</f>
        <v>Sin datos</v>
      </c>
      <c r="N34" s="7" t="str">
        <f t="shared" si="1"/>
        <v>INSERT INTO matri08(codmod, direccion, distrito, g1, g2, g3, g4, g5, g6, obs, actualiz) VALUES ('1660018','JIRON MAMA OCLLO MZ ZR LOTE 12 SECTOR NUEVO MILENIO','Juliaca',0,0,0,0,0,0,0,now());</v>
      </c>
      <c r="O34" s="7" t="str">
        <f t="shared" si="2"/>
        <v>INSERT INTO matri08(codmod, direccion, distrito, g1, g2, g3, g4, g5, g6, obs, actualiz) VALUES ('1660018','JIRON MAMA OCLLO MZ ZR LOTE 12 SECTOR NUEVO MILENIO','Juliaca',0,0,No reportó,No reportó,No reportó,0,1,now());</v>
      </c>
      <c r="P34" s="7" t="str">
        <f t="shared" si="3"/>
        <v>INSERT INTO matri08(codmod, direccion, distrito, g1, g2, g3, g4, g5, g6, obs, actualiz) VALUES ('1660018','JIRON MAMA OCLLO MZ ZR LOTE 12 SECTOR NUEVO MILENIO','Juliaca',0,0,0,0,0,0,0,now());</v>
      </c>
    </row>
    <row r="35" spans="1:16" ht="15" x14ac:dyDescent="0.25">
      <c r="A35" s="11" t="str">
        <f t="shared" si="0"/>
        <v>1659994</v>
      </c>
      <c r="B35" s="9">
        <v>1659994</v>
      </c>
      <c r="C35" s="10">
        <v>1168</v>
      </c>
      <c r="D35" s="11" t="s">
        <v>19</v>
      </c>
      <c r="E35" s="21" t="str">
        <f>INDEX(Instituciones!$G$2:$G$349,MATCH(A35,Instituciones!$A$2:$A$349,0))</f>
        <v>AVENIDA SACSAYHUAMAN MZ J LOTE 4</v>
      </c>
      <c r="F35" s="11" t="s">
        <v>130</v>
      </c>
      <c r="G35" s="12">
        <v>0</v>
      </c>
      <c r="H35" s="12">
        <v>0</v>
      </c>
      <c r="I35" s="12" t="str">
        <f>IFERROR(INDEX(vacan2!$G$2:$T$1000,MATCH($A35&amp;"0",vacan2!$W$2:$W$1000,0),IF($D35="Inicial",I$4-2,IF($D35="Primaria",I$4+3,I$4+9))),"No reportó")</f>
        <v>No reportó</v>
      </c>
      <c r="J35" s="12" t="str">
        <f>IFERROR(INDEX(vacan2!$G$2:$T$1000,MATCH($A35&amp;"0",vacan2!$W$2:$W$1000,0),IF($D35="Inicial",J$4-2,IF($D35="Primaria",J$4+3,J$4+9))),"No reportó")</f>
        <v>No reportó</v>
      </c>
      <c r="K35" s="12" t="str">
        <f>IFERROR(INDEX(vacan2!$G$2:$T$1000,MATCH($A35&amp;"0",vacan2!$W$2:$W$1000,0),IF($D35="Inicial",K$4-2,IF($D35="Primaria",K$4+3,K$4+9))),"No reportó")</f>
        <v>No reportó</v>
      </c>
      <c r="L35" s="12">
        <v>0</v>
      </c>
      <c r="M35" s="22" t="str">
        <f>IFERROR(INDEX(vacan2!$G$2:$T$1000,MATCH($A35&amp;"0",vacan2!$W$2:$W$1000,0),IF($D35="Inicial",K$4-2,IF($D35="Primaria",K$4+3,K$4+9))),"Sin datos")</f>
        <v>Sin datos</v>
      </c>
      <c r="N35" s="7" t="str">
        <f t="shared" si="1"/>
        <v>INSERT INTO matri08(codmod, direccion, distrito, g1, g2, g3, g4, g5, g6, obs, actualiz) VALUES ('1659994','AVENIDA SACSAYHUAMAN MZ J LOTE 4','Juliaca',0,0,0,0,0,0,0,now());</v>
      </c>
      <c r="O35" s="7" t="str">
        <f t="shared" si="2"/>
        <v>INSERT INTO matri08(codmod, direccion, distrito, g1, g2, g3, g4, g5, g6, obs, actualiz) VALUES ('1659994','AVENIDA SACSAYHUAMAN MZ J LOTE 4','Juliaca',0,0,No reportó,No reportó,No reportó,0,1,now());</v>
      </c>
      <c r="P35" s="7" t="str">
        <f t="shared" si="3"/>
        <v>INSERT INTO matri08(codmod, direccion, distrito, g1, g2, g3, g4, g5, g6, obs, actualiz) VALUES ('1659994','AVENIDA SACSAYHUAMAN MZ J LOTE 4','Juliaca',0,0,0,0,0,0,0,now());</v>
      </c>
    </row>
    <row r="36" spans="1:16" ht="15" x14ac:dyDescent="0.25">
      <c r="A36" s="11" t="str">
        <f t="shared" si="0"/>
        <v>1659986</v>
      </c>
      <c r="B36" s="9">
        <v>1659986</v>
      </c>
      <c r="C36" s="10">
        <v>1166</v>
      </c>
      <c r="D36" s="11" t="s">
        <v>19</v>
      </c>
      <c r="E36" s="21" t="str">
        <f>INDEX(Instituciones!$G$2:$G$349,MATCH(A36,Instituciones!$A$2:$A$349,0))</f>
        <v>JIRON DEUSTUA MZ A</v>
      </c>
      <c r="F36" s="11" t="s">
        <v>130</v>
      </c>
      <c r="G36" s="12">
        <v>0</v>
      </c>
      <c r="H36" s="12">
        <v>0</v>
      </c>
      <c r="I36" s="12" t="str">
        <f>IFERROR(INDEX(vacan2!$G$2:$T$1000,MATCH($A36&amp;"0",vacan2!$W$2:$W$1000,0),IF($D36="Inicial",I$4-2,IF($D36="Primaria",I$4+3,I$4+9))),"No reportó")</f>
        <v>No reportó</v>
      </c>
      <c r="J36" s="12" t="str">
        <f>IFERROR(INDEX(vacan2!$G$2:$T$1000,MATCH($A36&amp;"0",vacan2!$W$2:$W$1000,0),IF($D36="Inicial",J$4-2,IF($D36="Primaria",J$4+3,J$4+9))),"No reportó")</f>
        <v>No reportó</v>
      </c>
      <c r="K36" s="12" t="str">
        <f>IFERROR(INDEX(vacan2!$G$2:$T$1000,MATCH($A36&amp;"0",vacan2!$W$2:$W$1000,0),IF($D36="Inicial",K$4-2,IF($D36="Primaria",K$4+3,K$4+9))),"No reportó")</f>
        <v>No reportó</v>
      </c>
      <c r="L36" s="12">
        <v>0</v>
      </c>
      <c r="M36" s="22" t="str">
        <f>IFERROR(INDEX(vacan2!$G$2:$T$1000,MATCH($A36&amp;"0",vacan2!$W$2:$W$1000,0),IF($D36="Inicial",K$4-2,IF($D36="Primaria",K$4+3,K$4+9))),"Sin datos")</f>
        <v>Sin datos</v>
      </c>
      <c r="N36" s="7" t="str">
        <f t="shared" si="1"/>
        <v>INSERT INTO matri08(codmod, direccion, distrito, g1, g2, g3, g4, g5, g6, obs, actualiz) VALUES ('1659986','JIRON DEUSTUA MZ A','Juliaca',0,0,0,0,0,0,0,now());</v>
      </c>
      <c r="O36" s="7" t="str">
        <f t="shared" si="2"/>
        <v>INSERT INTO matri08(codmod, direccion, distrito, g1, g2, g3, g4, g5, g6, obs, actualiz) VALUES ('1659986','JIRON DEUSTUA MZ A','Juliaca',0,0,No reportó,No reportó,No reportó,0,1,now());</v>
      </c>
      <c r="P36" s="7" t="str">
        <f t="shared" si="3"/>
        <v>INSERT INTO matri08(codmod, direccion, distrito, g1, g2, g3, g4, g5, g6, obs, actualiz) VALUES ('1659986','JIRON DEUSTUA MZ A','Juliaca',0,0,0,0,0,0,0,now());</v>
      </c>
    </row>
    <row r="37" spans="1:16" ht="15" x14ac:dyDescent="0.25">
      <c r="A37" s="11" t="str">
        <f t="shared" si="0"/>
        <v>1659978</v>
      </c>
      <c r="B37" s="9">
        <v>1659978</v>
      </c>
      <c r="C37" s="10">
        <v>1165</v>
      </c>
      <c r="D37" s="11" t="s">
        <v>19</v>
      </c>
      <c r="E37" s="21" t="str">
        <f>INDEX(Instituciones!$G$2:$G$349,MATCH(A37,Instituciones!$A$2:$A$349,0))</f>
        <v>JIRON 06 DE AGOSTO MZ D LOTE 2</v>
      </c>
      <c r="F37" s="11" t="s">
        <v>130</v>
      </c>
      <c r="G37" s="12">
        <v>0</v>
      </c>
      <c r="H37" s="12">
        <v>0</v>
      </c>
      <c r="I37" s="12" t="str">
        <f>IFERROR(INDEX(vacan2!$G$2:$T$1000,MATCH($A37&amp;"0",vacan2!$W$2:$W$1000,0),IF($D37="Inicial",I$4-2,IF($D37="Primaria",I$4+3,I$4+9))),"No reportó")</f>
        <v>No reportó</v>
      </c>
      <c r="J37" s="12" t="str">
        <f>IFERROR(INDEX(vacan2!$G$2:$T$1000,MATCH($A37&amp;"0",vacan2!$W$2:$W$1000,0),IF($D37="Inicial",J$4-2,IF($D37="Primaria",J$4+3,J$4+9))),"No reportó")</f>
        <v>No reportó</v>
      </c>
      <c r="K37" s="12" t="str">
        <f>IFERROR(INDEX(vacan2!$G$2:$T$1000,MATCH($A37&amp;"0",vacan2!$W$2:$W$1000,0),IF($D37="Inicial",K$4-2,IF($D37="Primaria",K$4+3,K$4+9))),"No reportó")</f>
        <v>No reportó</v>
      </c>
      <c r="L37" s="12">
        <v>0</v>
      </c>
      <c r="M37" s="22" t="str">
        <f>IFERROR(INDEX(vacan2!$G$2:$T$1000,MATCH($A37&amp;"0",vacan2!$W$2:$W$1000,0),IF($D37="Inicial",K$4-2,IF($D37="Primaria",K$4+3,K$4+9))),"Sin datos")</f>
        <v>Sin datos</v>
      </c>
      <c r="N37" s="7" t="str">
        <f t="shared" si="1"/>
        <v>INSERT INTO matri08(codmod, direccion, distrito, g1, g2, g3, g4, g5, g6, obs, actualiz) VALUES ('1659978','JIRON 06 DE AGOSTO MZ D LOTE 2','Juliaca',0,0,0,0,0,0,0,now());</v>
      </c>
      <c r="O37" s="7" t="str">
        <f t="shared" si="2"/>
        <v>INSERT INTO matri08(codmod, direccion, distrito, g1, g2, g3, g4, g5, g6, obs, actualiz) VALUES ('1659978','JIRON 06 DE AGOSTO MZ D LOTE 2','Juliaca',0,0,No reportó,No reportó,No reportó,0,1,now());</v>
      </c>
      <c r="P37" s="7" t="str">
        <f t="shared" si="3"/>
        <v>INSERT INTO matri08(codmod, direccion, distrito, g1, g2, g3, g4, g5, g6, obs, actualiz) VALUES ('1659978','JIRON 06 DE AGOSTO MZ D LOTE 2','Juliaca',0,0,0,0,0,0,0,now());</v>
      </c>
    </row>
    <row r="38" spans="1:16" ht="15" x14ac:dyDescent="0.25">
      <c r="A38" s="11" t="str">
        <f t="shared" si="0"/>
        <v>1659960</v>
      </c>
      <c r="B38" s="9">
        <v>1659960</v>
      </c>
      <c r="C38" s="10">
        <v>1167</v>
      </c>
      <c r="D38" s="11" t="s">
        <v>19</v>
      </c>
      <c r="E38" s="21" t="str">
        <f>INDEX(Instituciones!$G$2:$G$349,MATCH(A38,Instituciones!$A$2:$A$349,0))</f>
        <v>JIRON LA CANTUTA MZ I LOTE 1</v>
      </c>
      <c r="F38" s="11" t="s">
        <v>130</v>
      </c>
      <c r="G38" s="12">
        <v>0</v>
      </c>
      <c r="H38" s="12">
        <v>0</v>
      </c>
      <c r="I38" s="12" t="str">
        <f>IFERROR(INDEX(vacan2!$G$2:$T$1000,MATCH($A38&amp;"0",vacan2!$W$2:$W$1000,0),IF($D38="Inicial",I$4-2,IF($D38="Primaria",I$4+3,I$4+9))),"No reportó")</f>
        <v>No reportó</v>
      </c>
      <c r="J38" s="12" t="str">
        <f>IFERROR(INDEX(vacan2!$G$2:$T$1000,MATCH($A38&amp;"0",vacan2!$W$2:$W$1000,0),IF($D38="Inicial",J$4-2,IF($D38="Primaria",J$4+3,J$4+9))),"No reportó")</f>
        <v>No reportó</v>
      </c>
      <c r="K38" s="12" t="str">
        <f>IFERROR(INDEX(vacan2!$G$2:$T$1000,MATCH($A38&amp;"0",vacan2!$W$2:$W$1000,0),IF($D38="Inicial",K$4-2,IF($D38="Primaria",K$4+3,K$4+9))),"No reportó")</f>
        <v>No reportó</v>
      </c>
      <c r="L38" s="12">
        <v>0</v>
      </c>
      <c r="M38" s="22" t="str">
        <f>IFERROR(INDEX(vacan2!$G$2:$T$1000,MATCH($A38&amp;"0",vacan2!$W$2:$W$1000,0),IF($D38="Inicial",K$4-2,IF($D38="Primaria",K$4+3,K$4+9))),"Sin datos")</f>
        <v>Sin datos</v>
      </c>
      <c r="N38" s="7" t="str">
        <f t="shared" si="1"/>
        <v>INSERT INTO matri08(codmod, direccion, distrito, g1, g2, g3, g4, g5, g6, obs, actualiz) VALUES ('1659960','JIRON LA CANTUTA MZ I LOTE 1','Juliaca',0,0,0,0,0,0,0,now());</v>
      </c>
      <c r="O38" s="7" t="str">
        <f t="shared" si="2"/>
        <v>INSERT INTO matri08(codmod, direccion, distrito, g1, g2, g3, g4, g5, g6, obs, actualiz) VALUES ('1659960','JIRON LA CANTUTA MZ I LOTE 1','Juliaca',0,0,No reportó,No reportó,No reportó,0,1,now());</v>
      </c>
      <c r="P38" s="7" t="str">
        <f t="shared" si="3"/>
        <v>INSERT INTO matri08(codmod, direccion, distrito, g1, g2, g3, g4, g5, g6, obs, actualiz) VALUES ('1659960','JIRON LA CANTUTA MZ I LOTE 1','Juliaca',0,0,0,0,0,0,0,now());</v>
      </c>
    </row>
    <row r="39" spans="1:16" ht="15" x14ac:dyDescent="0.25">
      <c r="A39" s="11" t="str">
        <f t="shared" si="0"/>
        <v>1661487</v>
      </c>
      <c r="B39" s="9">
        <v>1661487</v>
      </c>
      <c r="C39" s="10">
        <v>1169</v>
      </c>
      <c r="D39" s="11" t="s">
        <v>19</v>
      </c>
      <c r="E39" s="21" t="str">
        <f>INDEX(Instituciones!$G$2:$G$349,MATCH(A39,Instituciones!$A$2:$A$349,0))</f>
        <v>AVENIDA LOS GERANEOS S/N ETAPA II</v>
      </c>
      <c r="F39" s="11" t="s">
        <v>130</v>
      </c>
      <c r="G39" s="12">
        <v>0</v>
      </c>
      <c r="H39" s="12">
        <v>0</v>
      </c>
      <c r="I39" s="12" t="str">
        <f>IFERROR(INDEX(vacan2!$G$2:$T$1000,MATCH($A39&amp;"0",vacan2!$W$2:$W$1000,0),IF($D39="Inicial",I$4-2,IF($D39="Primaria",I$4+3,I$4+9))),"No reportó")</f>
        <v>No reportó</v>
      </c>
      <c r="J39" s="12" t="str">
        <f>IFERROR(INDEX(vacan2!$G$2:$T$1000,MATCH($A39&amp;"0",vacan2!$W$2:$W$1000,0),IF($D39="Inicial",J$4-2,IF($D39="Primaria",J$4+3,J$4+9))),"No reportó")</f>
        <v>No reportó</v>
      </c>
      <c r="K39" s="12" t="str">
        <f>IFERROR(INDEX(vacan2!$G$2:$T$1000,MATCH($A39&amp;"0",vacan2!$W$2:$W$1000,0),IF($D39="Inicial",K$4-2,IF($D39="Primaria",K$4+3,K$4+9))),"No reportó")</f>
        <v>No reportó</v>
      </c>
      <c r="L39" s="12">
        <v>0</v>
      </c>
      <c r="M39" s="22" t="str">
        <f>IFERROR(INDEX(vacan2!$G$2:$T$1000,MATCH($A39&amp;"0",vacan2!$W$2:$W$1000,0),IF($D39="Inicial",K$4-2,IF($D39="Primaria",K$4+3,K$4+9))),"Sin datos")</f>
        <v>Sin datos</v>
      </c>
      <c r="N39" s="7" t="str">
        <f t="shared" si="1"/>
        <v>INSERT INTO matri08(codmod, direccion, distrito, g1, g2, g3, g4, g5, g6, obs, actualiz) VALUES ('1661487','AVENIDA LOS GERANEOS S/N ETAPA II','Juliaca',0,0,0,0,0,0,0,now());</v>
      </c>
      <c r="O39" s="7" t="str">
        <f t="shared" si="2"/>
        <v>INSERT INTO matri08(codmod, direccion, distrito, g1, g2, g3, g4, g5, g6, obs, actualiz) VALUES ('1661487','AVENIDA LOS GERANEOS S/N ETAPA II','Juliaca',0,0,No reportó,No reportó,No reportó,0,1,now());</v>
      </c>
      <c r="P39" s="7" t="str">
        <f t="shared" si="3"/>
        <v>INSERT INTO matri08(codmod, direccion, distrito, g1, g2, g3, g4, g5, g6, obs, actualiz) VALUES ('1661487','AVENIDA LOS GERANEOS S/N ETAPA II','Juliaca',0,0,0,0,0,0,0,now());</v>
      </c>
    </row>
    <row r="40" spans="1:16" ht="15" x14ac:dyDescent="0.25">
      <c r="A40" s="11" t="str">
        <f t="shared" si="0"/>
        <v>1678309</v>
      </c>
      <c r="B40" s="9">
        <v>1678309</v>
      </c>
      <c r="C40" s="10" t="s">
        <v>131</v>
      </c>
      <c r="D40" s="11" t="s">
        <v>19</v>
      </c>
      <c r="E40" s="21" t="str">
        <f>INDEX(Instituciones!$G$2:$G$349,MATCH(A40,Instituciones!$A$2:$A$349,0))</f>
        <v>CALLE MARTIRES DE UCHURACAY</v>
      </c>
      <c r="F40" s="11" t="s">
        <v>130</v>
      </c>
      <c r="G40" s="12">
        <v>0</v>
      </c>
      <c r="H40" s="12">
        <v>0</v>
      </c>
      <c r="I40" s="12" t="str">
        <f>IFERROR(INDEX(vacan2!$G$2:$T$1000,MATCH($A40&amp;"0",vacan2!$W$2:$W$1000,0),IF($D40="Inicial",I$4-2,IF($D40="Primaria",I$4+3,I$4+9))),"No reportó")</f>
        <v>No reportó</v>
      </c>
      <c r="J40" s="12" t="str">
        <f>IFERROR(INDEX(vacan2!$G$2:$T$1000,MATCH($A40&amp;"0",vacan2!$W$2:$W$1000,0),IF($D40="Inicial",J$4-2,IF($D40="Primaria",J$4+3,J$4+9))),"No reportó")</f>
        <v>No reportó</v>
      </c>
      <c r="K40" s="12" t="str">
        <f>IFERROR(INDEX(vacan2!$G$2:$T$1000,MATCH($A40&amp;"0",vacan2!$W$2:$W$1000,0),IF($D40="Inicial",K$4-2,IF($D40="Primaria",K$4+3,K$4+9))),"No reportó")</f>
        <v>No reportó</v>
      </c>
      <c r="L40" s="12">
        <v>0</v>
      </c>
      <c r="M40" s="22" t="str">
        <f>IFERROR(INDEX(vacan2!$G$2:$T$1000,MATCH($A40&amp;"0",vacan2!$W$2:$W$1000,0),IF($D40="Inicial",K$4-2,IF($D40="Primaria",K$4+3,K$4+9))),"Sin datos")</f>
        <v>Sin datos</v>
      </c>
      <c r="N40" s="7" t="str">
        <f t="shared" si="1"/>
        <v>INSERT INTO matri08(codmod, direccion, distrito, g1, g2, g3, g4, g5, g6, obs, actualiz) VALUES ('1678309','CALLE MARTIRES DE UCHURACAY','Juliaca',0,0,0,0,0,0,0,now());</v>
      </c>
      <c r="O40" s="7" t="str">
        <f t="shared" si="2"/>
        <v>INSERT INTO matri08(codmod, direccion, distrito, g1, g2, g3, g4, g5, g6, obs, actualiz) VALUES ('1678309','CALLE MARTIRES DE UCHURACAY','Juliaca',0,0,No reportó,No reportó,No reportó,0,1,now());</v>
      </c>
      <c r="P40" s="7" t="str">
        <f t="shared" si="3"/>
        <v>INSERT INTO matri08(codmod, direccion, distrito, g1, g2, g3, g4, g5, g6, obs, actualiz) VALUES ('1678309','CALLE MARTIRES DE UCHURACAY','Juliaca',0,0,0,0,0,0,0,now());</v>
      </c>
    </row>
    <row r="41" spans="1:16" ht="15" x14ac:dyDescent="0.25">
      <c r="A41" s="11" t="str">
        <f t="shared" si="0"/>
        <v>1678390</v>
      </c>
      <c r="B41" s="9">
        <v>1678390</v>
      </c>
      <c r="C41" s="10" t="s">
        <v>132</v>
      </c>
      <c r="D41" s="11" t="s">
        <v>19</v>
      </c>
      <c r="E41" s="21" t="str">
        <f>INDEX(Instituciones!$G$2:$G$349,MATCH(A41,Instituciones!$A$2:$A$349,0))</f>
        <v>JIRON HABANA</v>
      </c>
      <c r="F41" s="11" t="s">
        <v>130</v>
      </c>
      <c r="G41" s="12">
        <v>0</v>
      </c>
      <c r="H41" s="12">
        <v>0</v>
      </c>
      <c r="I41" s="12" t="str">
        <f>IFERROR(INDEX(vacan2!$G$2:$T$1000,MATCH($A41&amp;"0",vacan2!$W$2:$W$1000,0),IF($D41="Inicial",I$4-2,IF($D41="Primaria",I$4+3,I$4+9))),"No reportó")</f>
        <v>No reportó</v>
      </c>
      <c r="J41" s="12" t="str">
        <f>IFERROR(INDEX(vacan2!$G$2:$T$1000,MATCH($A41&amp;"0",vacan2!$W$2:$W$1000,0),IF($D41="Inicial",J$4-2,IF($D41="Primaria",J$4+3,J$4+9))),"No reportó")</f>
        <v>No reportó</v>
      </c>
      <c r="K41" s="12" t="str">
        <f>IFERROR(INDEX(vacan2!$G$2:$T$1000,MATCH($A41&amp;"0",vacan2!$W$2:$W$1000,0),IF($D41="Inicial",K$4-2,IF($D41="Primaria",K$4+3,K$4+9))),"No reportó")</f>
        <v>No reportó</v>
      </c>
      <c r="L41" s="12">
        <v>0</v>
      </c>
      <c r="M41" s="22" t="str">
        <f>IFERROR(INDEX(vacan2!$G$2:$T$1000,MATCH($A41&amp;"0",vacan2!$W$2:$W$1000,0),IF($D41="Inicial",K$4-2,IF($D41="Primaria",K$4+3,K$4+9))),"Sin datos")</f>
        <v>Sin datos</v>
      </c>
      <c r="N41" s="7" t="str">
        <f t="shared" si="1"/>
        <v>INSERT INTO matri08(codmod, direccion, distrito, g1, g2, g3, g4, g5, g6, obs, actualiz) VALUES ('1678390','JIRON HABANA','Juliaca',0,0,0,0,0,0,0,now());</v>
      </c>
      <c r="O41" s="7" t="str">
        <f t="shared" si="2"/>
        <v>INSERT INTO matri08(codmod, direccion, distrito, g1, g2, g3, g4, g5, g6, obs, actualiz) VALUES ('1678390','JIRON HABANA','Juliaca',0,0,No reportó,No reportó,No reportó,0,1,now());</v>
      </c>
      <c r="P41" s="7" t="str">
        <f t="shared" si="3"/>
        <v>INSERT INTO matri08(codmod, direccion, distrito, g1, g2, g3, g4, g5, g6, obs, actualiz) VALUES ('1678390','JIRON HABANA','Juliaca',0,0,0,0,0,0,0,now());</v>
      </c>
    </row>
    <row r="42" spans="1:16" ht="15" x14ac:dyDescent="0.25">
      <c r="A42" s="11" t="str">
        <f t="shared" si="0"/>
        <v>1678325</v>
      </c>
      <c r="B42" s="9">
        <v>1678325</v>
      </c>
      <c r="C42" s="10" t="s">
        <v>133</v>
      </c>
      <c r="D42" s="11" t="s">
        <v>19</v>
      </c>
      <c r="E42" s="21" t="str">
        <f>INDEX(Instituciones!$G$2:$G$349,MATCH(A42,Instituciones!$A$2:$A$349,0))</f>
        <v>QUINCE CHIRINOS</v>
      </c>
      <c r="F42" s="11" t="s">
        <v>130</v>
      </c>
      <c r="G42" s="12">
        <v>0</v>
      </c>
      <c r="H42" s="12">
        <v>0</v>
      </c>
      <c r="I42" s="12" t="str">
        <f>IFERROR(INDEX(vacan2!$G$2:$T$1000,MATCH($A42&amp;"0",vacan2!$W$2:$W$1000,0),IF($D42="Inicial",I$4-2,IF($D42="Primaria",I$4+3,I$4+9))),"No reportó")</f>
        <v>No reportó</v>
      </c>
      <c r="J42" s="12" t="str">
        <f>IFERROR(INDEX(vacan2!$G$2:$T$1000,MATCH($A42&amp;"0",vacan2!$W$2:$W$1000,0),IF($D42="Inicial",J$4-2,IF($D42="Primaria",J$4+3,J$4+9))),"No reportó")</f>
        <v>No reportó</v>
      </c>
      <c r="K42" s="12" t="str">
        <f>IFERROR(INDEX(vacan2!$G$2:$T$1000,MATCH($A42&amp;"0",vacan2!$W$2:$W$1000,0),IF($D42="Inicial",K$4-2,IF($D42="Primaria",K$4+3,K$4+9))),"No reportó")</f>
        <v>No reportó</v>
      </c>
      <c r="L42" s="12">
        <v>0</v>
      </c>
      <c r="M42" s="22" t="str">
        <f>IFERROR(INDEX(vacan2!$G$2:$T$1000,MATCH($A42&amp;"0",vacan2!$W$2:$W$1000,0),IF($D42="Inicial",K$4-2,IF($D42="Primaria",K$4+3,K$4+9))),"Sin datos")</f>
        <v>Sin datos</v>
      </c>
      <c r="N42" s="7" t="str">
        <f t="shared" si="1"/>
        <v>INSERT INTO matri08(codmod, direccion, distrito, g1, g2, g3, g4, g5, g6, obs, actualiz) VALUES ('1678325','QUINCE CHIRINOS','Juliaca',0,0,0,0,0,0,0,now());</v>
      </c>
      <c r="O42" s="7" t="str">
        <f t="shared" si="2"/>
        <v>INSERT INTO matri08(codmod, direccion, distrito, g1, g2, g3, g4, g5, g6, obs, actualiz) VALUES ('1678325','QUINCE CHIRINOS','Juliaca',0,0,No reportó,No reportó,No reportó,0,1,now());</v>
      </c>
      <c r="P42" s="7" t="str">
        <f t="shared" si="3"/>
        <v>INSERT INTO matri08(codmod, direccion, distrito, g1, g2, g3, g4, g5, g6, obs, actualiz) VALUES ('1678325','QUINCE CHIRINOS','Juliaca',0,0,0,0,0,0,0,now());</v>
      </c>
    </row>
    <row r="43" spans="1:16" ht="15" x14ac:dyDescent="0.25">
      <c r="A43" s="11" t="str">
        <f t="shared" si="0"/>
        <v>1678333</v>
      </c>
      <c r="B43" s="9">
        <v>1678333</v>
      </c>
      <c r="C43" s="10">
        <v>1349</v>
      </c>
      <c r="D43" s="11" t="s">
        <v>19</v>
      </c>
      <c r="E43" s="21" t="str">
        <f>INDEX(Instituciones!$G$2:$G$349,MATCH(A43,Instituciones!$A$2:$A$349,0))</f>
        <v>JIRON AEROPUERTO S/N</v>
      </c>
      <c r="F43" s="11" t="s">
        <v>130</v>
      </c>
      <c r="G43" s="12">
        <v>0</v>
      </c>
      <c r="H43" s="12">
        <v>0</v>
      </c>
      <c r="I43" s="12" t="str">
        <f>IFERROR(INDEX(vacan2!$G$2:$T$1000,MATCH($A43&amp;"0",vacan2!$W$2:$W$1000,0),IF($D43="Inicial",I$4-2,IF($D43="Primaria",I$4+3,I$4+9))),"No reportó")</f>
        <v>No reportó</v>
      </c>
      <c r="J43" s="12" t="str">
        <f>IFERROR(INDEX(vacan2!$G$2:$T$1000,MATCH($A43&amp;"0",vacan2!$W$2:$W$1000,0),IF($D43="Inicial",J$4-2,IF($D43="Primaria",J$4+3,J$4+9))),"No reportó")</f>
        <v>No reportó</v>
      </c>
      <c r="K43" s="12" t="str">
        <f>IFERROR(INDEX(vacan2!$G$2:$T$1000,MATCH($A43&amp;"0",vacan2!$W$2:$W$1000,0),IF($D43="Inicial",K$4-2,IF($D43="Primaria",K$4+3,K$4+9))),"No reportó")</f>
        <v>No reportó</v>
      </c>
      <c r="L43" s="12">
        <v>0</v>
      </c>
      <c r="M43" s="22" t="str">
        <f>IFERROR(INDEX(vacan2!$G$2:$T$1000,MATCH($A43&amp;"0",vacan2!$W$2:$W$1000,0),IF($D43="Inicial",K$4-2,IF($D43="Primaria",K$4+3,K$4+9))),"Sin datos")</f>
        <v>Sin datos</v>
      </c>
      <c r="N43" s="7" t="str">
        <f t="shared" si="1"/>
        <v>INSERT INTO matri08(codmod, direccion, distrito, g1, g2, g3, g4, g5, g6, obs, actualiz) VALUES ('1678333','JIRON AEROPUERTO S/N','Juliaca',0,0,0,0,0,0,0,now());</v>
      </c>
      <c r="O43" s="7" t="str">
        <f t="shared" si="2"/>
        <v>INSERT INTO matri08(codmod, direccion, distrito, g1, g2, g3, g4, g5, g6, obs, actualiz) VALUES ('1678333','JIRON AEROPUERTO S/N','Juliaca',0,0,No reportó,No reportó,No reportó,0,1,now());</v>
      </c>
      <c r="P43" s="7" t="str">
        <f t="shared" si="3"/>
        <v>INSERT INTO matri08(codmod, direccion, distrito, g1, g2, g3, g4, g5, g6, obs, actualiz) VALUES ('1678333','JIRON AEROPUERTO S/N','Juliaca',0,0,0,0,0,0,0,now());</v>
      </c>
    </row>
    <row r="44" spans="1:16" ht="15" x14ac:dyDescent="0.25">
      <c r="A44" s="11" t="str">
        <f t="shared" si="0"/>
        <v>1678341</v>
      </c>
      <c r="B44" s="9">
        <v>1678341</v>
      </c>
      <c r="C44" s="10">
        <v>1325</v>
      </c>
      <c r="D44" s="11" t="s">
        <v>19</v>
      </c>
      <c r="E44" s="21" t="str">
        <f>INDEX(Instituciones!$G$2:$G$349,MATCH(A44,Instituciones!$A$2:$A$349,0))</f>
        <v>JIRON MANUEL ACOSTA S/N</v>
      </c>
      <c r="F44" s="11" t="s">
        <v>130</v>
      </c>
      <c r="G44" s="12">
        <v>0</v>
      </c>
      <c r="H44" s="12">
        <v>0</v>
      </c>
      <c r="I44" s="12">
        <f>IFERROR(INDEX(vacan2!$G$2:$T$1000,MATCH($A44&amp;"0",vacan2!$W$2:$W$1000,0),IF($D44="Inicial",I$4-2,IF($D44="Primaria",I$4+3,I$4+9))),"No reportó")</f>
        <v>15</v>
      </c>
      <c r="J44" s="12">
        <f>IFERROR(INDEX(vacan2!$G$2:$T$1000,MATCH($A44&amp;"0",vacan2!$W$2:$W$1000,0),IF($D44="Inicial",J$4-2,IF($D44="Primaria",J$4+3,J$4+9))),"No reportó")</f>
        <v>15</v>
      </c>
      <c r="K44" s="12">
        <f>IFERROR(INDEX(vacan2!$G$2:$T$1000,MATCH($A44&amp;"0",vacan2!$W$2:$W$1000,0),IF($D44="Inicial",K$4-2,IF($D44="Primaria",K$4+3,K$4+9))),"No reportó")</f>
        <v>20</v>
      </c>
      <c r="L44" s="12">
        <v>0</v>
      </c>
      <c r="M44" s="22">
        <f>IFERROR(INDEX(vacan2!$G$2:$T$1000,MATCH($A44&amp;"0",vacan2!$W$2:$W$1000,0),IF($D44="Inicial",K$4-2,IF($D44="Primaria",K$4+3,K$4+9))),"Sin datos")</f>
        <v>20</v>
      </c>
      <c r="N44" s="7" t="str">
        <f t="shared" si="1"/>
        <v>INSERT INTO matri08(codmod, direccion, distrito, g1, g2, g3, g4, g5, g6, obs, actualiz) VALUES ('1678341','JIRON MANUEL ACOSTA S/N','Juliaca',0,0,0,0,0,0,0,now());</v>
      </c>
      <c r="O44" s="7" t="str">
        <f t="shared" si="2"/>
        <v>INSERT INTO matri08(codmod, direccion, distrito, g1, g2, g3, g4, g5, g6, obs, actualiz) VALUES ('1678341','JIRON MANUEL ACOSTA S/N','Juliaca',0,0,15,15,20,0,1,now());</v>
      </c>
      <c r="P44" s="7" t="str">
        <f t="shared" si="3"/>
        <v>INSERT INTO matri08(codmod, direccion, distrito, g1, g2, g3, g4, g5, g6, obs, actualiz) VALUES ('1678341','JIRON MANUEL ACOSTA S/N','Juliaca',0,0,15,15,20,0,1,now());</v>
      </c>
    </row>
    <row r="45" spans="1:16" ht="15" x14ac:dyDescent="0.25">
      <c r="A45" s="11" t="str">
        <f t="shared" si="0"/>
        <v>1678259</v>
      </c>
      <c r="B45" s="9">
        <v>1678259</v>
      </c>
      <c r="C45" s="10">
        <v>1365</v>
      </c>
      <c r="D45" s="11" t="s">
        <v>19</v>
      </c>
      <c r="E45" s="21" t="str">
        <f>INDEX(Instituciones!$G$2:$G$349,MATCH(A45,Instituciones!$A$2:$A$349,0))</f>
        <v>PUCACHUPA KM 14</v>
      </c>
      <c r="F45" s="11" t="s">
        <v>130</v>
      </c>
      <c r="G45" s="12">
        <v>0</v>
      </c>
      <c r="H45" s="12">
        <v>0</v>
      </c>
      <c r="I45" s="12">
        <f>IFERROR(INDEX(vacan2!$G$2:$T$1000,MATCH($A45&amp;"0",vacan2!$W$2:$W$1000,0),IF($D45="Inicial",I$4-2,IF($D45="Primaria",I$4+3,I$4+9))),"No reportó")</f>
        <v>5</v>
      </c>
      <c r="J45" s="12">
        <f>IFERROR(INDEX(vacan2!$G$2:$T$1000,MATCH($A45&amp;"0",vacan2!$W$2:$W$1000,0),IF($D45="Inicial",J$4-2,IF($D45="Primaria",J$4+3,J$4+9))),"No reportó")</f>
        <v>4</v>
      </c>
      <c r="K45" s="12">
        <f>IFERROR(INDEX(vacan2!$G$2:$T$1000,MATCH($A45&amp;"0",vacan2!$W$2:$W$1000,0),IF($D45="Inicial",K$4-2,IF($D45="Primaria",K$4+3,K$4+9))),"No reportó")</f>
        <v>2</v>
      </c>
      <c r="L45" s="12">
        <v>0</v>
      </c>
      <c r="M45" s="22">
        <f>IFERROR(INDEX(vacan2!$G$2:$T$1000,MATCH($A45&amp;"0",vacan2!$W$2:$W$1000,0),IF($D45="Inicial",K$4-2,IF($D45="Primaria",K$4+3,K$4+9))),"Sin datos")</f>
        <v>2</v>
      </c>
      <c r="N45" s="7" t="str">
        <f t="shared" si="1"/>
        <v>INSERT INTO matri08(codmod, direccion, distrito, g1, g2, g3, g4, g5, g6, obs, actualiz) VALUES ('1678259','PUCACHUPA KM 14','Juliaca',0,0,0,0,0,0,0,now());</v>
      </c>
      <c r="O45" s="7" t="str">
        <f t="shared" si="2"/>
        <v>INSERT INTO matri08(codmod, direccion, distrito, g1, g2, g3, g4, g5, g6, obs, actualiz) VALUES ('1678259','PUCACHUPA KM 14','Juliaca',0,0,5,4,2,0,1,now());</v>
      </c>
      <c r="P45" s="7" t="str">
        <f t="shared" si="3"/>
        <v>INSERT INTO matri08(codmod, direccion, distrito, g1, g2, g3, g4, g5, g6, obs, actualiz) VALUES ('1678259','PUCACHUPA KM 14','Juliaca',0,0,5,4,2,0,1,now());</v>
      </c>
    </row>
    <row r="46" spans="1:16" ht="15" x14ac:dyDescent="0.25">
      <c r="A46" s="11" t="str">
        <f t="shared" si="0"/>
        <v>1678267</v>
      </c>
      <c r="B46" s="9">
        <v>1678267</v>
      </c>
      <c r="C46" s="10">
        <v>1366</v>
      </c>
      <c r="D46" s="11" t="s">
        <v>19</v>
      </c>
      <c r="E46" s="21" t="str">
        <f>INDEX(Instituciones!$G$2:$G$349,MATCH(A46,Instituciones!$A$2:$A$349,0))</f>
        <v>RANCHO TACAMANI</v>
      </c>
      <c r="F46" s="11" t="s">
        <v>130</v>
      </c>
      <c r="G46" s="12">
        <v>0</v>
      </c>
      <c r="H46" s="12">
        <v>0</v>
      </c>
      <c r="I46" s="12" t="str">
        <f>IFERROR(INDEX(vacan2!$G$2:$T$1000,MATCH($A46&amp;"0",vacan2!$W$2:$W$1000,0),IF($D46="Inicial",I$4-2,IF($D46="Primaria",I$4+3,I$4+9))),"No reportó")</f>
        <v>No reportó</v>
      </c>
      <c r="J46" s="12" t="str">
        <f>IFERROR(INDEX(vacan2!$G$2:$T$1000,MATCH($A46&amp;"0",vacan2!$W$2:$W$1000,0),IF($D46="Inicial",J$4-2,IF($D46="Primaria",J$4+3,J$4+9))),"No reportó")</f>
        <v>No reportó</v>
      </c>
      <c r="K46" s="12" t="str">
        <f>IFERROR(INDEX(vacan2!$G$2:$T$1000,MATCH($A46&amp;"0",vacan2!$W$2:$W$1000,0),IF($D46="Inicial",K$4-2,IF($D46="Primaria",K$4+3,K$4+9))),"No reportó")</f>
        <v>No reportó</v>
      </c>
      <c r="L46" s="12">
        <v>0</v>
      </c>
      <c r="M46" s="22" t="str">
        <f>IFERROR(INDEX(vacan2!$G$2:$T$1000,MATCH($A46&amp;"0",vacan2!$W$2:$W$1000,0),IF($D46="Inicial",K$4-2,IF($D46="Primaria",K$4+3,K$4+9))),"Sin datos")</f>
        <v>Sin datos</v>
      </c>
      <c r="N46" s="7" t="str">
        <f t="shared" si="1"/>
        <v>INSERT INTO matri08(codmod, direccion, distrito, g1, g2, g3, g4, g5, g6, obs, actualiz) VALUES ('1678267','RANCHO TACAMANI','Juliaca',0,0,0,0,0,0,0,now());</v>
      </c>
      <c r="O46" s="7" t="str">
        <f t="shared" si="2"/>
        <v>INSERT INTO matri08(codmod, direccion, distrito, g1, g2, g3, g4, g5, g6, obs, actualiz) VALUES ('1678267','RANCHO TACAMANI','Juliaca',0,0,No reportó,No reportó,No reportó,0,1,now());</v>
      </c>
      <c r="P46" s="7" t="str">
        <f t="shared" si="3"/>
        <v>INSERT INTO matri08(codmod, direccion, distrito, g1, g2, g3, g4, g5, g6, obs, actualiz) VALUES ('1678267','RANCHO TACAMANI','Juliaca',0,0,0,0,0,0,0,now());</v>
      </c>
    </row>
    <row r="47" spans="1:16" ht="15" x14ac:dyDescent="0.25">
      <c r="A47" s="11" t="str">
        <f t="shared" si="0"/>
        <v>1678275</v>
      </c>
      <c r="B47" s="9">
        <v>1678275</v>
      </c>
      <c r="C47" s="10" t="s">
        <v>134</v>
      </c>
      <c r="D47" s="11" t="s">
        <v>19</v>
      </c>
      <c r="E47" s="21" t="str">
        <f>INDEX(Instituciones!$G$2:$G$349,MATCH(A47,Instituciones!$A$2:$A$349,0))</f>
        <v>AVENIDA LOS GERANIOS S/N</v>
      </c>
      <c r="F47" s="11" t="s">
        <v>130</v>
      </c>
      <c r="G47" s="12">
        <v>0</v>
      </c>
      <c r="H47" s="12">
        <v>0</v>
      </c>
      <c r="I47" s="12">
        <f>IFERROR(INDEX(vacan2!$G$2:$T$1000,MATCH($A47&amp;"0",vacan2!$W$2:$W$1000,0),IF($D47="Inicial",I$4-2,IF($D47="Primaria",I$4+3,I$4+9))),"No reportó")</f>
        <v>0</v>
      </c>
      <c r="J47" s="12">
        <f>IFERROR(INDEX(vacan2!$G$2:$T$1000,MATCH($A47&amp;"0",vacan2!$W$2:$W$1000,0),IF($D47="Inicial",J$4-2,IF($D47="Primaria",J$4+3,J$4+9))),"No reportó")</f>
        <v>0</v>
      </c>
      <c r="K47" s="12">
        <f>IFERROR(INDEX(vacan2!$G$2:$T$1000,MATCH($A47&amp;"0",vacan2!$W$2:$W$1000,0),IF($D47="Inicial",K$4-2,IF($D47="Primaria",K$4+3,K$4+9))),"No reportó")</f>
        <v>0</v>
      </c>
      <c r="L47" s="12">
        <v>0</v>
      </c>
      <c r="M47" s="22">
        <f>IFERROR(INDEX(vacan2!$G$2:$T$1000,MATCH($A47&amp;"0",vacan2!$W$2:$W$1000,0),IF($D47="Inicial",K$4-2,IF($D47="Primaria",K$4+3,K$4+9))),"Sin datos")</f>
        <v>0</v>
      </c>
      <c r="N47" s="7" t="str">
        <f t="shared" si="1"/>
        <v>INSERT INTO matri08(codmod, direccion, distrito, g1, g2, g3, g4, g5, g6, obs, actualiz) VALUES ('1678275','AVENIDA LOS GERANIOS S/N','Juliaca',0,0,0,0,0,0,0,now());</v>
      </c>
      <c r="O47" s="7" t="str">
        <f t="shared" si="2"/>
        <v>INSERT INTO matri08(codmod, direccion, distrito, g1, g2, g3, g4, g5, g6, obs, actualiz) VALUES ('1678275','AVENIDA LOS GERANIOS S/N','Juliaca',0,0,0,0,0,0,1,now());</v>
      </c>
      <c r="P47" s="7" t="str">
        <f t="shared" si="3"/>
        <v>INSERT INTO matri08(codmod, direccion, distrito, g1, g2, g3, g4, g5, g6, obs, actualiz) VALUES ('1678275','AVENIDA LOS GERANIOS S/N','Juliaca',0,0,0,0,0,0,1,now());</v>
      </c>
    </row>
    <row r="48" spans="1:16" ht="15" x14ac:dyDescent="0.25">
      <c r="A48" s="11" t="str">
        <f t="shared" si="0"/>
        <v>1678416</v>
      </c>
      <c r="B48" s="9">
        <v>1678416</v>
      </c>
      <c r="C48" s="10" t="s">
        <v>135</v>
      </c>
      <c r="D48" s="11" t="s">
        <v>19</v>
      </c>
      <c r="E48" s="21" t="str">
        <f>INDEX(Instituciones!$G$2:$G$349,MATCH(A48,Instituciones!$A$2:$A$349,0))</f>
        <v>JIRON SAN VICENTE</v>
      </c>
      <c r="F48" s="11" t="s">
        <v>130</v>
      </c>
      <c r="G48" s="12">
        <v>0</v>
      </c>
      <c r="H48" s="12">
        <v>0</v>
      </c>
      <c r="I48" s="12" t="str">
        <f>IFERROR(INDEX(vacan2!$G$2:$T$1000,MATCH($A48&amp;"0",vacan2!$W$2:$W$1000,0),IF($D48="Inicial",I$4-2,IF($D48="Primaria",I$4+3,I$4+9))),"No reportó")</f>
        <v>No reportó</v>
      </c>
      <c r="J48" s="12" t="str">
        <f>IFERROR(INDEX(vacan2!$G$2:$T$1000,MATCH($A48&amp;"0",vacan2!$W$2:$W$1000,0),IF($D48="Inicial",J$4-2,IF($D48="Primaria",J$4+3,J$4+9))),"No reportó")</f>
        <v>No reportó</v>
      </c>
      <c r="K48" s="12" t="str">
        <f>IFERROR(INDEX(vacan2!$G$2:$T$1000,MATCH($A48&amp;"0",vacan2!$W$2:$W$1000,0),IF($D48="Inicial",K$4-2,IF($D48="Primaria",K$4+3,K$4+9))),"No reportó")</f>
        <v>No reportó</v>
      </c>
      <c r="L48" s="12">
        <v>0</v>
      </c>
      <c r="M48" s="22" t="str">
        <f>IFERROR(INDEX(vacan2!$G$2:$T$1000,MATCH($A48&amp;"0",vacan2!$W$2:$W$1000,0),IF($D48="Inicial",K$4-2,IF($D48="Primaria",K$4+3,K$4+9))),"Sin datos")</f>
        <v>Sin datos</v>
      </c>
      <c r="N48" s="7" t="str">
        <f t="shared" si="1"/>
        <v>INSERT INTO matri08(codmod, direccion, distrito, g1, g2, g3, g4, g5, g6, obs, actualiz) VALUES ('1678416','JIRON SAN VICENTE','Juliaca',0,0,0,0,0,0,0,now());</v>
      </c>
      <c r="O48" s="7" t="str">
        <f t="shared" si="2"/>
        <v>INSERT INTO matri08(codmod, direccion, distrito, g1, g2, g3, g4, g5, g6, obs, actualiz) VALUES ('1678416','JIRON SAN VICENTE','Juliaca',0,0,No reportó,No reportó,No reportó,0,1,now());</v>
      </c>
      <c r="P48" s="7" t="str">
        <f t="shared" si="3"/>
        <v>INSERT INTO matri08(codmod, direccion, distrito, g1, g2, g3, g4, g5, g6, obs, actualiz) VALUES ('1678416','JIRON SAN VICENTE','Juliaca',0,0,0,0,0,0,0,now());</v>
      </c>
    </row>
    <row r="49" spans="1:16" ht="15" x14ac:dyDescent="0.25">
      <c r="A49" s="11" t="str">
        <f t="shared" si="0"/>
        <v>1678473</v>
      </c>
      <c r="B49" s="9">
        <v>1678473</v>
      </c>
      <c r="C49" s="10" t="s">
        <v>136</v>
      </c>
      <c r="D49" s="11" t="s">
        <v>19</v>
      </c>
      <c r="E49" s="21" t="str">
        <f>INDEX(Instituciones!$G$2:$G$349,MATCH(A49,Instituciones!$A$2:$A$349,0))</f>
        <v>ESQUEN ANEXO CHAUPICCACCA</v>
      </c>
      <c r="F49" s="11" t="s">
        <v>130</v>
      </c>
      <c r="G49" s="12">
        <v>0</v>
      </c>
      <c r="H49" s="12">
        <v>0</v>
      </c>
      <c r="I49" s="12" t="str">
        <f>IFERROR(INDEX(vacan2!$G$2:$T$1000,MATCH($A49&amp;"0",vacan2!$W$2:$W$1000,0),IF($D49="Inicial",I$4-2,IF($D49="Primaria",I$4+3,I$4+9))),"No reportó")</f>
        <v>No reportó</v>
      </c>
      <c r="J49" s="12" t="str">
        <f>IFERROR(INDEX(vacan2!$G$2:$T$1000,MATCH($A49&amp;"0",vacan2!$W$2:$W$1000,0),IF($D49="Inicial",J$4-2,IF($D49="Primaria",J$4+3,J$4+9))),"No reportó")</f>
        <v>No reportó</v>
      </c>
      <c r="K49" s="12" t="str">
        <f>IFERROR(INDEX(vacan2!$G$2:$T$1000,MATCH($A49&amp;"0",vacan2!$W$2:$W$1000,0),IF($D49="Inicial",K$4-2,IF($D49="Primaria",K$4+3,K$4+9))),"No reportó")</f>
        <v>No reportó</v>
      </c>
      <c r="L49" s="12">
        <v>0</v>
      </c>
      <c r="M49" s="22" t="str">
        <f>IFERROR(INDEX(vacan2!$G$2:$T$1000,MATCH($A49&amp;"0",vacan2!$W$2:$W$1000,0),IF($D49="Inicial",K$4-2,IF($D49="Primaria",K$4+3,K$4+9))),"Sin datos")</f>
        <v>Sin datos</v>
      </c>
      <c r="N49" s="7" t="str">
        <f t="shared" si="1"/>
        <v>INSERT INTO matri08(codmod, direccion, distrito, g1, g2, g3, g4, g5, g6, obs, actualiz) VALUES ('1678473','ESQUEN ANEXO CHAUPICCACCA','Juliaca',0,0,0,0,0,0,0,now());</v>
      </c>
      <c r="O49" s="7" t="str">
        <f t="shared" si="2"/>
        <v>INSERT INTO matri08(codmod, direccion, distrito, g1, g2, g3, g4, g5, g6, obs, actualiz) VALUES ('1678473','ESQUEN ANEXO CHAUPICCACCA','Juliaca',0,0,No reportó,No reportó,No reportó,0,1,now());</v>
      </c>
      <c r="P49" s="7" t="str">
        <f t="shared" si="3"/>
        <v>INSERT INTO matri08(codmod, direccion, distrito, g1, g2, g3, g4, g5, g6, obs, actualiz) VALUES ('1678473','ESQUEN ANEXO CHAUPICCACCA','Juliaca',0,0,0,0,0,0,0,now());</v>
      </c>
    </row>
    <row r="50" spans="1:16" ht="15" x14ac:dyDescent="0.25">
      <c r="A50" s="11" t="str">
        <f t="shared" si="0"/>
        <v>1678481</v>
      </c>
      <c r="B50" s="9">
        <v>1678481</v>
      </c>
      <c r="C50" s="10">
        <v>1340</v>
      </c>
      <c r="D50" s="11" t="s">
        <v>19</v>
      </c>
      <c r="E50" s="21" t="str">
        <f>INDEX(Instituciones!$G$2:$G$349,MATCH(A50,Instituciones!$A$2:$A$349,0))</f>
        <v>PASAJE TREBOL MZ 4 LOTE 5</v>
      </c>
      <c r="F50" s="11" t="s">
        <v>130</v>
      </c>
      <c r="G50" s="12">
        <v>0</v>
      </c>
      <c r="H50" s="12">
        <v>0</v>
      </c>
      <c r="I50" s="12" t="str">
        <f>IFERROR(INDEX(vacan2!$G$2:$T$1000,MATCH($A50&amp;"0",vacan2!$W$2:$W$1000,0),IF($D50="Inicial",I$4-2,IF($D50="Primaria",I$4+3,I$4+9))),"No reportó")</f>
        <v>No reportó</v>
      </c>
      <c r="J50" s="12" t="str">
        <f>IFERROR(INDEX(vacan2!$G$2:$T$1000,MATCH($A50&amp;"0",vacan2!$W$2:$W$1000,0),IF($D50="Inicial",J$4-2,IF($D50="Primaria",J$4+3,J$4+9))),"No reportó")</f>
        <v>No reportó</v>
      </c>
      <c r="K50" s="12" t="str">
        <f>IFERROR(INDEX(vacan2!$G$2:$T$1000,MATCH($A50&amp;"0",vacan2!$W$2:$W$1000,0),IF($D50="Inicial",K$4-2,IF($D50="Primaria",K$4+3,K$4+9))),"No reportó")</f>
        <v>No reportó</v>
      </c>
      <c r="L50" s="12">
        <v>0</v>
      </c>
      <c r="M50" s="22" t="str">
        <f>IFERROR(INDEX(vacan2!$G$2:$T$1000,MATCH($A50&amp;"0",vacan2!$W$2:$W$1000,0),IF($D50="Inicial",K$4-2,IF($D50="Primaria",K$4+3,K$4+9))),"Sin datos")</f>
        <v>Sin datos</v>
      </c>
      <c r="N50" s="7" t="str">
        <f t="shared" si="1"/>
        <v>INSERT INTO matri08(codmod, direccion, distrito, g1, g2, g3, g4, g5, g6, obs, actualiz) VALUES ('1678481','PASAJE TREBOL MZ 4 LOTE 5','Juliaca',0,0,0,0,0,0,0,now());</v>
      </c>
      <c r="O50" s="7" t="str">
        <f t="shared" si="2"/>
        <v>INSERT INTO matri08(codmod, direccion, distrito, g1, g2, g3, g4, g5, g6, obs, actualiz) VALUES ('1678481','PASAJE TREBOL MZ 4 LOTE 5','Juliaca',0,0,No reportó,No reportó,No reportó,0,1,now());</v>
      </c>
      <c r="P50" s="7" t="str">
        <f t="shared" si="3"/>
        <v>INSERT INTO matri08(codmod, direccion, distrito, g1, g2, g3, g4, g5, g6, obs, actualiz) VALUES ('1678481','PASAJE TREBOL MZ 4 LOTE 5','Juliaca',0,0,0,0,0,0,0,now());</v>
      </c>
    </row>
    <row r="51" spans="1:16" ht="15" x14ac:dyDescent="0.25">
      <c r="A51" s="11" t="str">
        <f t="shared" si="0"/>
        <v>1678499</v>
      </c>
      <c r="B51" s="9">
        <v>1678499</v>
      </c>
      <c r="C51" s="10">
        <v>1338</v>
      </c>
      <c r="D51" s="11" t="s">
        <v>19</v>
      </c>
      <c r="E51" s="21" t="str">
        <f>INDEX(Instituciones!$G$2:$G$349,MATCH(A51,Instituciones!$A$2:$A$349,0))</f>
        <v>JIRON HALCON</v>
      </c>
      <c r="F51" s="11" t="s">
        <v>130</v>
      </c>
      <c r="G51" s="12">
        <v>0</v>
      </c>
      <c r="H51" s="12">
        <v>0</v>
      </c>
      <c r="I51" s="12" t="str">
        <f>IFERROR(INDEX(vacan2!$G$2:$T$1000,MATCH($A51&amp;"0",vacan2!$W$2:$W$1000,0),IF($D51="Inicial",I$4-2,IF($D51="Primaria",I$4+3,I$4+9))),"No reportó")</f>
        <v>No reportó</v>
      </c>
      <c r="J51" s="12" t="str">
        <f>IFERROR(INDEX(vacan2!$G$2:$T$1000,MATCH($A51&amp;"0",vacan2!$W$2:$W$1000,0),IF($D51="Inicial",J$4-2,IF($D51="Primaria",J$4+3,J$4+9))),"No reportó")</f>
        <v>No reportó</v>
      </c>
      <c r="K51" s="12" t="str">
        <f>IFERROR(INDEX(vacan2!$G$2:$T$1000,MATCH($A51&amp;"0",vacan2!$W$2:$W$1000,0),IF($D51="Inicial",K$4-2,IF($D51="Primaria",K$4+3,K$4+9))),"No reportó")</f>
        <v>No reportó</v>
      </c>
      <c r="L51" s="12">
        <v>0</v>
      </c>
      <c r="M51" s="22" t="str">
        <f>IFERROR(INDEX(vacan2!$G$2:$T$1000,MATCH($A51&amp;"0",vacan2!$W$2:$W$1000,0),IF($D51="Inicial",K$4-2,IF($D51="Primaria",K$4+3,K$4+9))),"Sin datos")</f>
        <v>Sin datos</v>
      </c>
      <c r="N51" s="7" t="str">
        <f t="shared" si="1"/>
        <v>INSERT INTO matri08(codmod, direccion, distrito, g1, g2, g3, g4, g5, g6, obs, actualiz) VALUES ('1678499','JIRON HALCON','Juliaca',0,0,0,0,0,0,0,now());</v>
      </c>
      <c r="O51" s="7" t="str">
        <f t="shared" si="2"/>
        <v>INSERT INTO matri08(codmod, direccion, distrito, g1, g2, g3, g4, g5, g6, obs, actualiz) VALUES ('1678499','JIRON HALCON','Juliaca',0,0,No reportó,No reportó,No reportó,0,1,now());</v>
      </c>
      <c r="P51" s="7" t="str">
        <f t="shared" si="3"/>
        <v>INSERT INTO matri08(codmod, direccion, distrito, g1, g2, g3, g4, g5, g6, obs, actualiz) VALUES ('1678499','JIRON HALCON','Juliaca',0,0,0,0,0,0,0,now());</v>
      </c>
    </row>
    <row r="52" spans="1:16" ht="15" x14ac:dyDescent="0.25">
      <c r="A52" s="11" t="str">
        <f t="shared" si="0"/>
        <v>1678515</v>
      </c>
      <c r="B52" s="9">
        <v>1678515</v>
      </c>
      <c r="C52" s="10" t="s">
        <v>137</v>
      </c>
      <c r="D52" s="11" t="s">
        <v>19</v>
      </c>
      <c r="E52" s="21" t="str">
        <f>INDEX(Instituciones!$G$2:$G$349,MATCH(A52,Instituciones!$A$2:$A$349,0))</f>
        <v>CALLE NUEVA S/N</v>
      </c>
      <c r="F52" s="11" t="s">
        <v>130</v>
      </c>
      <c r="G52" s="12">
        <v>0</v>
      </c>
      <c r="H52" s="12">
        <v>0</v>
      </c>
      <c r="I52" s="12" t="str">
        <f>IFERROR(INDEX(vacan2!$G$2:$T$1000,MATCH($A52&amp;"0",vacan2!$W$2:$W$1000,0),IF($D52="Inicial",I$4-2,IF($D52="Primaria",I$4+3,I$4+9))),"No reportó")</f>
        <v>No reportó</v>
      </c>
      <c r="J52" s="12" t="str">
        <f>IFERROR(INDEX(vacan2!$G$2:$T$1000,MATCH($A52&amp;"0",vacan2!$W$2:$W$1000,0),IF($D52="Inicial",J$4-2,IF($D52="Primaria",J$4+3,J$4+9))),"No reportó")</f>
        <v>No reportó</v>
      </c>
      <c r="K52" s="12" t="str">
        <f>IFERROR(INDEX(vacan2!$G$2:$T$1000,MATCH($A52&amp;"0",vacan2!$W$2:$W$1000,0),IF($D52="Inicial",K$4-2,IF($D52="Primaria",K$4+3,K$4+9))),"No reportó")</f>
        <v>No reportó</v>
      </c>
      <c r="L52" s="12">
        <v>0</v>
      </c>
      <c r="M52" s="22" t="str">
        <f>IFERROR(INDEX(vacan2!$G$2:$T$1000,MATCH($A52&amp;"0",vacan2!$W$2:$W$1000,0),IF($D52="Inicial",K$4-2,IF($D52="Primaria",K$4+3,K$4+9))),"Sin datos")</f>
        <v>Sin datos</v>
      </c>
      <c r="N52" s="7" t="str">
        <f t="shared" si="1"/>
        <v>INSERT INTO matri08(codmod, direccion, distrito, g1, g2, g3, g4, g5, g6, obs, actualiz) VALUES ('1678515','CALLE NUEVA S/N','Juliaca',0,0,0,0,0,0,0,now());</v>
      </c>
      <c r="O52" s="7" t="str">
        <f t="shared" si="2"/>
        <v>INSERT INTO matri08(codmod, direccion, distrito, g1, g2, g3, g4, g5, g6, obs, actualiz) VALUES ('1678515','CALLE NUEVA S/N','Juliaca',0,0,No reportó,No reportó,No reportó,0,1,now());</v>
      </c>
      <c r="P52" s="7" t="str">
        <f t="shared" si="3"/>
        <v>INSERT INTO matri08(codmod, direccion, distrito, g1, g2, g3, g4, g5, g6, obs, actualiz) VALUES ('1678515','CALLE NUEVA S/N','Juliaca',0,0,0,0,0,0,0,now());</v>
      </c>
    </row>
    <row r="53" spans="1:16" ht="15" x14ac:dyDescent="0.25">
      <c r="A53" s="11" t="str">
        <f t="shared" si="0"/>
        <v>1678523</v>
      </c>
      <c r="B53" s="9">
        <v>1678523</v>
      </c>
      <c r="C53" s="10" t="s">
        <v>138</v>
      </c>
      <c r="D53" s="11" t="s">
        <v>19</v>
      </c>
      <c r="E53" s="21" t="str">
        <f>INDEX(Instituciones!$G$2:$G$349,MATCH(A53,Instituciones!$A$2:$A$349,0))</f>
        <v>CALLE CALLE S/N</v>
      </c>
      <c r="F53" s="11" t="s">
        <v>130</v>
      </c>
      <c r="G53" s="12">
        <v>0</v>
      </c>
      <c r="H53" s="12">
        <v>0</v>
      </c>
      <c r="I53" s="12" t="str">
        <f>IFERROR(INDEX(vacan2!$G$2:$T$1000,MATCH($A53&amp;"0",vacan2!$W$2:$W$1000,0),IF($D53="Inicial",I$4-2,IF($D53="Primaria",I$4+3,I$4+9))),"No reportó")</f>
        <v>No reportó</v>
      </c>
      <c r="J53" s="12" t="str">
        <f>IFERROR(INDEX(vacan2!$G$2:$T$1000,MATCH($A53&amp;"0",vacan2!$W$2:$W$1000,0),IF($D53="Inicial",J$4-2,IF($D53="Primaria",J$4+3,J$4+9))),"No reportó")</f>
        <v>No reportó</v>
      </c>
      <c r="K53" s="12" t="str">
        <f>IFERROR(INDEX(vacan2!$G$2:$T$1000,MATCH($A53&amp;"0",vacan2!$W$2:$W$1000,0),IF($D53="Inicial",K$4-2,IF($D53="Primaria",K$4+3,K$4+9))),"No reportó")</f>
        <v>No reportó</v>
      </c>
      <c r="L53" s="12">
        <v>0</v>
      </c>
      <c r="M53" s="22" t="str">
        <f>IFERROR(INDEX(vacan2!$G$2:$T$1000,MATCH($A53&amp;"0",vacan2!$W$2:$W$1000,0),IF($D53="Inicial",K$4-2,IF($D53="Primaria",K$4+3,K$4+9))),"Sin datos")</f>
        <v>Sin datos</v>
      </c>
      <c r="N53" s="7" t="str">
        <f t="shared" si="1"/>
        <v>INSERT INTO matri08(codmod, direccion, distrito, g1, g2, g3, g4, g5, g6, obs, actualiz) VALUES ('1678523','CALLE CALLE S/N','Juliaca',0,0,0,0,0,0,0,now());</v>
      </c>
      <c r="O53" s="7" t="str">
        <f t="shared" si="2"/>
        <v>INSERT INTO matri08(codmod, direccion, distrito, g1, g2, g3, g4, g5, g6, obs, actualiz) VALUES ('1678523','CALLE CALLE S/N','Juliaca',0,0,No reportó,No reportó,No reportó,0,1,now());</v>
      </c>
      <c r="P53" s="7" t="str">
        <f t="shared" si="3"/>
        <v>INSERT INTO matri08(codmod, direccion, distrito, g1, g2, g3, g4, g5, g6, obs, actualiz) VALUES ('1678523','CALLE CALLE S/N','Juliaca',0,0,0,0,0,0,0,now());</v>
      </c>
    </row>
    <row r="54" spans="1:16" ht="15" x14ac:dyDescent="0.25">
      <c r="A54" s="11" t="str">
        <f t="shared" si="0"/>
        <v>1678531</v>
      </c>
      <c r="B54" s="9">
        <v>1678531</v>
      </c>
      <c r="C54" s="10" t="s">
        <v>139</v>
      </c>
      <c r="D54" s="11" t="s">
        <v>19</v>
      </c>
      <c r="E54" s="21" t="str">
        <f>INDEX(Instituciones!$G$2:$G$349,MATCH(A54,Instituciones!$A$2:$A$349,0))</f>
        <v>JIRON VISTA ALEGRE S/N</v>
      </c>
      <c r="F54" s="11" t="s">
        <v>130</v>
      </c>
      <c r="G54" s="12">
        <v>0</v>
      </c>
      <c r="H54" s="12">
        <v>0</v>
      </c>
      <c r="I54" s="12" t="str">
        <f>IFERROR(INDEX(vacan2!$G$2:$T$1000,MATCH($A54&amp;"0",vacan2!$W$2:$W$1000,0),IF($D54="Inicial",I$4-2,IF($D54="Primaria",I$4+3,I$4+9))),"No reportó")</f>
        <v>No reportó</v>
      </c>
      <c r="J54" s="12" t="str">
        <f>IFERROR(INDEX(vacan2!$G$2:$T$1000,MATCH($A54&amp;"0",vacan2!$W$2:$W$1000,0),IF($D54="Inicial",J$4-2,IF($D54="Primaria",J$4+3,J$4+9))),"No reportó")</f>
        <v>No reportó</v>
      </c>
      <c r="K54" s="12" t="str">
        <f>IFERROR(INDEX(vacan2!$G$2:$T$1000,MATCH($A54&amp;"0",vacan2!$W$2:$W$1000,0),IF($D54="Inicial",K$4-2,IF($D54="Primaria",K$4+3,K$4+9))),"No reportó")</f>
        <v>No reportó</v>
      </c>
      <c r="L54" s="12">
        <v>0</v>
      </c>
      <c r="M54" s="22" t="str">
        <f>IFERROR(INDEX(vacan2!$G$2:$T$1000,MATCH($A54&amp;"0",vacan2!$W$2:$W$1000,0),IF($D54="Inicial",K$4-2,IF($D54="Primaria",K$4+3,K$4+9))),"Sin datos")</f>
        <v>Sin datos</v>
      </c>
      <c r="N54" s="7" t="str">
        <f t="shared" si="1"/>
        <v>INSERT INTO matri08(codmod, direccion, distrito, g1, g2, g3, g4, g5, g6, obs, actualiz) VALUES ('1678531','JIRON VISTA ALEGRE S/N','Juliaca',0,0,0,0,0,0,0,now());</v>
      </c>
      <c r="O54" s="7" t="str">
        <f t="shared" si="2"/>
        <v>INSERT INTO matri08(codmod, direccion, distrito, g1, g2, g3, g4, g5, g6, obs, actualiz) VALUES ('1678531','JIRON VISTA ALEGRE S/N','Juliaca',0,0,No reportó,No reportó,No reportó,0,1,now());</v>
      </c>
      <c r="P54" s="7" t="str">
        <f t="shared" si="3"/>
        <v>INSERT INTO matri08(codmod, direccion, distrito, g1, g2, g3, g4, g5, g6, obs, actualiz) VALUES ('1678531','JIRON VISTA ALEGRE S/N','Juliaca',0,0,0,0,0,0,0,now());</v>
      </c>
    </row>
    <row r="55" spans="1:16" ht="15" x14ac:dyDescent="0.25">
      <c r="A55" s="11" t="str">
        <f t="shared" si="0"/>
        <v>1678549</v>
      </c>
      <c r="B55" s="9">
        <v>1678549</v>
      </c>
      <c r="C55" s="10">
        <v>1342</v>
      </c>
      <c r="D55" s="11" t="s">
        <v>19</v>
      </c>
      <c r="E55" s="21" t="str">
        <f>INDEX(Instituciones!$G$2:$G$349,MATCH(A55,Instituciones!$A$2:$A$349,0))</f>
        <v>CALLE SAN JUAN DE DIOS S/N</v>
      </c>
      <c r="F55" s="11" t="s">
        <v>130</v>
      </c>
      <c r="G55" s="12">
        <v>0</v>
      </c>
      <c r="H55" s="12">
        <v>0</v>
      </c>
      <c r="I55" s="12" t="str">
        <f>IFERROR(INDEX(vacan2!$G$2:$T$1000,MATCH($A55&amp;"0",vacan2!$W$2:$W$1000,0),IF($D55="Inicial",I$4-2,IF($D55="Primaria",I$4+3,I$4+9))),"No reportó")</f>
        <v>No reportó</v>
      </c>
      <c r="J55" s="12" t="str">
        <f>IFERROR(INDEX(vacan2!$G$2:$T$1000,MATCH($A55&amp;"0",vacan2!$W$2:$W$1000,0),IF($D55="Inicial",J$4-2,IF($D55="Primaria",J$4+3,J$4+9))),"No reportó")</f>
        <v>No reportó</v>
      </c>
      <c r="K55" s="12" t="str">
        <f>IFERROR(INDEX(vacan2!$G$2:$T$1000,MATCH($A55&amp;"0",vacan2!$W$2:$W$1000,0),IF($D55="Inicial",K$4-2,IF($D55="Primaria",K$4+3,K$4+9))),"No reportó")</f>
        <v>No reportó</v>
      </c>
      <c r="L55" s="12">
        <v>0</v>
      </c>
      <c r="M55" s="22" t="str">
        <f>IFERROR(INDEX(vacan2!$G$2:$T$1000,MATCH($A55&amp;"0",vacan2!$W$2:$W$1000,0),IF($D55="Inicial",K$4-2,IF($D55="Primaria",K$4+3,K$4+9))),"Sin datos")</f>
        <v>Sin datos</v>
      </c>
      <c r="N55" s="7" t="str">
        <f t="shared" si="1"/>
        <v>INSERT INTO matri08(codmod, direccion, distrito, g1, g2, g3, g4, g5, g6, obs, actualiz) VALUES ('1678549','CALLE SAN JUAN DE DIOS S/N','Juliaca',0,0,0,0,0,0,0,now());</v>
      </c>
      <c r="O55" s="7" t="str">
        <f t="shared" si="2"/>
        <v>INSERT INTO matri08(codmod, direccion, distrito, g1, g2, g3, g4, g5, g6, obs, actualiz) VALUES ('1678549','CALLE SAN JUAN DE DIOS S/N','Juliaca',0,0,No reportó,No reportó,No reportó,0,1,now());</v>
      </c>
      <c r="P55" s="7" t="str">
        <f t="shared" si="3"/>
        <v>INSERT INTO matri08(codmod, direccion, distrito, g1, g2, g3, g4, g5, g6, obs, actualiz) VALUES ('1678549','CALLE SAN JUAN DE DIOS S/N','Juliaca',0,0,0,0,0,0,0,now());</v>
      </c>
    </row>
    <row r="56" spans="1:16" ht="15" x14ac:dyDescent="0.25">
      <c r="A56" s="11" t="str">
        <f t="shared" si="0"/>
        <v>1678556</v>
      </c>
      <c r="B56" s="9">
        <v>1678556</v>
      </c>
      <c r="C56" s="10" t="s">
        <v>140</v>
      </c>
      <c r="D56" s="11" t="s">
        <v>19</v>
      </c>
      <c r="E56" s="21" t="str">
        <f>INDEX(Instituciones!$G$2:$G$349,MATCH(A56,Instituciones!$A$2:$A$349,0))</f>
        <v>LOS ROSALES</v>
      </c>
      <c r="F56" s="11" t="s">
        <v>130</v>
      </c>
      <c r="G56" s="12">
        <v>0</v>
      </c>
      <c r="H56" s="12">
        <v>0</v>
      </c>
      <c r="I56" s="12" t="str">
        <f>IFERROR(INDEX(vacan2!$G$2:$T$1000,MATCH($A56&amp;"0",vacan2!$W$2:$W$1000,0),IF($D56="Inicial",I$4-2,IF($D56="Primaria",I$4+3,I$4+9))),"No reportó")</f>
        <v>No reportó</v>
      </c>
      <c r="J56" s="12" t="str">
        <f>IFERROR(INDEX(vacan2!$G$2:$T$1000,MATCH($A56&amp;"0",vacan2!$W$2:$W$1000,0),IF($D56="Inicial",J$4-2,IF($D56="Primaria",J$4+3,J$4+9))),"No reportó")</f>
        <v>No reportó</v>
      </c>
      <c r="K56" s="12" t="str">
        <f>IFERROR(INDEX(vacan2!$G$2:$T$1000,MATCH($A56&amp;"0",vacan2!$W$2:$W$1000,0),IF($D56="Inicial",K$4-2,IF($D56="Primaria",K$4+3,K$4+9))),"No reportó")</f>
        <v>No reportó</v>
      </c>
      <c r="L56" s="12">
        <v>0</v>
      </c>
      <c r="M56" s="22" t="str">
        <f>IFERROR(INDEX(vacan2!$G$2:$T$1000,MATCH($A56&amp;"0",vacan2!$W$2:$W$1000,0),IF($D56="Inicial",K$4-2,IF($D56="Primaria",K$4+3,K$4+9))),"Sin datos")</f>
        <v>Sin datos</v>
      </c>
      <c r="N56" s="7" t="str">
        <f t="shared" si="1"/>
        <v>INSERT INTO matri08(codmod, direccion, distrito, g1, g2, g3, g4, g5, g6, obs, actualiz) VALUES ('1678556','LOS ROSALES','Juliaca',0,0,0,0,0,0,0,now());</v>
      </c>
      <c r="O56" s="7" t="str">
        <f t="shared" si="2"/>
        <v>INSERT INTO matri08(codmod, direccion, distrito, g1, g2, g3, g4, g5, g6, obs, actualiz) VALUES ('1678556','LOS ROSALES','Juliaca',0,0,No reportó,No reportó,No reportó,0,1,now());</v>
      </c>
      <c r="P56" s="7" t="str">
        <f t="shared" si="3"/>
        <v>INSERT INTO matri08(codmod, direccion, distrito, g1, g2, g3, g4, g5, g6, obs, actualiz) VALUES ('1678556','LOS ROSALES','Juliaca',0,0,0,0,0,0,0,now());</v>
      </c>
    </row>
    <row r="57" spans="1:16" ht="15" x14ac:dyDescent="0.25">
      <c r="A57" s="11" t="str">
        <f t="shared" si="0"/>
        <v>1678564</v>
      </c>
      <c r="B57" s="9">
        <v>1678564</v>
      </c>
      <c r="C57" s="10">
        <v>1353</v>
      </c>
      <c r="D57" s="11" t="s">
        <v>19</v>
      </c>
      <c r="E57" s="21" t="str">
        <f>INDEX(Instituciones!$G$2:$G$349,MATCH(A57,Instituciones!$A$2:$A$349,0))</f>
        <v>JIRON SAN ADRIAN S/N</v>
      </c>
      <c r="F57" s="11" t="s">
        <v>130</v>
      </c>
      <c r="G57" s="12">
        <v>0</v>
      </c>
      <c r="H57" s="12">
        <v>0</v>
      </c>
      <c r="I57" s="12" t="str">
        <f>IFERROR(INDEX(vacan2!$G$2:$T$1000,MATCH($A57&amp;"0",vacan2!$W$2:$W$1000,0),IF($D57="Inicial",I$4-2,IF($D57="Primaria",I$4+3,I$4+9))),"No reportó")</f>
        <v>No reportó</v>
      </c>
      <c r="J57" s="12" t="str">
        <f>IFERROR(INDEX(vacan2!$G$2:$T$1000,MATCH($A57&amp;"0",vacan2!$W$2:$W$1000,0),IF($D57="Inicial",J$4-2,IF($D57="Primaria",J$4+3,J$4+9))),"No reportó")</f>
        <v>No reportó</v>
      </c>
      <c r="K57" s="12" t="str">
        <f>IFERROR(INDEX(vacan2!$G$2:$T$1000,MATCH($A57&amp;"0",vacan2!$W$2:$W$1000,0),IF($D57="Inicial",K$4-2,IF($D57="Primaria",K$4+3,K$4+9))),"No reportó")</f>
        <v>No reportó</v>
      </c>
      <c r="L57" s="12">
        <v>0</v>
      </c>
      <c r="M57" s="22" t="str">
        <f>IFERROR(INDEX(vacan2!$G$2:$T$1000,MATCH($A57&amp;"0",vacan2!$W$2:$W$1000,0),IF($D57="Inicial",K$4-2,IF($D57="Primaria",K$4+3,K$4+9))),"Sin datos")</f>
        <v>Sin datos</v>
      </c>
      <c r="N57" s="7" t="str">
        <f t="shared" si="1"/>
        <v>INSERT INTO matri08(codmod, direccion, distrito, g1, g2, g3, g4, g5, g6, obs, actualiz) VALUES ('1678564','JIRON SAN ADRIAN S/N','Juliaca',0,0,0,0,0,0,0,now());</v>
      </c>
      <c r="O57" s="7" t="str">
        <f t="shared" si="2"/>
        <v>INSERT INTO matri08(codmod, direccion, distrito, g1, g2, g3, g4, g5, g6, obs, actualiz) VALUES ('1678564','JIRON SAN ADRIAN S/N','Juliaca',0,0,No reportó,No reportó,No reportó,0,1,now());</v>
      </c>
      <c r="P57" s="7" t="str">
        <f t="shared" si="3"/>
        <v>INSERT INTO matri08(codmod, direccion, distrito, g1, g2, g3, g4, g5, g6, obs, actualiz) VALUES ('1678564','JIRON SAN ADRIAN S/N','Juliaca',0,0,0,0,0,0,0,now());</v>
      </c>
    </row>
    <row r="58" spans="1:16" ht="15" x14ac:dyDescent="0.25">
      <c r="A58" s="11" t="str">
        <f t="shared" si="0"/>
        <v>1678440</v>
      </c>
      <c r="B58" s="9">
        <v>1678440</v>
      </c>
      <c r="C58" s="10" t="s">
        <v>141</v>
      </c>
      <c r="D58" s="11" t="s">
        <v>19</v>
      </c>
      <c r="E58" s="21" t="str">
        <f>INDEX(Instituciones!$G$2:$G$349,MATCH(A58,Instituciones!$A$2:$A$349,0))</f>
        <v>JIRON SAN SALVADOR</v>
      </c>
      <c r="F58" s="11" t="s">
        <v>130</v>
      </c>
      <c r="G58" s="12">
        <v>0</v>
      </c>
      <c r="H58" s="12">
        <v>0</v>
      </c>
      <c r="I58" s="12" t="str">
        <f>IFERROR(INDEX(vacan2!$G$2:$T$1000,MATCH($A58&amp;"0",vacan2!$W$2:$W$1000,0),IF($D58="Inicial",I$4-2,IF($D58="Primaria",I$4+3,I$4+9))),"No reportó")</f>
        <v>No reportó</v>
      </c>
      <c r="J58" s="12" t="str">
        <f>IFERROR(INDEX(vacan2!$G$2:$T$1000,MATCH($A58&amp;"0",vacan2!$W$2:$W$1000,0),IF($D58="Inicial",J$4-2,IF($D58="Primaria",J$4+3,J$4+9))),"No reportó")</f>
        <v>No reportó</v>
      </c>
      <c r="K58" s="12" t="str">
        <f>IFERROR(INDEX(vacan2!$G$2:$T$1000,MATCH($A58&amp;"0",vacan2!$W$2:$W$1000,0),IF($D58="Inicial",K$4-2,IF($D58="Primaria",K$4+3,K$4+9))),"No reportó")</f>
        <v>No reportó</v>
      </c>
      <c r="L58" s="12">
        <v>0</v>
      </c>
      <c r="M58" s="22" t="str">
        <f>IFERROR(INDEX(vacan2!$G$2:$T$1000,MATCH($A58&amp;"0",vacan2!$W$2:$W$1000,0),IF($D58="Inicial",K$4-2,IF($D58="Primaria",K$4+3,K$4+9))),"Sin datos")</f>
        <v>Sin datos</v>
      </c>
      <c r="N58" s="7" t="str">
        <f t="shared" si="1"/>
        <v>INSERT INTO matri08(codmod, direccion, distrito, g1, g2, g3, g4, g5, g6, obs, actualiz) VALUES ('1678440','JIRON SAN SALVADOR','Juliaca',0,0,0,0,0,0,0,now());</v>
      </c>
      <c r="O58" s="7" t="str">
        <f t="shared" si="2"/>
        <v>INSERT INTO matri08(codmod, direccion, distrito, g1, g2, g3, g4, g5, g6, obs, actualiz) VALUES ('1678440','JIRON SAN SALVADOR','Juliaca',0,0,No reportó,No reportó,No reportó,0,1,now());</v>
      </c>
      <c r="P58" s="7" t="str">
        <f t="shared" si="3"/>
        <v>INSERT INTO matri08(codmod, direccion, distrito, g1, g2, g3, g4, g5, g6, obs, actualiz) VALUES ('1678440','JIRON SAN SALVADOR','Juliaca',0,0,0,0,0,0,0,now());</v>
      </c>
    </row>
    <row r="59" spans="1:16" ht="15" x14ac:dyDescent="0.25">
      <c r="A59" s="11" t="str">
        <f t="shared" si="0"/>
        <v>1678457</v>
      </c>
      <c r="B59" s="9">
        <v>1678457</v>
      </c>
      <c r="C59" s="10">
        <v>1339</v>
      </c>
      <c r="D59" s="11" t="s">
        <v>19</v>
      </c>
      <c r="E59" s="21" t="str">
        <f>INDEX(Instituciones!$G$2:$G$349,MATCH(A59,Instituciones!$A$2:$A$349,0))</f>
        <v>JIRON CABANILLAS S/N</v>
      </c>
      <c r="F59" s="11" t="s">
        <v>130</v>
      </c>
      <c r="G59" s="12">
        <v>0</v>
      </c>
      <c r="H59" s="12">
        <v>0</v>
      </c>
      <c r="I59" s="12" t="str">
        <f>IFERROR(INDEX(vacan2!$G$2:$T$1000,MATCH($A59&amp;"0",vacan2!$W$2:$W$1000,0),IF($D59="Inicial",I$4-2,IF($D59="Primaria",I$4+3,I$4+9))),"No reportó")</f>
        <v>No reportó</v>
      </c>
      <c r="J59" s="12" t="str">
        <f>IFERROR(INDEX(vacan2!$G$2:$T$1000,MATCH($A59&amp;"0",vacan2!$W$2:$W$1000,0),IF($D59="Inicial",J$4-2,IF($D59="Primaria",J$4+3,J$4+9))),"No reportó")</f>
        <v>No reportó</v>
      </c>
      <c r="K59" s="12" t="str">
        <f>IFERROR(INDEX(vacan2!$G$2:$T$1000,MATCH($A59&amp;"0",vacan2!$W$2:$W$1000,0),IF($D59="Inicial",K$4-2,IF($D59="Primaria",K$4+3,K$4+9))),"No reportó")</f>
        <v>No reportó</v>
      </c>
      <c r="L59" s="12">
        <v>0</v>
      </c>
      <c r="M59" s="22" t="str">
        <f>IFERROR(INDEX(vacan2!$G$2:$T$1000,MATCH($A59&amp;"0",vacan2!$W$2:$W$1000,0),IF($D59="Inicial",K$4-2,IF($D59="Primaria",K$4+3,K$4+9))),"Sin datos")</f>
        <v>Sin datos</v>
      </c>
      <c r="N59" s="7" t="str">
        <f t="shared" si="1"/>
        <v>INSERT INTO matri08(codmod, direccion, distrito, g1, g2, g3, g4, g5, g6, obs, actualiz) VALUES ('1678457','JIRON CABANILLAS S/N','Juliaca',0,0,0,0,0,0,0,now());</v>
      </c>
      <c r="O59" s="7" t="str">
        <f t="shared" si="2"/>
        <v>INSERT INTO matri08(codmod, direccion, distrito, g1, g2, g3, g4, g5, g6, obs, actualiz) VALUES ('1678457','JIRON CABANILLAS S/N','Juliaca',0,0,No reportó,No reportó,No reportó,0,1,now());</v>
      </c>
      <c r="P59" s="7" t="str">
        <f t="shared" si="3"/>
        <v>INSERT INTO matri08(codmod, direccion, distrito, g1, g2, g3, g4, g5, g6, obs, actualiz) VALUES ('1678457','JIRON CABANILLAS S/N','Juliaca',0,0,0,0,0,0,0,now());</v>
      </c>
    </row>
    <row r="60" spans="1:16" ht="15" x14ac:dyDescent="0.25">
      <c r="A60" s="11" t="str">
        <f t="shared" si="0"/>
        <v>1678580</v>
      </c>
      <c r="B60" s="9">
        <v>1678580</v>
      </c>
      <c r="C60" s="10" t="s">
        <v>142</v>
      </c>
      <c r="D60" s="11" t="s">
        <v>19</v>
      </c>
      <c r="E60" s="21" t="str">
        <f>INDEX(Instituciones!$G$2:$G$349,MATCH(A60,Instituciones!$A$2:$A$349,0))</f>
        <v>CALLE CHANCHAMAYO S/N</v>
      </c>
      <c r="F60" s="11" t="s">
        <v>130</v>
      </c>
      <c r="G60" s="12">
        <v>0</v>
      </c>
      <c r="H60" s="12">
        <v>0</v>
      </c>
      <c r="I60" s="12" t="str">
        <f>IFERROR(INDEX(vacan2!$G$2:$T$1000,MATCH($A60&amp;"0",vacan2!$W$2:$W$1000,0),IF($D60="Inicial",I$4-2,IF($D60="Primaria",I$4+3,I$4+9))),"No reportó")</f>
        <v>No reportó</v>
      </c>
      <c r="J60" s="12" t="str">
        <f>IFERROR(INDEX(vacan2!$G$2:$T$1000,MATCH($A60&amp;"0",vacan2!$W$2:$W$1000,0),IF($D60="Inicial",J$4-2,IF($D60="Primaria",J$4+3,J$4+9))),"No reportó")</f>
        <v>No reportó</v>
      </c>
      <c r="K60" s="12" t="str">
        <f>IFERROR(INDEX(vacan2!$G$2:$T$1000,MATCH($A60&amp;"0",vacan2!$W$2:$W$1000,0),IF($D60="Inicial",K$4-2,IF($D60="Primaria",K$4+3,K$4+9))),"No reportó")</f>
        <v>No reportó</v>
      </c>
      <c r="L60" s="12">
        <v>0</v>
      </c>
      <c r="M60" s="22" t="str">
        <f>IFERROR(INDEX(vacan2!$G$2:$T$1000,MATCH($A60&amp;"0",vacan2!$W$2:$W$1000,0),IF($D60="Inicial",K$4-2,IF($D60="Primaria",K$4+3,K$4+9))),"Sin datos")</f>
        <v>Sin datos</v>
      </c>
      <c r="N60" s="7" t="str">
        <f t="shared" si="1"/>
        <v>INSERT INTO matri08(codmod, direccion, distrito, g1, g2, g3, g4, g5, g6, obs, actualiz) VALUES ('1678580','CALLE CHANCHAMAYO S/N','Juliaca',0,0,0,0,0,0,0,now());</v>
      </c>
      <c r="O60" s="7" t="str">
        <f t="shared" si="2"/>
        <v>INSERT INTO matri08(codmod, direccion, distrito, g1, g2, g3, g4, g5, g6, obs, actualiz) VALUES ('1678580','CALLE CHANCHAMAYO S/N','Juliaca',0,0,No reportó,No reportó,No reportó,0,1,now());</v>
      </c>
      <c r="P60" s="7" t="str">
        <f t="shared" si="3"/>
        <v>INSERT INTO matri08(codmod, direccion, distrito, g1, g2, g3, g4, g5, g6, obs, actualiz) VALUES ('1678580','CALLE CHANCHAMAYO S/N','Juliaca',0,0,0,0,0,0,0,now());</v>
      </c>
    </row>
    <row r="61" spans="1:16" ht="15" x14ac:dyDescent="0.25">
      <c r="A61" s="11" t="str">
        <f t="shared" si="0"/>
        <v>1678200</v>
      </c>
      <c r="B61" s="9">
        <v>1678200</v>
      </c>
      <c r="C61" s="10" t="s">
        <v>143</v>
      </c>
      <c r="D61" s="11" t="s">
        <v>19</v>
      </c>
      <c r="E61" s="21" t="str">
        <f>INDEX(Instituciones!$G$2:$G$349,MATCH(A61,Instituciones!$A$2:$A$349,0))</f>
        <v>AVENIDA EDEN S/N</v>
      </c>
      <c r="F61" s="11" t="s">
        <v>130</v>
      </c>
      <c r="G61" s="12">
        <v>0</v>
      </c>
      <c r="H61" s="12">
        <v>0</v>
      </c>
      <c r="I61" s="12" t="str">
        <f>IFERROR(INDEX(vacan2!$G$2:$T$1000,MATCH($A61&amp;"0",vacan2!$W$2:$W$1000,0),IF($D61="Inicial",I$4-2,IF($D61="Primaria",I$4+3,I$4+9))),"No reportó")</f>
        <v>No reportó</v>
      </c>
      <c r="J61" s="12" t="str">
        <f>IFERROR(INDEX(vacan2!$G$2:$T$1000,MATCH($A61&amp;"0",vacan2!$W$2:$W$1000,0),IF($D61="Inicial",J$4-2,IF($D61="Primaria",J$4+3,J$4+9))),"No reportó")</f>
        <v>No reportó</v>
      </c>
      <c r="K61" s="12" t="str">
        <f>IFERROR(INDEX(vacan2!$G$2:$T$1000,MATCH($A61&amp;"0",vacan2!$W$2:$W$1000,0),IF($D61="Inicial",K$4-2,IF($D61="Primaria",K$4+3,K$4+9))),"No reportó")</f>
        <v>No reportó</v>
      </c>
      <c r="L61" s="12">
        <v>0</v>
      </c>
      <c r="M61" s="22" t="str">
        <f>IFERROR(INDEX(vacan2!$G$2:$T$1000,MATCH($A61&amp;"0",vacan2!$W$2:$W$1000,0),IF($D61="Inicial",K$4-2,IF($D61="Primaria",K$4+3,K$4+9))),"Sin datos")</f>
        <v>Sin datos</v>
      </c>
      <c r="N61" s="7" t="str">
        <f t="shared" si="1"/>
        <v>INSERT INTO matri08(codmod, direccion, distrito, g1, g2, g3, g4, g5, g6, obs, actualiz) VALUES ('1678200','AVENIDA EDEN S/N','Juliaca',0,0,0,0,0,0,0,now());</v>
      </c>
      <c r="O61" s="7" t="str">
        <f t="shared" si="2"/>
        <v>INSERT INTO matri08(codmod, direccion, distrito, g1, g2, g3, g4, g5, g6, obs, actualiz) VALUES ('1678200','AVENIDA EDEN S/N','Juliaca',0,0,No reportó,No reportó,No reportó,0,1,now());</v>
      </c>
      <c r="P61" s="7" t="str">
        <f t="shared" si="3"/>
        <v>INSERT INTO matri08(codmod, direccion, distrito, g1, g2, g3, g4, g5, g6, obs, actualiz) VALUES ('1678200','AVENIDA EDEN S/N','Juliaca',0,0,0,0,0,0,0,now());</v>
      </c>
    </row>
    <row r="62" spans="1:16" ht="15" x14ac:dyDescent="0.25">
      <c r="A62" s="11" t="str">
        <f t="shared" si="0"/>
        <v>1678218</v>
      </c>
      <c r="B62" s="9">
        <v>1678218</v>
      </c>
      <c r="C62" s="10" t="s">
        <v>144</v>
      </c>
      <c r="D62" s="11" t="s">
        <v>19</v>
      </c>
      <c r="E62" s="21" t="str">
        <f>INDEX(Instituciones!$G$2:$G$349,MATCH(A62,Instituciones!$A$2:$A$349,0))</f>
        <v>JIRON NILO S/N</v>
      </c>
      <c r="F62" s="11" t="s">
        <v>130</v>
      </c>
      <c r="G62" s="12">
        <v>0</v>
      </c>
      <c r="H62" s="12">
        <v>0</v>
      </c>
      <c r="I62" s="12" t="str">
        <f>IFERROR(INDEX(vacan2!$G$2:$T$1000,MATCH($A62&amp;"0",vacan2!$W$2:$W$1000,0),IF($D62="Inicial",I$4-2,IF($D62="Primaria",I$4+3,I$4+9))),"No reportó")</f>
        <v>No reportó</v>
      </c>
      <c r="J62" s="12" t="str">
        <f>IFERROR(INDEX(vacan2!$G$2:$T$1000,MATCH($A62&amp;"0",vacan2!$W$2:$W$1000,0),IF($D62="Inicial",J$4-2,IF($D62="Primaria",J$4+3,J$4+9))),"No reportó")</f>
        <v>No reportó</v>
      </c>
      <c r="K62" s="12" t="str">
        <f>IFERROR(INDEX(vacan2!$G$2:$T$1000,MATCH($A62&amp;"0",vacan2!$W$2:$W$1000,0),IF($D62="Inicial",K$4-2,IF($D62="Primaria",K$4+3,K$4+9))),"No reportó")</f>
        <v>No reportó</v>
      </c>
      <c r="L62" s="12">
        <v>0</v>
      </c>
      <c r="M62" s="22" t="str">
        <f>IFERROR(INDEX(vacan2!$G$2:$T$1000,MATCH($A62&amp;"0",vacan2!$W$2:$W$1000,0),IF($D62="Inicial",K$4-2,IF($D62="Primaria",K$4+3,K$4+9))),"Sin datos")</f>
        <v>Sin datos</v>
      </c>
      <c r="N62" s="7" t="str">
        <f t="shared" si="1"/>
        <v>INSERT INTO matri08(codmod, direccion, distrito, g1, g2, g3, g4, g5, g6, obs, actualiz) VALUES ('1678218','JIRON NILO S/N','Juliaca',0,0,0,0,0,0,0,now());</v>
      </c>
      <c r="O62" s="7" t="str">
        <f t="shared" si="2"/>
        <v>INSERT INTO matri08(codmod, direccion, distrito, g1, g2, g3, g4, g5, g6, obs, actualiz) VALUES ('1678218','JIRON NILO S/N','Juliaca',0,0,No reportó,No reportó,No reportó,0,1,now());</v>
      </c>
      <c r="P62" s="7" t="str">
        <f t="shared" si="3"/>
        <v>INSERT INTO matri08(codmod, direccion, distrito, g1, g2, g3, g4, g5, g6, obs, actualiz) VALUES ('1678218','JIRON NILO S/N','Juliaca',0,0,0,0,0,0,0,now());</v>
      </c>
    </row>
    <row r="63" spans="1:16" ht="15" x14ac:dyDescent="0.25">
      <c r="A63" s="11" t="str">
        <f t="shared" si="0"/>
        <v>1678630</v>
      </c>
      <c r="B63" s="9">
        <v>1678630</v>
      </c>
      <c r="C63" s="10" t="s">
        <v>145</v>
      </c>
      <c r="D63" s="11" t="s">
        <v>19</v>
      </c>
      <c r="E63" s="21" t="str">
        <f>INDEX(Instituciones!$G$2:$G$349,MATCH(A63,Instituciones!$A$2:$A$349,0))</f>
        <v>JIRON CERRO DE PASCO S/N</v>
      </c>
      <c r="F63" s="11" t="s">
        <v>130</v>
      </c>
      <c r="G63" s="12">
        <v>0</v>
      </c>
      <c r="H63" s="12">
        <v>0</v>
      </c>
      <c r="I63" s="12" t="str">
        <f>IFERROR(INDEX(vacan2!$G$2:$T$1000,MATCH($A63&amp;"0",vacan2!$W$2:$W$1000,0),IF($D63="Inicial",I$4-2,IF($D63="Primaria",I$4+3,I$4+9))),"No reportó")</f>
        <v>No reportó</v>
      </c>
      <c r="J63" s="12" t="str">
        <f>IFERROR(INDEX(vacan2!$G$2:$T$1000,MATCH($A63&amp;"0",vacan2!$W$2:$W$1000,0),IF($D63="Inicial",J$4-2,IF($D63="Primaria",J$4+3,J$4+9))),"No reportó")</f>
        <v>No reportó</v>
      </c>
      <c r="K63" s="12" t="str">
        <f>IFERROR(INDEX(vacan2!$G$2:$T$1000,MATCH($A63&amp;"0",vacan2!$W$2:$W$1000,0),IF($D63="Inicial",K$4-2,IF($D63="Primaria",K$4+3,K$4+9))),"No reportó")</f>
        <v>No reportó</v>
      </c>
      <c r="L63" s="12">
        <v>0</v>
      </c>
      <c r="M63" s="22" t="str">
        <f>IFERROR(INDEX(vacan2!$G$2:$T$1000,MATCH($A63&amp;"0",vacan2!$W$2:$W$1000,0),IF($D63="Inicial",K$4-2,IF($D63="Primaria",K$4+3,K$4+9))),"Sin datos")</f>
        <v>Sin datos</v>
      </c>
      <c r="N63" s="7" t="str">
        <f t="shared" si="1"/>
        <v>INSERT INTO matri08(codmod, direccion, distrito, g1, g2, g3, g4, g5, g6, obs, actualiz) VALUES ('1678630','JIRON CERRO DE PASCO S/N','Juliaca',0,0,0,0,0,0,0,now());</v>
      </c>
      <c r="O63" s="7" t="str">
        <f t="shared" si="2"/>
        <v>INSERT INTO matri08(codmod, direccion, distrito, g1, g2, g3, g4, g5, g6, obs, actualiz) VALUES ('1678630','JIRON CERRO DE PASCO S/N','Juliaca',0,0,No reportó,No reportó,No reportó,0,1,now());</v>
      </c>
      <c r="P63" s="7" t="str">
        <f t="shared" si="3"/>
        <v>INSERT INTO matri08(codmod, direccion, distrito, g1, g2, g3, g4, g5, g6, obs, actualiz) VALUES ('1678630','JIRON CERRO DE PASCO S/N','Juliaca',0,0,0,0,0,0,0,now());</v>
      </c>
    </row>
    <row r="64" spans="1:16" ht="15" x14ac:dyDescent="0.25">
      <c r="A64" s="11" t="str">
        <f t="shared" si="0"/>
        <v>1678648</v>
      </c>
      <c r="B64" s="9">
        <v>1678648</v>
      </c>
      <c r="C64" s="10">
        <v>1331</v>
      </c>
      <c r="D64" s="11" t="s">
        <v>19</v>
      </c>
      <c r="E64" s="21" t="str">
        <f>INDEX(Instituciones!$G$2:$G$349,MATCH(A64,Instituciones!$A$2:$A$349,0))</f>
        <v>JIRON PARANA S/N</v>
      </c>
      <c r="F64" s="11" t="s">
        <v>130</v>
      </c>
      <c r="G64" s="12">
        <v>0</v>
      </c>
      <c r="H64" s="12">
        <v>0</v>
      </c>
      <c r="I64" s="12" t="str">
        <f>IFERROR(INDEX(vacan2!$G$2:$T$1000,MATCH($A64&amp;"0",vacan2!$W$2:$W$1000,0),IF($D64="Inicial",I$4-2,IF($D64="Primaria",I$4+3,I$4+9))),"No reportó")</f>
        <v>No reportó</v>
      </c>
      <c r="J64" s="12" t="str">
        <f>IFERROR(INDEX(vacan2!$G$2:$T$1000,MATCH($A64&amp;"0",vacan2!$W$2:$W$1000,0),IF($D64="Inicial",J$4-2,IF($D64="Primaria",J$4+3,J$4+9))),"No reportó")</f>
        <v>No reportó</v>
      </c>
      <c r="K64" s="12" t="str">
        <f>IFERROR(INDEX(vacan2!$G$2:$T$1000,MATCH($A64&amp;"0",vacan2!$W$2:$W$1000,0),IF($D64="Inicial",K$4-2,IF($D64="Primaria",K$4+3,K$4+9))),"No reportó")</f>
        <v>No reportó</v>
      </c>
      <c r="L64" s="12">
        <v>0</v>
      </c>
      <c r="M64" s="22" t="str">
        <f>IFERROR(INDEX(vacan2!$G$2:$T$1000,MATCH($A64&amp;"0",vacan2!$W$2:$W$1000,0),IF($D64="Inicial",K$4-2,IF($D64="Primaria",K$4+3,K$4+9))),"Sin datos")</f>
        <v>Sin datos</v>
      </c>
      <c r="N64" s="7" t="str">
        <f t="shared" si="1"/>
        <v>INSERT INTO matri08(codmod, direccion, distrito, g1, g2, g3, g4, g5, g6, obs, actualiz) VALUES ('1678648','JIRON PARANA S/N','Juliaca',0,0,0,0,0,0,0,now());</v>
      </c>
      <c r="O64" s="7" t="str">
        <f t="shared" si="2"/>
        <v>INSERT INTO matri08(codmod, direccion, distrito, g1, g2, g3, g4, g5, g6, obs, actualiz) VALUES ('1678648','JIRON PARANA S/N','Juliaca',0,0,No reportó,No reportó,No reportó,0,1,now());</v>
      </c>
      <c r="P64" s="7" t="str">
        <f t="shared" si="3"/>
        <v>INSERT INTO matri08(codmod, direccion, distrito, g1, g2, g3, g4, g5, g6, obs, actualiz) VALUES ('1678648','JIRON PARANA S/N','Juliaca',0,0,0,0,0,0,0,now());</v>
      </c>
    </row>
    <row r="65" spans="1:16" ht="15" x14ac:dyDescent="0.25">
      <c r="A65" s="11" t="str">
        <f t="shared" si="0"/>
        <v>1678606</v>
      </c>
      <c r="B65" s="9">
        <v>1678606</v>
      </c>
      <c r="C65" s="10" t="s">
        <v>146</v>
      </c>
      <c r="D65" s="11" t="s">
        <v>19</v>
      </c>
      <c r="E65" s="21" t="str">
        <f>INDEX(Instituciones!$G$2:$G$349,MATCH(A65,Instituciones!$A$2:$A$349,0))</f>
        <v>JIRON COMERCIO S/N</v>
      </c>
      <c r="F65" s="11" t="s">
        <v>130</v>
      </c>
      <c r="G65" s="12">
        <v>0</v>
      </c>
      <c r="H65" s="12">
        <v>0</v>
      </c>
      <c r="I65" s="12" t="str">
        <f>IFERROR(INDEX(vacan2!$G$2:$T$1000,MATCH($A65&amp;"0",vacan2!$W$2:$W$1000,0),IF($D65="Inicial",I$4-2,IF($D65="Primaria",I$4+3,I$4+9))),"No reportó")</f>
        <v>No reportó</v>
      </c>
      <c r="J65" s="12" t="str">
        <f>IFERROR(INDEX(vacan2!$G$2:$T$1000,MATCH($A65&amp;"0",vacan2!$W$2:$W$1000,0),IF($D65="Inicial",J$4-2,IF($D65="Primaria",J$4+3,J$4+9))),"No reportó")</f>
        <v>No reportó</v>
      </c>
      <c r="K65" s="12" t="str">
        <f>IFERROR(INDEX(vacan2!$G$2:$T$1000,MATCH($A65&amp;"0",vacan2!$W$2:$W$1000,0),IF($D65="Inicial",K$4-2,IF($D65="Primaria",K$4+3,K$4+9))),"No reportó")</f>
        <v>No reportó</v>
      </c>
      <c r="L65" s="12">
        <v>0</v>
      </c>
      <c r="M65" s="22" t="str">
        <f>IFERROR(INDEX(vacan2!$G$2:$T$1000,MATCH($A65&amp;"0",vacan2!$W$2:$W$1000,0),IF($D65="Inicial",K$4-2,IF($D65="Primaria",K$4+3,K$4+9))),"Sin datos")</f>
        <v>Sin datos</v>
      </c>
      <c r="N65" s="7" t="str">
        <f t="shared" si="1"/>
        <v>INSERT INTO matri08(codmod, direccion, distrito, g1, g2, g3, g4, g5, g6, obs, actualiz) VALUES ('1678606','JIRON COMERCIO S/N','Juliaca',0,0,0,0,0,0,0,now());</v>
      </c>
      <c r="O65" s="7" t="str">
        <f t="shared" si="2"/>
        <v>INSERT INTO matri08(codmod, direccion, distrito, g1, g2, g3, g4, g5, g6, obs, actualiz) VALUES ('1678606','JIRON COMERCIO S/N','Juliaca',0,0,No reportó,No reportó,No reportó,0,1,now());</v>
      </c>
      <c r="P65" s="7" t="str">
        <f t="shared" si="3"/>
        <v>INSERT INTO matri08(codmod, direccion, distrito, g1, g2, g3, g4, g5, g6, obs, actualiz) VALUES ('1678606','JIRON COMERCIO S/N','Juliaca',0,0,0,0,0,0,0,now());</v>
      </c>
    </row>
    <row r="66" spans="1:16" ht="15" x14ac:dyDescent="0.25">
      <c r="A66" s="11" t="str">
        <f t="shared" si="0"/>
        <v>1678614</v>
      </c>
      <c r="B66" s="9">
        <v>1678614</v>
      </c>
      <c r="C66" s="10" t="s">
        <v>147</v>
      </c>
      <c r="D66" s="11" t="s">
        <v>19</v>
      </c>
      <c r="E66" s="21" t="str">
        <f>INDEX(Instituciones!$G$2:$G$349,MATCH(A66,Instituciones!$A$2:$A$349,0))</f>
        <v>VILLA SAN JUAN PEÑA DORADA</v>
      </c>
      <c r="F66" s="11" t="s">
        <v>130</v>
      </c>
      <c r="G66" s="12">
        <v>0</v>
      </c>
      <c r="H66" s="12">
        <v>0</v>
      </c>
      <c r="I66" s="12" t="str">
        <f>IFERROR(INDEX(vacan2!$G$2:$T$1000,MATCH($A66&amp;"0",vacan2!$W$2:$W$1000,0),IF($D66="Inicial",I$4-2,IF($D66="Primaria",I$4+3,I$4+9))),"No reportó")</f>
        <v>No reportó</v>
      </c>
      <c r="J66" s="12" t="str">
        <f>IFERROR(INDEX(vacan2!$G$2:$T$1000,MATCH($A66&amp;"0",vacan2!$W$2:$W$1000,0),IF($D66="Inicial",J$4-2,IF($D66="Primaria",J$4+3,J$4+9))),"No reportó")</f>
        <v>No reportó</v>
      </c>
      <c r="K66" s="12" t="str">
        <f>IFERROR(INDEX(vacan2!$G$2:$T$1000,MATCH($A66&amp;"0",vacan2!$W$2:$W$1000,0),IF($D66="Inicial",K$4-2,IF($D66="Primaria",K$4+3,K$4+9))),"No reportó")</f>
        <v>No reportó</v>
      </c>
      <c r="L66" s="12">
        <v>0</v>
      </c>
      <c r="M66" s="22" t="str">
        <f>IFERROR(INDEX(vacan2!$G$2:$T$1000,MATCH($A66&amp;"0",vacan2!$W$2:$W$1000,0),IF($D66="Inicial",K$4-2,IF($D66="Primaria",K$4+3,K$4+9))),"Sin datos")</f>
        <v>Sin datos</v>
      </c>
      <c r="N66" s="7" t="str">
        <f t="shared" si="1"/>
        <v>INSERT INTO matri08(codmod, direccion, distrito, g1, g2, g3, g4, g5, g6, obs, actualiz) VALUES ('1678614','VILLA SAN JUAN PEÑA DORADA','Juliaca',0,0,0,0,0,0,0,now());</v>
      </c>
      <c r="O66" s="7" t="str">
        <f t="shared" si="2"/>
        <v>INSERT INTO matri08(codmod, direccion, distrito, g1, g2, g3, g4, g5, g6, obs, actualiz) VALUES ('1678614','VILLA SAN JUAN PEÑA DORADA','Juliaca',0,0,No reportó,No reportó,No reportó,0,1,now());</v>
      </c>
      <c r="P66" s="7" t="str">
        <f t="shared" si="3"/>
        <v>INSERT INTO matri08(codmod, direccion, distrito, g1, g2, g3, g4, g5, g6, obs, actualiz) VALUES ('1678614','VILLA SAN JUAN PEÑA DORADA','Juliaca',0,0,0,0,0,0,0,now());</v>
      </c>
    </row>
    <row r="67" spans="1:16" ht="15" x14ac:dyDescent="0.25">
      <c r="A67" s="11" t="str">
        <f t="shared" si="0"/>
        <v>1664267</v>
      </c>
      <c r="B67" s="9">
        <v>1664267</v>
      </c>
      <c r="C67" s="10">
        <v>1178</v>
      </c>
      <c r="D67" s="11" t="s">
        <v>19</v>
      </c>
      <c r="E67" s="21" t="str">
        <f>INDEX(Instituciones!$G$2:$G$349,MATCH(A67,Instituciones!$A$2:$A$349,0))</f>
        <v>CARRETERA SOLLATA KM 14</v>
      </c>
      <c r="F67" s="11" t="s">
        <v>130</v>
      </c>
      <c r="G67" s="12">
        <v>0</v>
      </c>
      <c r="H67" s="12">
        <v>0</v>
      </c>
      <c r="I67" s="12" t="str">
        <f>IFERROR(INDEX(vacan2!$G$2:$T$1000,MATCH($A67&amp;"0",vacan2!$W$2:$W$1000,0),IF($D67="Inicial",I$4-2,IF($D67="Primaria",I$4+3,I$4+9))),"No reportó")</f>
        <v>No reportó</v>
      </c>
      <c r="J67" s="12" t="str">
        <f>IFERROR(INDEX(vacan2!$G$2:$T$1000,MATCH($A67&amp;"0",vacan2!$W$2:$W$1000,0),IF($D67="Inicial",J$4-2,IF($D67="Primaria",J$4+3,J$4+9))),"No reportó")</f>
        <v>No reportó</v>
      </c>
      <c r="K67" s="12" t="str">
        <f>IFERROR(INDEX(vacan2!$G$2:$T$1000,MATCH($A67&amp;"0",vacan2!$W$2:$W$1000,0),IF($D67="Inicial",K$4-2,IF($D67="Primaria",K$4+3,K$4+9))),"No reportó")</f>
        <v>No reportó</v>
      </c>
      <c r="L67" s="12">
        <v>0</v>
      </c>
      <c r="M67" s="22" t="str">
        <f>IFERROR(INDEX(vacan2!$G$2:$T$1000,MATCH($A67&amp;"0",vacan2!$W$2:$W$1000,0),IF($D67="Inicial",K$4-2,IF($D67="Primaria",K$4+3,K$4+9))),"Sin datos")</f>
        <v>Sin datos</v>
      </c>
      <c r="N67" s="7" t="str">
        <f t="shared" si="1"/>
        <v>INSERT INTO matri08(codmod, direccion, distrito, g1, g2, g3, g4, g5, g6, obs, actualiz) VALUES ('1664267','CARRETERA SOLLATA KM 14','Juliaca',0,0,0,0,0,0,0,now());</v>
      </c>
      <c r="O67" s="7" t="str">
        <f t="shared" si="2"/>
        <v>INSERT INTO matri08(codmod, direccion, distrito, g1, g2, g3, g4, g5, g6, obs, actualiz) VALUES ('1664267','CARRETERA SOLLATA KM 14','Juliaca',0,0,No reportó,No reportó,No reportó,0,1,now());</v>
      </c>
      <c r="P67" s="7" t="str">
        <f t="shared" si="3"/>
        <v>INSERT INTO matri08(codmod, direccion, distrito, g1, g2, g3, g4, g5, g6, obs, actualiz) VALUES ('1664267','CARRETERA SOLLATA KM 14','Juliaca',0,0,0,0,0,0,0,now());</v>
      </c>
    </row>
    <row r="68" spans="1:16" ht="15" x14ac:dyDescent="0.25">
      <c r="A68" s="11" t="str">
        <f t="shared" si="0"/>
        <v>1711076</v>
      </c>
      <c r="B68" s="9">
        <v>1711076</v>
      </c>
      <c r="C68" s="10" t="s">
        <v>148</v>
      </c>
      <c r="D68" s="11" t="s">
        <v>19</v>
      </c>
      <c r="E68" s="21" t="str">
        <f>INDEX(Instituciones!$G$2:$G$349,MATCH(A68,Instituciones!$A$2:$A$349,0))</f>
        <v>FRANCISCO BOLOGNESI</v>
      </c>
      <c r="F68" s="11" t="s">
        <v>130</v>
      </c>
      <c r="G68" s="12">
        <v>0</v>
      </c>
      <c r="H68" s="12">
        <v>0</v>
      </c>
      <c r="I68" s="12" t="str">
        <f>IFERROR(INDEX(vacan2!$G$2:$T$1000,MATCH($A68&amp;"0",vacan2!$W$2:$W$1000,0),IF($D68="Inicial",I$4-2,IF($D68="Primaria",I$4+3,I$4+9))),"No reportó")</f>
        <v>No reportó</v>
      </c>
      <c r="J68" s="12" t="str">
        <f>IFERROR(INDEX(vacan2!$G$2:$T$1000,MATCH($A68&amp;"0",vacan2!$W$2:$W$1000,0),IF($D68="Inicial",J$4-2,IF($D68="Primaria",J$4+3,J$4+9))),"No reportó")</f>
        <v>No reportó</v>
      </c>
      <c r="K68" s="12" t="str">
        <f>IFERROR(INDEX(vacan2!$G$2:$T$1000,MATCH($A68&amp;"0",vacan2!$W$2:$W$1000,0),IF($D68="Inicial",K$4-2,IF($D68="Primaria",K$4+3,K$4+9))),"No reportó")</f>
        <v>No reportó</v>
      </c>
      <c r="L68" s="12">
        <v>0</v>
      </c>
      <c r="M68" s="22" t="str">
        <f>IFERROR(INDEX(vacan2!$G$2:$T$1000,MATCH($A68&amp;"0",vacan2!$W$2:$W$1000,0),IF($D68="Inicial",K$4-2,IF($D68="Primaria",K$4+3,K$4+9))),"Sin datos")</f>
        <v>Sin datos</v>
      </c>
      <c r="N68" s="7" t="str">
        <f t="shared" si="1"/>
        <v>INSERT INTO matri08(codmod, direccion, distrito, g1, g2, g3, g4, g5, g6, obs, actualiz) VALUES ('1711076','FRANCISCO BOLOGNESI','Juliaca',0,0,0,0,0,0,0,now());</v>
      </c>
      <c r="O68" s="7" t="str">
        <f t="shared" si="2"/>
        <v>INSERT INTO matri08(codmod, direccion, distrito, g1, g2, g3, g4, g5, g6, obs, actualiz) VALUES ('1711076','FRANCISCO BOLOGNESI','Juliaca',0,0,No reportó,No reportó,No reportó,0,1,now());</v>
      </c>
      <c r="P68" s="7" t="str">
        <f t="shared" si="3"/>
        <v>INSERT INTO matri08(codmod, direccion, distrito, g1, g2, g3, g4, g5, g6, obs, actualiz) VALUES ('1711076','FRANCISCO BOLOGNESI','Juliaca',0,0,0,0,0,0,0,now());</v>
      </c>
    </row>
    <row r="69" spans="1:16" ht="15" x14ac:dyDescent="0.25">
      <c r="A69" s="11" t="str">
        <f t="shared" ref="A69:A132" si="4">TEXT(B69,"0000000")</f>
        <v>1774728</v>
      </c>
      <c r="B69" s="9">
        <v>1774728</v>
      </c>
      <c r="C69" s="10" t="s">
        <v>149</v>
      </c>
      <c r="D69" s="11" t="s">
        <v>19</v>
      </c>
      <c r="E69" s="21" t="str">
        <f>INDEX(Instituciones!$G$2:$G$349,MATCH(A69,Instituciones!$A$2:$A$349,0))</f>
        <v>HURAY JARAN</v>
      </c>
      <c r="F69" s="11" t="s">
        <v>130</v>
      </c>
      <c r="G69" s="12">
        <v>0</v>
      </c>
      <c r="H69" s="12">
        <v>0</v>
      </c>
      <c r="I69" s="12" t="str">
        <f>IFERROR(INDEX(vacan2!$G$2:$T$1000,MATCH($A69&amp;"0",vacan2!$W$2:$W$1000,0),IF($D69="Inicial",I$4-2,IF($D69="Primaria",I$4+3,I$4+9))),"No reportó")</f>
        <v>05</v>
      </c>
      <c r="J69" s="12" t="str">
        <f>IFERROR(INDEX(vacan2!$G$2:$T$1000,MATCH($A69&amp;"0",vacan2!$W$2:$W$1000,0),IF($D69="Inicial",J$4-2,IF($D69="Primaria",J$4+3,J$4+9))),"No reportó")</f>
        <v>05</v>
      </c>
      <c r="K69" s="12" t="str">
        <f>IFERROR(INDEX(vacan2!$G$2:$T$1000,MATCH($A69&amp;"0",vacan2!$W$2:$W$1000,0),IF($D69="Inicial",K$4-2,IF($D69="Primaria",K$4+3,K$4+9))),"No reportó")</f>
        <v>05</v>
      </c>
      <c r="L69" s="12">
        <v>0</v>
      </c>
      <c r="M69" s="22" t="str">
        <f>IFERROR(INDEX(vacan2!$G$2:$T$1000,MATCH($A69&amp;"0",vacan2!$W$2:$W$1000,0),IF($D69="Inicial",K$4-2,IF($D69="Primaria",K$4+3,K$4+9))),"Sin datos")</f>
        <v>05</v>
      </c>
      <c r="N69" s="7" t="str">
        <f t="shared" si="1"/>
        <v>INSERT INTO matri08(codmod, direccion, distrito, g1, g2, g3, g4, g5, g6, obs, actualiz) VALUES ('1774728','HURAY JARAN','Juliaca',0,0,0,0,0,0,0,now());</v>
      </c>
      <c r="O69" s="7" t="str">
        <f t="shared" si="2"/>
        <v>INSERT INTO matri08(codmod, direccion, distrito, g1, g2, g3, g4, g5, g6, obs, actualiz) VALUES ('1774728','HURAY JARAN','Juliaca',0,0,05,05,05,0,1,now());</v>
      </c>
      <c r="P69" s="7" t="str">
        <f t="shared" si="3"/>
        <v>INSERT INTO matri08(codmod, direccion, distrito, g1, g2, g3, g4, g5, g6, obs, actualiz) VALUES ('1774728','HURAY JARAN','Juliaca',0,0,05,05,05,0,1,now());</v>
      </c>
    </row>
    <row r="70" spans="1:16" ht="15" x14ac:dyDescent="0.25">
      <c r="A70" s="11" t="str">
        <f t="shared" si="4"/>
        <v>1774736</v>
      </c>
      <c r="B70" s="9">
        <v>1774736</v>
      </c>
      <c r="C70" s="10" t="s">
        <v>150</v>
      </c>
      <c r="D70" s="11" t="s">
        <v>19</v>
      </c>
      <c r="E70" s="21" t="str">
        <f>INDEX(Instituciones!$G$2:$G$349,MATCH(A70,Instituciones!$A$2:$A$349,0))</f>
        <v>SAN LUIS ETAPA II</v>
      </c>
      <c r="F70" s="11" t="s">
        <v>130</v>
      </c>
      <c r="G70" s="12">
        <v>0</v>
      </c>
      <c r="H70" s="12">
        <v>0</v>
      </c>
      <c r="I70" s="12" t="str">
        <f>IFERROR(INDEX(vacan2!$G$2:$T$1000,MATCH($A70&amp;"0",vacan2!$W$2:$W$1000,0),IF($D70="Inicial",I$4-2,IF($D70="Primaria",I$4+3,I$4+9))),"No reportó")</f>
        <v>No reportó</v>
      </c>
      <c r="J70" s="12" t="str">
        <f>IFERROR(INDEX(vacan2!$G$2:$T$1000,MATCH($A70&amp;"0",vacan2!$W$2:$W$1000,0),IF($D70="Inicial",J$4-2,IF($D70="Primaria",J$4+3,J$4+9))),"No reportó")</f>
        <v>No reportó</v>
      </c>
      <c r="K70" s="12" t="str">
        <f>IFERROR(INDEX(vacan2!$G$2:$T$1000,MATCH($A70&amp;"0",vacan2!$W$2:$W$1000,0),IF($D70="Inicial",K$4-2,IF($D70="Primaria",K$4+3,K$4+9))),"No reportó")</f>
        <v>No reportó</v>
      </c>
      <c r="L70" s="12">
        <v>0</v>
      </c>
      <c r="M70" s="22" t="str">
        <f>IFERROR(INDEX(vacan2!$G$2:$T$1000,MATCH($A70&amp;"0",vacan2!$W$2:$W$1000,0),IF($D70="Inicial",K$4-2,IF($D70="Primaria",K$4+3,K$4+9))),"Sin datos")</f>
        <v>Sin datos</v>
      </c>
      <c r="N70" s="7" t="str">
        <f t="shared" ref="N70:N133" si="5">"INSERT INTO matri08(codmod, direccion, distrito, g1, g2, g3, g4, g5, g6, obs, actualiz) VALUES ('"&amp;A70&amp;"','"&amp;E70&amp;"','"&amp;F70&amp;"',0,0,0,0,0,0,0,now());"</f>
        <v>INSERT INTO matri08(codmod, direccion, distrito, g1, g2, g3, g4, g5, g6, obs, actualiz) VALUES ('1774736','SAN LUIS ETAPA II','Juliaca',0,0,0,0,0,0,0,now());</v>
      </c>
      <c r="O70" s="7" t="str">
        <f t="shared" ref="O70:O133" si="6">"INSERT INTO matri08(codmod, direccion, distrito, g1, g2, g3, g4, g5, g6, obs, actualiz) VALUES ('"&amp;A70&amp;"','"&amp;E70&amp;"','"&amp;F70&amp;"',"&amp;G70&amp;","&amp;H70&amp;","&amp;I70&amp;","&amp;J70&amp;","&amp;K70&amp;","&amp;L70&amp;",1,now());"</f>
        <v>INSERT INTO matri08(codmod, direccion, distrito, g1, g2, g3, g4, g5, g6, obs, actualiz) VALUES ('1774736','SAN LUIS ETAPA II','Juliaca',0,0,No reportó,No reportó,No reportó,0,1,now());</v>
      </c>
      <c r="P70" s="7" t="str">
        <f t="shared" ref="P70:P133" si="7">IF(M70="Sin datos",N70,O70)</f>
        <v>INSERT INTO matri08(codmod, direccion, distrito, g1, g2, g3, g4, g5, g6, obs, actualiz) VALUES ('1774736','SAN LUIS ETAPA II','Juliaca',0,0,0,0,0,0,0,now());</v>
      </c>
    </row>
    <row r="71" spans="1:16" ht="15" x14ac:dyDescent="0.25">
      <c r="A71" s="11" t="str">
        <f t="shared" si="4"/>
        <v>1778430</v>
      </c>
      <c r="B71" s="9">
        <v>1778430</v>
      </c>
      <c r="C71" s="10" t="s">
        <v>151</v>
      </c>
      <c r="D71" s="11" t="s">
        <v>19</v>
      </c>
      <c r="E71" s="21" t="str">
        <f>INDEX(Instituciones!$G$2:$G$349,MATCH(A71,Instituciones!$A$2:$A$349,0))</f>
        <v>NUEVO AMANECER</v>
      </c>
      <c r="F71" s="11" t="s">
        <v>130</v>
      </c>
      <c r="G71" s="12">
        <v>0</v>
      </c>
      <c r="H71" s="12">
        <v>0</v>
      </c>
      <c r="I71" s="12" t="str">
        <f>IFERROR(INDEX(vacan2!$G$2:$T$1000,MATCH($A71&amp;"0",vacan2!$W$2:$W$1000,0),IF($D71="Inicial",I$4-2,IF($D71="Primaria",I$4+3,I$4+9))),"No reportó")</f>
        <v>No reportó</v>
      </c>
      <c r="J71" s="12" t="str">
        <f>IFERROR(INDEX(vacan2!$G$2:$T$1000,MATCH($A71&amp;"0",vacan2!$W$2:$W$1000,0),IF($D71="Inicial",J$4-2,IF($D71="Primaria",J$4+3,J$4+9))),"No reportó")</f>
        <v>No reportó</v>
      </c>
      <c r="K71" s="12" t="str">
        <f>IFERROR(INDEX(vacan2!$G$2:$T$1000,MATCH($A71&amp;"0",vacan2!$W$2:$W$1000,0),IF($D71="Inicial",K$4-2,IF($D71="Primaria",K$4+3,K$4+9))),"No reportó")</f>
        <v>No reportó</v>
      </c>
      <c r="L71" s="12">
        <v>0</v>
      </c>
      <c r="M71" s="22" t="str">
        <f>IFERROR(INDEX(vacan2!$G$2:$T$1000,MATCH($A71&amp;"0",vacan2!$W$2:$W$1000,0),IF($D71="Inicial",K$4-2,IF($D71="Primaria",K$4+3,K$4+9))),"Sin datos")</f>
        <v>Sin datos</v>
      </c>
      <c r="N71" s="7" t="str">
        <f t="shared" si="5"/>
        <v>INSERT INTO matri08(codmod, direccion, distrito, g1, g2, g3, g4, g5, g6, obs, actualiz) VALUES ('1778430','NUEVO AMANECER','Juliaca',0,0,0,0,0,0,0,now());</v>
      </c>
      <c r="O71" s="7" t="str">
        <f t="shared" si="6"/>
        <v>INSERT INTO matri08(codmod, direccion, distrito, g1, g2, g3, g4, g5, g6, obs, actualiz) VALUES ('1778430','NUEVO AMANECER','Juliaca',0,0,No reportó,No reportó,No reportó,0,1,now());</v>
      </c>
      <c r="P71" s="7" t="str">
        <f t="shared" si="7"/>
        <v>INSERT INTO matri08(codmod, direccion, distrito, g1, g2, g3, g4, g5, g6, obs, actualiz) VALUES ('1778430','NUEVO AMANECER','Juliaca',0,0,0,0,0,0,0,now());</v>
      </c>
    </row>
    <row r="72" spans="1:16" ht="15" x14ac:dyDescent="0.25">
      <c r="A72" s="11" t="str">
        <f t="shared" si="4"/>
        <v>1777549</v>
      </c>
      <c r="B72" s="9">
        <v>1777549</v>
      </c>
      <c r="C72" s="10" t="s">
        <v>152</v>
      </c>
      <c r="D72" s="11" t="s">
        <v>19</v>
      </c>
      <c r="E72" s="21" t="str">
        <f>INDEX(Instituciones!$G$2:$G$349,MATCH(A72,Instituciones!$A$2:$A$349,0))</f>
        <v>ISLA 1</v>
      </c>
      <c r="F72" s="11" t="s">
        <v>130</v>
      </c>
      <c r="G72" s="12">
        <v>0</v>
      </c>
      <c r="H72" s="12">
        <v>0</v>
      </c>
      <c r="I72" s="12">
        <f>IFERROR(INDEX(vacan2!$G$2:$T$1000,MATCH($A72&amp;"0",vacan2!$W$2:$W$1000,0),IF($D72="Inicial",I$4-2,IF($D72="Primaria",I$4+3,I$4+9))),"No reportó")</f>
        <v>5</v>
      </c>
      <c r="J72" s="12">
        <f>IFERROR(INDEX(vacan2!$G$2:$T$1000,MATCH($A72&amp;"0",vacan2!$W$2:$W$1000,0),IF($D72="Inicial",J$4-2,IF($D72="Primaria",J$4+3,J$4+9))),"No reportó")</f>
        <v>10</v>
      </c>
      <c r="K72" s="12">
        <f>IFERROR(INDEX(vacan2!$G$2:$T$1000,MATCH($A72&amp;"0",vacan2!$W$2:$W$1000,0),IF($D72="Inicial",K$4-2,IF($D72="Primaria",K$4+3,K$4+9))),"No reportó")</f>
        <v>10</v>
      </c>
      <c r="L72" s="12">
        <v>0</v>
      </c>
      <c r="M72" s="22">
        <f>IFERROR(INDEX(vacan2!$G$2:$T$1000,MATCH($A72&amp;"0",vacan2!$W$2:$W$1000,0),IF($D72="Inicial",K$4-2,IF($D72="Primaria",K$4+3,K$4+9))),"Sin datos")</f>
        <v>10</v>
      </c>
      <c r="N72" s="7" t="str">
        <f t="shared" si="5"/>
        <v>INSERT INTO matri08(codmod, direccion, distrito, g1, g2, g3, g4, g5, g6, obs, actualiz) VALUES ('1777549','ISLA 1','Juliaca',0,0,0,0,0,0,0,now());</v>
      </c>
      <c r="O72" s="7" t="str">
        <f t="shared" si="6"/>
        <v>INSERT INTO matri08(codmod, direccion, distrito, g1, g2, g3, g4, g5, g6, obs, actualiz) VALUES ('1777549','ISLA 1','Juliaca',0,0,5,10,10,0,1,now());</v>
      </c>
      <c r="P72" s="7" t="str">
        <f t="shared" si="7"/>
        <v>INSERT INTO matri08(codmod, direccion, distrito, g1, g2, g3, g4, g5, g6, obs, actualiz) VALUES ('1777549','ISLA 1','Juliaca',0,0,5,10,10,0,1,now());</v>
      </c>
    </row>
    <row r="73" spans="1:16" ht="15" x14ac:dyDescent="0.25">
      <c r="A73" s="11" t="str">
        <f t="shared" si="4"/>
        <v>1493154</v>
      </c>
      <c r="B73" s="9">
        <v>1493154</v>
      </c>
      <c r="C73" s="10">
        <v>611</v>
      </c>
      <c r="D73" s="11" t="s">
        <v>19</v>
      </c>
      <c r="E73" s="21" t="str">
        <f>INDEX(Instituciones!$G$2:$G$349,MATCH(A73,Instituciones!$A$2:$A$349,0))</f>
        <v>SAN JULIAN</v>
      </c>
      <c r="F73" s="11" t="s">
        <v>130</v>
      </c>
      <c r="G73" s="12">
        <v>0</v>
      </c>
      <c r="H73" s="12">
        <v>0</v>
      </c>
      <c r="I73" s="12" t="str">
        <f>IFERROR(INDEX(vacan2!$G$2:$T$1000,MATCH($A73&amp;"0",vacan2!$W$2:$W$1000,0),IF($D73="Inicial",I$4-2,IF($D73="Primaria",I$4+3,I$4+9))),"No reportó")</f>
        <v>No reportó</v>
      </c>
      <c r="J73" s="12" t="str">
        <f>IFERROR(INDEX(vacan2!$G$2:$T$1000,MATCH($A73&amp;"0",vacan2!$W$2:$W$1000,0),IF($D73="Inicial",J$4-2,IF($D73="Primaria",J$4+3,J$4+9))),"No reportó")</f>
        <v>No reportó</v>
      </c>
      <c r="K73" s="12" t="str">
        <f>IFERROR(INDEX(vacan2!$G$2:$T$1000,MATCH($A73&amp;"0",vacan2!$W$2:$W$1000,0),IF($D73="Inicial",K$4-2,IF($D73="Primaria",K$4+3,K$4+9))),"No reportó")</f>
        <v>No reportó</v>
      </c>
      <c r="L73" s="12">
        <v>0</v>
      </c>
      <c r="M73" s="22" t="str">
        <f>IFERROR(INDEX(vacan2!$G$2:$T$1000,MATCH($A73&amp;"0",vacan2!$W$2:$W$1000,0),IF($D73="Inicial",K$4-2,IF($D73="Primaria",K$4+3,K$4+9))),"Sin datos")</f>
        <v>Sin datos</v>
      </c>
      <c r="N73" s="7" t="str">
        <f t="shared" si="5"/>
        <v>INSERT INTO matri08(codmod, direccion, distrito, g1, g2, g3, g4, g5, g6, obs, actualiz) VALUES ('1493154','SAN JULIAN','Juliaca',0,0,0,0,0,0,0,now());</v>
      </c>
      <c r="O73" s="7" t="str">
        <f t="shared" si="6"/>
        <v>INSERT INTO matri08(codmod, direccion, distrito, g1, g2, g3, g4, g5, g6, obs, actualiz) VALUES ('1493154','SAN JULIAN','Juliaca',0,0,No reportó,No reportó,No reportó,0,1,now());</v>
      </c>
      <c r="P73" s="7" t="str">
        <f t="shared" si="7"/>
        <v>INSERT INTO matri08(codmod, direccion, distrito, g1, g2, g3, g4, g5, g6, obs, actualiz) VALUES ('1493154','SAN JULIAN','Juliaca',0,0,0,0,0,0,0,now());</v>
      </c>
    </row>
    <row r="74" spans="1:16" ht="15" x14ac:dyDescent="0.25">
      <c r="A74" s="11" t="str">
        <f t="shared" si="4"/>
        <v>1493097</v>
      </c>
      <c r="B74" s="9">
        <v>1493097</v>
      </c>
      <c r="C74" s="10">
        <v>605</v>
      </c>
      <c r="D74" s="11" t="s">
        <v>19</v>
      </c>
      <c r="E74" s="21" t="str">
        <f>INDEX(Instituciones!$G$2:$G$349,MATCH(A74,Instituciones!$A$2:$A$349,0))</f>
        <v>9 DE OCTUBRE</v>
      </c>
      <c r="F74" s="11" t="s">
        <v>130</v>
      </c>
      <c r="G74" s="12">
        <v>0</v>
      </c>
      <c r="H74" s="12">
        <v>0</v>
      </c>
      <c r="I74" s="12">
        <f>IFERROR(INDEX(vacan2!$G$2:$T$1000,MATCH($A74&amp;"0",vacan2!$W$2:$W$1000,0),IF($D74="Inicial",I$4-2,IF($D74="Primaria",I$4+3,I$4+9))),"No reportó")</f>
        <v>0</v>
      </c>
      <c r="J74" s="12">
        <f>IFERROR(INDEX(vacan2!$G$2:$T$1000,MATCH($A74&amp;"0",vacan2!$W$2:$W$1000,0),IF($D74="Inicial",J$4-2,IF($D74="Primaria",J$4+3,J$4+9))),"No reportó")</f>
        <v>12</v>
      </c>
      <c r="K74" s="12">
        <f>IFERROR(INDEX(vacan2!$G$2:$T$1000,MATCH($A74&amp;"0",vacan2!$W$2:$W$1000,0),IF($D74="Inicial",K$4-2,IF($D74="Primaria",K$4+3,K$4+9))),"No reportó")</f>
        <v>0</v>
      </c>
      <c r="L74" s="12">
        <v>0</v>
      </c>
      <c r="M74" s="22">
        <f>IFERROR(INDEX(vacan2!$G$2:$T$1000,MATCH($A74&amp;"0",vacan2!$W$2:$W$1000,0),IF($D74="Inicial",K$4-2,IF($D74="Primaria",K$4+3,K$4+9))),"Sin datos")</f>
        <v>0</v>
      </c>
      <c r="N74" s="7" t="str">
        <f t="shared" si="5"/>
        <v>INSERT INTO matri08(codmod, direccion, distrito, g1, g2, g3, g4, g5, g6, obs, actualiz) VALUES ('1493097','9 DE OCTUBRE','Juliaca',0,0,0,0,0,0,0,now());</v>
      </c>
      <c r="O74" s="7" t="str">
        <f t="shared" si="6"/>
        <v>INSERT INTO matri08(codmod, direccion, distrito, g1, g2, g3, g4, g5, g6, obs, actualiz) VALUES ('1493097','9 DE OCTUBRE','Juliaca',0,0,0,12,0,0,1,now());</v>
      </c>
      <c r="P74" s="7" t="str">
        <f t="shared" si="7"/>
        <v>INSERT INTO matri08(codmod, direccion, distrito, g1, g2, g3, g4, g5, g6, obs, actualiz) VALUES ('1493097','9 DE OCTUBRE','Juliaca',0,0,0,12,0,0,1,now());</v>
      </c>
    </row>
    <row r="75" spans="1:16" ht="15" x14ac:dyDescent="0.25">
      <c r="A75" s="11" t="str">
        <f t="shared" si="4"/>
        <v>1493105</v>
      </c>
      <c r="B75" s="9">
        <v>1493105</v>
      </c>
      <c r="C75" s="10">
        <v>608</v>
      </c>
      <c r="D75" s="11" t="s">
        <v>19</v>
      </c>
      <c r="E75" s="21" t="str">
        <f>INDEX(Instituciones!$G$2:$G$349,MATCH(A75,Instituciones!$A$2:$A$349,0))</f>
        <v>ANTIPAMPILLA</v>
      </c>
      <c r="F75" s="11" t="s">
        <v>130</v>
      </c>
      <c r="G75" s="12">
        <v>0</v>
      </c>
      <c r="H75" s="12">
        <v>0</v>
      </c>
      <c r="I75" s="12" t="str">
        <f>IFERROR(INDEX(vacan2!$G$2:$T$1000,MATCH($A75&amp;"0",vacan2!$W$2:$W$1000,0),IF($D75="Inicial",I$4-2,IF($D75="Primaria",I$4+3,I$4+9))),"No reportó")</f>
        <v>No reportó</v>
      </c>
      <c r="J75" s="12" t="str">
        <f>IFERROR(INDEX(vacan2!$G$2:$T$1000,MATCH($A75&amp;"0",vacan2!$W$2:$W$1000,0),IF($D75="Inicial",J$4-2,IF($D75="Primaria",J$4+3,J$4+9))),"No reportó")</f>
        <v>No reportó</v>
      </c>
      <c r="K75" s="12" t="str">
        <f>IFERROR(INDEX(vacan2!$G$2:$T$1000,MATCH($A75&amp;"0",vacan2!$W$2:$W$1000,0),IF($D75="Inicial",K$4-2,IF($D75="Primaria",K$4+3,K$4+9))),"No reportó")</f>
        <v>No reportó</v>
      </c>
      <c r="L75" s="12">
        <v>0</v>
      </c>
      <c r="M75" s="22" t="str">
        <f>IFERROR(INDEX(vacan2!$G$2:$T$1000,MATCH($A75&amp;"0",vacan2!$W$2:$W$1000,0),IF($D75="Inicial",K$4-2,IF($D75="Primaria",K$4+3,K$4+9))),"Sin datos")</f>
        <v>Sin datos</v>
      </c>
      <c r="N75" s="7" t="str">
        <f t="shared" si="5"/>
        <v>INSERT INTO matri08(codmod, direccion, distrito, g1, g2, g3, g4, g5, g6, obs, actualiz) VALUES ('1493105','ANTIPAMPILLA','Juliaca',0,0,0,0,0,0,0,now());</v>
      </c>
      <c r="O75" s="7" t="str">
        <f t="shared" si="6"/>
        <v>INSERT INTO matri08(codmod, direccion, distrito, g1, g2, g3, g4, g5, g6, obs, actualiz) VALUES ('1493105','ANTIPAMPILLA','Juliaca',0,0,No reportó,No reportó,No reportó,0,1,now());</v>
      </c>
      <c r="P75" s="7" t="str">
        <f t="shared" si="7"/>
        <v>INSERT INTO matri08(codmod, direccion, distrito, g1, g2, g3, g4, g5, g6, obs, actualiz) VALUES ('1493105','ANTIPAMPILLA','Juliaca',0,0,0,0,0,0,0,now());</v>
      </c>
    </row>
    <row r="76" spans="1:16" ht="15" x14ac:dyDescent="0.25">
      <c r="A76" s="11" t="str">
        <f t="shared" si="4"/>
        <v>1493139</v>
      </c>
      <c r="B76" s="9">
        <v>1493139</v>
      </c>
      <c r="C76" s="10">
        <v>607</v>
      </c>
      <c r="D76" s="11" t="s">
        <v>19</v>
      </c>
      <c r="E76" s="21" t="str">
        <f>INDEX(Instituciones!$G$2:$G$349,MATCH(A76,Instituciones!$A$2:$A$349,0))</f>
        <v>HURAY JARAN</v>
      </c>
      <c r="F76" s="11" t="s">
        <v>130</v>
      </c>
      <c r="G76" s="12">
        <v>0</v>
      </c>
      <c r="H76" s="12">
        <v>0</v>
      </c>
      <c r="I76" s="12" t="str">
        <f>IFERROR(INDEX(vacan2!$G$2:$T$1000,MATCH($A76&amp;"0",vacan2!$W$2:$W$1000,0),IF($D76="Inicial",I$4-2,IF($D76="Primaria",I$4+3,I$4+9))),"No reportó")</f>
        <v>No reportó</v>
      </c>
      <c r="J76" s="12" t="str">
        <f>IFERROR(INDEX(vacan2!$G$2:$T$1000,MATCH($A76&amp;"0",vacan2!$W$2:$W$1000,0),IF($D76="Inicial",J$4-2,IF($D76="Primaria",J$4+3,J$4+9))),"No reportó")</f>
        <v>No reportó</v>
      </c>
      <c r="K76" s="12" t="str">
        <f>IFERROR(INDEX(vacan2!$G$2:$T$1000,MATCH($A76&amp;"0",vacan2!$W$2:$W$1000,0),IF($D76="Inicial",K$4-2,IF($D76="Primaria",K$4+3,K$4+9))),"No reportó")</f>
        <v>No reportó</v>
      </c>
      <c r="L76" s="12">
        <v>0</v>
      </c>
      <c r="M76" s="22" t="str">
        <f>IFERROR(INDEX(vacan2!$G$2:$T$1000,MATCH($A76&amp;"0",vacan2!$W$2:$W$1000,0),IF($D76="Inicial",K$4-2,IF($D76="Primaria",K$4+3,K$4+9))),"Sin datos")</f>
        <v>Sin datos</v>
      </c>
      <c r="N76" s="7" t="str">
        <f t="shared" si="5"/>
        <v>INSERT INTO matri08(codmod, direccion, distrito, g1, g2, g3, g4, g5, g6, obs, actualiz) VALUES ('1493139','HURAY JARAN','Juliaca',0,0,0,0,0,0,0,now());</v>
      </c>
      <c r="O76" s="7" t="str">
        <f t="shared" si="6"/>
        <v>INSERT INTO matri08(codmod, direccion, distrito, g1, g2, g3, g4, g5, g6, obs, actualiz) VALUES ('1493139','HURAY JARAN','Juliaca',0,0,No reportó,No reportó,No reportó,0,1,now());</v>
      </c>
      <c r="P76" s="7" t="str">
        <f t="shared" si="7"/>
        <v>INSERT INTO matri08(codmod, direccion, distrito, g1, g2, g3, g4, g5, g6, obs, actualiz) VALUES ('1493139','HURAY JARAN','Juliaca',0,0,0,0,0,0,0,now());</v>
      </c>
    </row>
    <row r="77" spans="1:16" ht="15" x14ac:dyDescent="0.25">
      <c r="A77" s="11" t="str">
        <f t="shared" si="4"/>
        <v>1458058</v>
      </c>
      <c r="B77" s="9">
        <v>1458058</v>
      </c>
      <c r="C77" s="10">
        <v>397</v>
      </c>
      <c r="D77" s="11" t="s">
        <v>19</v>
      </c>
      <c r="E77" s="21" t="str">
        <f>INDEX(Instituciones!$G$2:$G$349,MATCH(A77,Instituciones!$A$2:$A$349,0))</f>
        <v>JIRON AERONAUTICA S/N ETAPA II</v>
      </c>
      <c r="F77" s="11" t="s">
        <v>130</v>
      </c>
      <c r="G77" s="12">
        <v>0</v>
      </c>
      <c r="H77" s="12">
        <v>0</v>
      </c>
      <c r="I77" s="12">
        <f>IFERROR(INDEX(vacan2!$G$2:$T$1000,MATCH($A77&amp;"0",vacan2!$W$2:$W$1000,0),IF($D77="Inicial",I$4-2,IF($D77="Primaria",I$4+3,I$4+9))),"No reportó")</f>
        <v>0</v>
      </c>
      <c r="J77" s="12">
        <f>IFERROR(INDEX(vacan2!$G$2:$T$1000,MATCH($A77&amp;"0",vacan2!$W$2:$W$1000,0),IF($D77="Inicial",J$4-2,IF($D77="Primaria",J$4+3,J$4+9))),"No reportó")</f>
        <v>0</v>
      </c>
      <c r="K77" s="12">
        <f>IFERROR(INDEX(vacan2!$G$2:$T$1000,MATCH($A77&amp;"0",vacan2!$W$2:$W$1000,0),IF($D77="Inicial",K$4-2,IF($D77="Primaria",K$4+3,K$4+9))),"No reportó")</f>
        <v>14</v>
      </c>
      <c r="L77" s="12">
        <v>0</v>
      </c>
      <c r="M77" s="22">
        <f>IFERROR(INDEX(vacan2!$G$2:$T$1000,MATCH($A77&amp;"0",vacan2!$W$2:$W$1000,0),IF($D77="Inicial",K$4-2,IF($D77="Primaria",K$4+3,K$4+9))),"Sin datos")</f>
        <v>14</v>
      </c>
      <c r="N77" s="7" t="str">
        <f t="shared" si="5"/>
        <v>INSERT INTO matri08(codmod, direccion, distrito, g1, g2, g3, g4, g5, g6, obs, actualiz) VALUES ('1458058','JIRON AERONAUTICA S/N ETAPA II','Juliaca',0,0,0,0,0,0,0,now());</v>
      </c>
      <c r="O77" s="7" t="str">
        <f t="shared" si="6"/>
        <v>INSERT INTO matri08(codmod, direccion, distrito, g1, g2, g3, g4, g5, g6, obs, actualiz) VALUES ('1458058','JIRON AERONAUTICA S/N ETAPA II','Juliaca',0,0,0,0,14,0,1,now());</v>
      </c>
      <c r="P77" s="7" t="str">
        <f t="shared" si="7"/>
        <v>INSERT INTO matri08(codmod, direccion, distrito, g1, g2, g3, g4, g5, g6, obs, actualiz) VALUES ('1458058','JIRON AERONAUTICA S/N ETAPA II','Juliaca',0,0,0,0,14,0,1,now());</v>
      </c>
    </row>
    <row r="78" spans="1:16" ht="15" x14ac:dyDescent="0.25">
      <c r="A78" s="11" t="str">
        <f t="shared" si="4"/>
        <v>1520220</v>
      </c>
      <c r="B78" s="9">
        <v>1520220</v>
      </c>
      <c r="C78" s="10">
        <v>612</v>
      </c>
      <c r="D78" s="11" t="s">
        <v>19</v>
      </c>
      <c r="E78" s="21" t="str">
        <f>INDEX(Instituciones!$G$2:$G$349,MATCH(A78,Instituciones!$A$2:$A$349,0))</f>
        <v>JATUN JALLPA</v>
      </c>
      <c r="F78" s="11" t="s">
        <v>130</v>
      </c>
      <c r="G78" s="12">
        <v>0</v>
      </c>
      <c r="H78" s="12">
        <v>0</v>
      </c>
      <c r="I78" s="12" t="str">
        <f>IFERROR(INDEX(vacan2!$G$2:$T$1000,MATCH($A78&amp;"0",vacan2!$W$2:$W$1000,0),IF($D78="Inicial",I$4-2,IF($D78="Primaria",I$4+3,I$4+9))),"No reportó")</f>
        <v>No reportó</v>
      </c>
      <c r="J78" s="12" t="str">
        <f>IFERROR(INDEX(vacan2!$G$2:$T$1000,MATCH($A78&amp;"0",vacan2!$W$2:$W$1000,0),IF($D78="Inicial",J$4-2,IF($D78="Primaria",J$4+3,J$4+9))),"No reportó")</f>
        <v>No reportó</v>
      </c>
      <c r="K78" s="12" t="str">
        <f>IFERROR(INDEX(vacan2!$G$2:$T$1000,MATCH($A78&amp;"0",vacan2!$W$2:$W$1000,0),IF($D78="Inicial",K$4-2,IF($D78="Primaria",K$4+3,K$4+9))),"No reportó")</f>
        <v>No reportó</v>
      </c>
      <c r="L78" s="12">
        <v>0</v>
      </c>
      <c r="M78" s="22" t="str">
        <f>IFERROR(INDEX(vacan2!$G$2:$T$1000,MATCH($A78&amp;"0",vacan2!$W$2:$W$1000,0),IF($D78="Inicial",K$4-2,IF($D78="Primaria",K$4+3,K$4+9))),"Sin datos")</f>
        <v>Sin datos</v>
      </c>
      <c r="N78" s="7" t="str">
        <f t="shared" si="5"/>
        <v>INSERT INTO matri08(codmod, direccion, distrito, g1, g2, g3, g4, g5, g6, obs, actualiz) VALUES ('1520220','JATUN JALLPA','Juliaca',0,0,0,0,0,0,0,now());</v>
      </c>
      <c r="O78" s="7" t="str">
        <f t="shared" si="6"/>
        <v>INSERT INTO matri08(codmod, direccion, distrito, g1, g2, g3, g4, g5, g6, obs, actualiz) VALUES ('1520220','JATUN JALLPA','Juliaca',0,0,No reportó,No reportó,No reportó,0,1,now());</v>
      </c>
      <c r="P78" s="7" t="str">
        <f t="shared" si="7"/>
        <v>INSERT INTO matri08(codmod, direccion, distrito, g1, g2, g3, g4, g5, g6, obs, actualiz) VALUES ('1520220','JATUN JALLPA','Juliaca',0,0,0,0,0,0,0,now());</v>
      </c>
    </row>
    <row r="79" spans="1:16" ht="15" x14ac:dyDescent="0.25">
      <c r="A79" s="11" t="str">
        <f t="shared" si="4"/>
        <v>1525120</v>
      </c>
      <c r="B79" s="9">
        <v>1525120</v>
      </c>
      <c r="C79" s="10" t="s">
        <v>153</v>
      </c>
      <c r="D79" s="11" t="s">
        <v>19</v>
      </c>
      <c r="E79" s="21" t="str">
        <f>INDEX(Instituciones!$G$2:$G$349,MATCH(A79,Instituciones!$A$2:$A$349,0))</f>
        <v>JIRON SAN FRANCISCO S/N</v>
      </c>
      <c r="F79" s="11" t="s">
        <v>130</v>
      </c>
      <c r="G79" s="12">
        <v>0</v>
      </c>
      <c r="H79" s="12">
        <v>0</v>
      </c>
      <c r="I79" s="12" t="str">
        <f>IFERROR(INDEX(vacan2!$G$2:$T$1000,MATCH($A79&amp;"0",vacan2!$W$2:$W$1000,0),IF($D79="Inicial",I$4-2,IF($D79="Primaria",I$4+3,I$4+9))),"No reportó")</f>
        <v>No reportó</v>
      </c>
      <c r="J79" s="12" t="str">
        <f>IFERROR(INDEX(vacan2!$G$2:$T$1000,MATCH($A79&amp;"0",vacan2!$W$2:$W$1000,0),IF($D79="Inicial",J$4-2,IF($D79="Primaria",J$4+3,J$4+9))),"No reportó")</f>
        <v>No reportó</v>
      </c>
      <c r="K79" s="12" t="str">
        <f>IFERROR(INDEX(vacan2!$G$2:$T$1000,MATCH($A79&amp;"0",vacan2!$W$2:$W$1000,0),IF($D79="Inicial",K$4-2,IF($D79="Primaria",K$4+3,K$4+9))),"No reportó")</f>
        <v>No reportó</v>
      </c>
      <c r="L79" s="12">
        <v>0</v>
      </c>
      <c r="M79" s="22" t="str">
        <f>IFERROR(INDEX(vacan2!$G$2:$T$1000,MATCH($A79&amp;"0",vacan2!$W$2:$W$1000,0),IF($D79="Inicial",K$4-2,IF($D79="Primaria",K$4+3,K$4+9))),"Sin datos")</f>
        <v>Sin datos</v>
      </c>
      <c r="N79" s="7" t="str">
        <f t="shared" si="5"/>
        <v>INSERT INTO matri08(codmod, direccion, distrito, g1, g2, g3, g4, g5, g6, obs, actualiz) VALUES ('1525120','JIRON SAN FRANCISCO S/N','Juliaca',0,0,0,0,0,0,0,now());</v>
      </c>
      <c r="O79" s="7" t="str">
        <f t="shared" si="6"/>
        <v>INSERT INTO matri08(codmod, direccion, distrito, g1, g2, g3, g4, g5, g6, obs, actualiz) VALUES ('1525120','JIRON SAN FRANCISCO S/N','Juliaca',0,0,No reportó,No reportó,No reportó,0,1,now());</v>
      </c>
      <c r="P79" s="7" t="str">
        <f t="shared" si="7"/>
        <v>INSERT INTO matri08(codmod, direccion, distrito, g1, g2, g3, g4, g5, g6, obs, actualiz) VALUES ('1525120','JIRON SAN FRANCISCO S/N','Juliaca',0,0,0,0,0,0,0,now());</v>
      </c>
    </row>
    <row r="80" spans="1:16" ht="15" x14ac:dyDescent="0.25">
      <c r="A80" s="11" t="str">
        <f t="shared" si="4"/>
        <v>1571843</v>
      </c>
      <c r="B80" s="9">
        <v>1571843</v>
      </c>
      <c r="C80" s="10">
        <v>757</v>
      </c>
      <c r="D80" s="11" t="s">
        <v>19</v>
      </c>
      <c r="E80" s="21" t="str">
        <f>INDEX(Instituciones!$G$2:$G$349,MATCH(A80,Instituciones!$A$2:$A$349,0))</f>
        <v>CHILLA</v>
      </c>
      <c r="F80" s="11" t="s">
        <v>130</v>
      </c>
      <c r="G80" s="12">
        <v>0</v>
      </c>
      <c r="H80" s="12">
        <v>0</v>
      </c>
      <c r="I80" s="12">
        <f>IFERROR(INDEX(vacan2!$G$2:$T$1000,MATCH($A80&amp;"0",vacan2!$W$2:$W$1000,0),IF($D80="Inicial",I$4-2,IF($D80="Primaria",I$4+3,I$4+9))),"No reportó")</f>
        <v>3</v>
      </c>
      <c r="J80" s="12">
        <f>IFERROR(INDEX(vacan2!$G$2:$T$1000,MATCH($A80&amp;"0",vacan2!$W$2:$W$1000,0),IF($D80="Inicial",J$4-2,IF($D80="Primaria",J$4+3,J$4+9))),"No reportó")</f>
        <v>3</v>
      </c>
      <c r="K80" s="12">
        <f>IFERROR(INDEX(vacan2!$G$2:$T$1000,MATCH($A80&amp;"0",vacan2!$W$2:$W$1000,0),IF($D80="Inicial",K$4-2,IF($D80="Primaria",K$4+3,K$4+9))),"No reportó")</f>
        <v>0</v>
      </c>
      <c r="L80" s="12">
        <v>0</v>
      </c>
      <c r="M80" s="22">
        <f>IFERROR(INDEX(vacan2!$G$2:$T$1000,MATCH($A80&amp;"0",vacan2!$W$2:$W$1000,0),IF($D80="Inicial",K$4-2,IF($D80="Primaria",K$4+3,K$4+9))),"Sin datos")</f>
        <v>0</v>
      </c>
      <c r="N80" s="7" t="str">
        <f t="shared" si="5"/>
        <v>INSERT INTO matri08(codmod, direccion, distrito, g1, g2, g3, g4, g5, g6, obs, actualiz) VALUES ('1571843','CHILLA','Juliaca',0,0,0,0,0,0,0,now());</v>
      </c>
      <c r="O80" s="7" t="str">
        <f t="shared" si="6"/>
        <v>INSERT INTO matri08(codmod, direccion, distrito, g1, g2, g3, g4, g5, g6, obs, actualiz) VALUES ('1571843','CHILLA','Juliaca',0,0,3,3,0,0,1,now());</v>
      </c>
      <c r="P80" s="7" t="str">
        <f t="shared" si="7"/>
        <v>INSERT INTO matri08(codmod, direccion, distrito, g1, g2, g3, g4, g5, g6, obs, actualiz) VALUES ('1571843','CHILLA','Juliaca',0,0,3,3,0,0,1,now());</v>
      </c>
    </row>
    <row r="81" spans="1:16" ht="15" x14ac:dyDescent="0.25">
      <c r="A81" s="11" t="str">
        <f t="shared" si="4"/>
        <v>1571926</v>
      </c>
      <c r="B81" s="9">
        <v>1571926</v>
      </c>
      <c r="C81" s="10">
        <v>762</v>
      </c>
      <c r="D81" s="11" t="s">
        <v>19</v>
      </c>
      <c r="E81" s="21" t="str">
        <f>INDEX(Instituciones!$G$2:$G$349,MATCH(A81,Instituciones!$A$2:$A$349,0))</f>
        <v>JIRON MARIANO H. CORNEJO S/N</v>
      </c>
      <c r="F81" s="11" t="s">
        <v>130</v>
      </c>
      <c r="G81" s="12">
        <v>0</v>
      </c>
      <c r="H81" s="12">
        <v>0</v>
      </c>
      <c r="I81" s="12" t="str">
        <f>IFERROR(INDEX(vacan2!$G$2:$T$1000,MATCH($A81&amp;"0",vacan2!$W$2:$W$1000,0),IF($D81="Inicial",I$4-2,IF($D81="Primaria",I$4+3,I$4+9))),"No reportó")</f>
        <v>No reportó</v>
      </c>
      <c r="J81" s="12" t="str">
        <f>IFERROR(INDEX(vacan2!$G$2:$T$1000,MATCH($A81&amp;"0",vacan2!$W$2:$W$1000,0),IF($D81="Inicial",J$4-2,IF($D81="Primaria",J$4+3,J$4+9))),"No reportó")</f>
        <v>No reportó</v>
      </c>
      <c r="K81" s="12" t="str">
        <f>IFERROR(INDEX(vacan2!$G$2:$T$1000,MATCH($A81&amp;"0",vacan2!$W$2:$W$1000,0),IF($D81="Inicial",K$4-2,IF($D81="Primaria",K$4+3,K$4+9))),"No reportó")</f>
        <v>No reportó</v>
      </c>
      <c r="L81" s="12">
        <v>0</v>
      </c>
      <c r="M81" s="22" t="str">
        <f>IFERROR(INDEX(vacan2!$G$2:$T$1000,MATCH($A81&amp;"0",vacan2!$W$2:$W$1000,0),IF($D81="Inicial",K$4-2,IF($D81="Primaria",K$4+3,K$4+9))),"Sin datos")</f>
        <v>Sin datos</v>
      </c>
      <c r="N81" s="7" t="str">
        <f t="shared" si="5"/>
        <v>INSERT INTO matri08(codmod, direccion, distrito, g1, g2, g3, g4, g5, g6, obs, actualiz) VALUES ('1571926','JIRON MARIANO H. CORNEJO S/N','Juliaca',0,0,0,0,0,0,0,now());</v>
      </c>
      <c r="O81" s="7" t="str">
        <f t="shared" si="6"/>
        <v>INSERT INTO matri08(codmod, direccion, distrito, g1, g2, g3, g4, g5, g6, obs, actualiz) VALUES ('1571926','JIRON MARIANO H. CORNEJO S/N','Juliaca',0,0,No reportó,No reportó,No reportó,0,1,now());</v>
      </c>
      <c r="P81" s="7" t="str">
        <f t="shared" si="7"/>
        <v>INSERT INTO matri08(codmod, direccion, distrito, g1, g2, g3, g4, g5, g6, obs, actualiz) VALUES ('1571926','JIRON MARIANO H. CORNEJO S/N','Juliaca',0,0,0,0,0,0,0,now());</v>
      </c>
    </row>
    <row r="82" spans="1:16" ht="15" x14ac:dyDescent="0.25">
      <c r="A82" s="11" t="str">
        <f t="shared" si="4"/>
        <v>1571934</v>
      </c>
      <c r="B82" s="9">
        <v>1571934</v>
      </c>
      <c r="C82" s="10">
        <v>763</v>
      </c>
      <c r="D82" s="11" t="s">
        <v>19</v>
      </c>
      <c r="E82" s="21" t="str">
        <f>INDEX(Instituciones!$G$2:$G$349,MATCH(A82,Instituciones!$A$2:$A$349,0))</f>
        <v>PASAJE MZ 12 LOTE 39</v>
      </c>
      <c r="F82" s="11" t="s">
        <v>130</v>
      </c>
      <c r="G82" s="12">
        <v>0</v>
      </c>
      <c r="H82" s="12">
        <v>0</v>
      </c>
      <c r="I82" s="12">
        <f>IFERROR(INDEX(vacan2!$G$2:$T$1000,MATCH($A82&amp;"0",vacan2!$W$2:$W$1000,0),IF($D82="Inicial",I$4-2,IF($D82="Primaria",I$4+3,I$4+9))),"No reportó")</f>
        <v>23</v>
      </c>
      <c r="J82" s="12">
        <f>IFERROR(INDEX(vacan2!$G$2:$T$1000,MATCH($A82&amp;"0",vacan2!$W$2:$W$1000,0),IF($D82="Inicial",J$4-2,IF($D82="Primaria",J$4+3,J$4+9))),"No reportó")</f>
        <v>11</v>
      </c>
      <c r="K82" s="12">
        <f>IFERROR(INDEX(vacan2!$G$2:$T$1000,MATCH($A82&amp;"0",vacan2!$W$2:$W$1000,0),IF($D82="Inicial",K$4-2,IF($D82="Primaria",K$4+3,K$4+9))),"No reportó")</f>
        <v>6</v>
      </c>
      <c r="L82" s="12">
        <v>0</v>
      </c>
      <c r="M82" s="22">
        <f>IFERROR(INDEX(vacan2!$G$2:$T$1000,MATCH($A82&amp;"0",vacan2!$W$2:$W$1000,0),IF($D82="Inicial",K$4-2,IF($D82="Primaria",K$4+3,K$4+9))),"Sin datos")</f>
        <v>6</v>
      </c>
      <c r="N82" s="7" t="str">
        <f t="shared" si="5"/>
        <v>INSERT INTO matri08(codmod, direccion, distrito, g1, g2, g3, g4, g5, g6, obs, actualiz) VALUES ('1571934','PASAJE MZ 12 LOTE 39','Juliaca',0,0,0,0,0,0,0,now());</v>
      </c>
      <c r="O82" s="7" t="str">
        <f t="shared" si="6"/>
        <v>INSERT INTO matri08(codmod, direccion, distrito, g1, g2, g3, g4, g5, g6, obs, actualiz) VALUES ('1571934','PASAJE MZ 12 LOTE 39','Juliaca',0,0,23,11,6,0,1,now());</v>
      </c>
      <c r="P82" s="7" t="str">
        <f t="shared" si="7"/>
        <v>INSERT INTO matri08(codmod, direccion, distrito, g1, g2, g3, g4, g5, g6, obs, actualiz) VALUES ('1571934','PASAJE MZ 12 LOTE 39','Juliaca',0,0,23,11,6,0,1,now());</v>
      </c>
    </row>
    <row r="83" spans="1:16" ht="15" x14ac:dyDescent="0.25">
      <c r="A83" s="11" t="str">
        <f t="shared" si="4"/>
        <v>1571900</v>
      </c>
      <c r="B83" s="9">
        <v>1571900</v>
      </c>
      <c r="C83" s="10">
        <v>761</v>
      </c>
      <c r="D83" s="11" t="s">
        <v>19</v>
      </c>
      <c r="E83" s="21" t="str">
        <f>INDEX(Instituciones!$G$2:$G$349,MATCH(A83,Instituciones!$A$2:$A$349,0))</f>
        <v>PASAJE PAMPAS S/N</v>
      </c>
      <c r="F83" s="11" t="s">
        <v>130</v>
      </c>
      <c r="G83" s="12">
        <v>0</v>
      </c>
      <c r="H83" s="12">
        <v>0</v>
      </c>
      <c r="I83" s="12" t="str">
        <f>IFERROR(INDEX(vacan2!$G$2:$T$1000,MATCH($A83&amp;"0",vacan2!$W$2:$W$1000,0),IF($D83="Inicial",I$4-2,IF($D83="Primaria",I$4+3,I$4+9))),"No reportó")</f>
        <v>No reportó</v>
      </c>
      <c r="J83" s="12" t="str">
        <f>IFERROR(INDEX(vacan2!$G$2:$T$1000,MATCH($A83&amp;"0",vacan2!$W$2:$W$1000,0),IF($D83="Inicial",J$4-2,IF($D83="Primaria",J$4+3,J$4+9))),"No reportó")</f>
        <v>No reportó</v>
      </c>
      <c r="K83" s="12" t="str">
        <f>IFERROR(INDEX(vacan2!$G$2:$T$1000,MATCH($A83&amp;"0",vacan2!$W$2:$W$1000,0),IF($D83="Inicial",K$4-2,IF($D83="Primaria",K$4+3,K$4+9))),"No reportó")</f>
        <v>No reportó</v>
      </c>
      <c r="L83" s="12">
        <v>0</v>
      </c>
      <c r="M83" s="22" t="str">
        <f>IFERROR(INDEX(vacan2!$G$2:$T$1000,MATCH($A83&amp;"0",vacan2!$W$2:$W$1000,0),IF($D83="Inicial",K$4-2,IF($D83="Primaria",K$4+3,K$4+9))),"Sin datos")</f>
        <v>Sin datos</v>
      </c>
      <c r="N83" s="7" t="str">
        <f t="shared" si="5"/>
        <v>INSERT INTO matri08(codmod, direccion, distrito, g1, g2, g3, g4, g5, g6, obs, actualiz) VALUES ('1571900','PASAJE PAMPAS S/N','Juliaca',0,0,0,0,0,0,0,now());</v>
      </c>
      <c r="O83" s="7" t="str">
        <f t="shared" si="6"/>
        <v>INSERT INTO matri08(codmod, direccion, distrito, g1, g2, g3, g4, g5, g6, obs, actualiz) VALUES ('1571900','PASAJE PAMPAS S/N','Juliaca',0,0,No reportó,No reportó,No reportó,0,1,now());</v>
      </c>
      <c r="P83" s="7" t="str">
        <f t="shared" si="7"/>
        <v>INSERT INTO matri08(codmod, direccion, distrito, g1, g2, g3, g4, g5, g6, obs, actualiz) VALUES ('1571900','PASAJE PAMPAS S/N','Juliaca',0,0,0,0,0,0,0,now());</v>
      </c>
    </row>
    <row r="84" spans="1:16" ht="15" x14ac:dyDescent="0.25">
      <c r="A84" s="11" t="str">
        <f t="shared" si="4"/>
        <v>1571827</v>
      </c>
      <c r="B84" s="9">
        <v>1571827</v>
      </c>
      <c r="C84" s="10">
        <v>760</v>
      </c>
      <c r="D84" s="11" t="s">
        <v>19</v>
      </c>
      <c r="E84" s="21" t="str">
        <f>INDEX(Instituciones!$G$2:$G$349,MATCH(A84,Instituciones!$A$2:$A$349,0))</f>
        <v>JIRON TITICACA S/N</v>
      </c>
      <c r="F84" s="11" t="s">
        <v>130</v>
      </c>
      <c r="G84" s="12">
        <v>0</v>
      </c>
      <c r="H84" s="12">
        <v>0</v>
      </c>
      <c r="I84" s="12" t="str">
        <f>IFERROR(INDEX(vacan2!$G$2:$T$1000,MATCH($A84&amp;"0",vacan2!$W$2:$W$1000,0),IF($D84="Inicial",I$4-2,IF($D84="Primaria",I$4+3,I$4+9))),"No reportó")</f>
        <v>No reportó</v>
      </c>
      <c r="J84" s="12" t="str">
        <f>IFERROR(INDEX(vacan2!$G$2:$T$1000,MATCH($A84&amp;"0",vacan2!$W$2:$W$1000,0),IF($D84="Inicial",J$4-2,IF($D84="Primaria",J$4+3,J$4+9))),"No reportó")</f>
        <v>No reportó</v>
      </c>
      <c r="K84" s="12" t="str">
        <f>IFERROR(INDEX(vacan2!$G$2:$T$1000,MATCH($A84&amp;"0",vacan2!$W$2:$W$1000,0),IF($D84="Inicial",K$4-2,IF($D84="Primaria",K$4+3,K$4+9))),"No reportó")</f>
        <v>No reportó</v>
      </c>
      <c r="L84" s="12">
        <v>0</v>
      </c>
      <c r="M84" s="22" t="str">
        <f>IFERROR(INDEX(vacan2!$G$2:$T$1000,MATCH($A84&amp;"0",vacan2!$W$2:$W$1000,0),IF($D84="Inicial",K$4-2,IF($D84="Primaria",K$4+3,K$4+9))),"Sin datos")</f>
        <v>Sin datos</v>
      </c>
      <c r="N84" s="7" t="str">
        <f t="shared" si="5"/>
        <v>INSERT INTO matri08(codmod, direccion, distrito, g1, g2, g3, g4, g5, g6, obs, actualiz) VALUES ('1571827','JIRON TITICACA S/N','Juliaca',0,0,0,0,0,0,0,now());</v>
      </c>
      <c r="O84" s="7" t="str">
        <f t="shared" si="6"/>
        <v>INSERT INTO matri08(codmod, direccion, distrito, g1, g2, g3, g4, g5, g6, obs, actualiz) VALUES ('1571827','JIRON TITICACA S/N','Juliaca',0,0,No reportó,No reportó,No reportó,0,1,now());</v>
      </c>
      <c r="P84" s="7" t="str">
        <f t="shared" si="7"/>
        <v>INSERT INTO matri08(codmod, direccion, distrito, g1, g2, g3, g4, g5, g6, obs, actualiz) VALUES ('1571827','JIRON TITICACA S/N','Juliaca',0,0,0,0,0,0,0,now());</v>
      </c>
    </row>
    <row r="85" spans="1:16" ht="15" x14ac:dyDescent="0.25">
      <c r="A85" s="11" t="str">
        <f t="shared" si="4"/>
        <v>1619261</v>
      </c>
      <c r="B85" s="9">
        <v>1619261</v>
      </c>
      <c r="C85" s="10">
        <v>1000</v>
      </c>
      <c r="D85" s="11" t="s">
        <v>19</v>
      </c>
      <c r="E85" s="21" t="str">
        <f>INDEX(Instituciones!$G$2:$G$349,MATCH(A85,Instituciones!$A$2:$A$349,0))</f>
        <v>YOCARA</v>
      </c>
      <c r="F85" s="11" t="s">
        <v>130</v>
      </c>
      <c r="G85" s="12">
        <v>0</v>
      </c>
      <c r="H85" s="12">
        <v>0</v>
      </c>
      <c r="I85" s="12" t="str">
        <f>IFERROR(INDEX(vacan2!$G$2:$T$1000,MATCH($A85&amp;"0",vacan2!$W$2:$W$1000,0),IF($D85="Inicial",I$4-2,IF($D85="Primaria",I$4+3,I$4+9))),"No reportó")</f>
        <v>No reportó</v>
      </c>
      <c r="J85" s="12" t="str">
        <f>IFERROR(INDEX(vacan2!$G$2:$T$1000,MATCH($A85&amp;"0",vacan2!$W$2:$W$1000,0),IF($D85="Inicial",J$4-2,IF($D85="Primaria",J$4+3,J$4+9))),"No reportó")</f>
        <v>No reportó</v>
      </c>
      <c r="K85" s="12" t="str">
        <f>IFERROR(INDEX(vacan2!$G$2:$T$1000,MATCH($A85&amp;"0",vacan2!$W$2:$W$1000,0),IF($D85="Inicial",K$4-2,IF($D85="Primaria",K$4+3,K$4+9))),"No reportó")</f>
        <v>No reportó</v>
      </c>
      <c r="L85" s="12">
        <v>0</v>
      </c>
      <c r="M85" s="22" t="str">
        <f>IFERROR(INDEX(vacan2!$G$2:$T$1000,MATCH($A85&amp;"0",vacan2!$W$2:$W$1000,0),IF($D85="Inicial",K$4-2,IF($D85="Primaria",K$4+3,K$4+9))),"Sin datos")</f>
        <v>Sin datos</v>
      </c>
      <c r="N85" s="7" t="str">
        <f t="shared" si="5"/>
        <v>INSERT INTO matri08(codmod, direccion, distrito, g1, g2, g3, g4, g5, g6, obs, actualiz) VALUES ('1619261','YOCARA','Juliaca',0,0,0,0,0,0,0,now());</v>
      </c>
      <c r="O85" s="7" t="str">
        <f t="shared" si="6"/>
        <v>INSERT INTO matri08(codmod, direccion, distrito, g1, g2, g3, g4, g5, g6, obs, actualiz) VALUES ('1619261','YOCARA','Juliaca',0,0,No reportó,No reportó,No reportó,0,1,now());</v>
      </c>
      <c r="P85" s="7" t="str">
        <f t="shared" si="7"/>
        <v>INSERT INTO matri08(codmod, direccion, distrito, g1, g2, g3, g4, g5, g6, obs, actualiz) VALUES ('1619261','YOCARA','Juliaca',0,0,0,0,0,0,0,now());</v>
      </c>
    </row>
    <row r="86" spans="1:16" ht="15" x14ac:dyDescent="0.25">
      <c r="A86" s="11" t="str">
        <f t="shared" si="4"/>
        <v>1619279</v>
      </c>
      <c r="B86" s="9">
        <v>1619279</v>
      </c>
      <c r="C86" s="10">
        <v>952</v>
      </c>
      <c r="D86" s="11" t="s">
        <v>19</v>
      </c>
      <c r="E86" s="21" t="str">
        <f>INDEX(Instituciones!$G$2:$G$349,MATCH(A86,Instituciones!$A$2:$A$349,0))</f>
        <v>JIRON AUTOMOTRIZ S/N</v>
      </c>
      <c r="F86" s="11" t="s">
        <v>130</v>
      </c>
      <c r="G86" s="12">
        <v>0</v>
      </c>
      <c r="H86" s="12">
        <v>0</v>
      </c>
      <c r="I86" s="12" t="str">
        <f>IFERROR(INDEX(vacan2!$G$2:$T$1000,MATCH($A86&amp;"0",vacan2!$W$2:$W$1000,0),IF($D86="Inicial",I$4-2,IF($D86="Primaria",I$4+3,I$4+9))),"No reportó")</f>
        <v>No reportó</v>
      </c>
      <c r="J86" s="12" t="str">
        <f>IFERROR(INDEX(vacan2!$G$2:$T$1000,MATCH($A86&amp;"0",vacan2!$W$2:$W$1000,0),IF($D86="Inicial",J$4-2,IF($D86="Primaria",J$4+3,J$4+9))),"No reportó")</f>
        <v>No reportó</v>
      </c>
      <c r="K86" s="12" t="str">
        <f>IFERROR(INDEX(vacan2!$G$2:$T$1000,MATCH($A86&amp;"0",vacan2!$W$2:$W$1000,0),IF($D86="Inicial",K$4-2,IF($D86="Primaria",K$4+3,K$4+9))),"No reportó")</f>
        <v>No reportó</v>
      </c>
      <c r="L86" s="12">
        <v>0</v>
      </c>
      <c r="M86" s="22" t="str">
        <f>IFERROR(INDEX(vacan2!$G$2:$T$1000,MATCH($A86&amp;"0",vacan2!$W$2:$W$1000,0),IF($D86="Inicial",K$4-2,IF($D86="Primaria",K$4+3,K$4+9))),"Sin datos")</f>
        <v>Sin datos</v>
      </c>
      <c r="N86" s="7" t="str">
        <f t="shared" si="5"/>
        <v>INSERT INTO matri08(codmod, direccion, distrito, g1, g2, g3, g4, g5, g6, obs, actualiz) VALUES ('1619279','JIRON AUTOMOTRIZ S/N','Juliaca',0,0,0,0,0,0,0,now());</v>
      </c>
      <c r="O86" s="7" t="str">
        <f t="shared" si="6"/>
        <v>INSERT INTO matri08(codmod, direccion, distrito, g1, g2, g3, g4, g5, g6, obs, actualiz) VALUES ('1619279','JIRON AUTOMOTRIZ S/N','Juliaca',0,0,No reportó,No reportó,No reportó,0,1,now());</v>
      </c>
      <c r="P86" s="7" t="str">
        <f t="shared" si="7"/>
        <v>INSERT INTO matri08(codmod, direccion, distrito, g1, g2, g3, g4, g5, g6, obs, actualiz) VALUES ('1619279','JIRON AUTOMOTRIZ S/N','Juliaca',0,0,0,0,0,0,0,now());</v>
      </c>
    </row>
    <row r="87" spans="1:16" ht="15" x14ac:dyDescent="0.25">
      <c r="A87" s="11" t="str">
        <f t="shared" si="4"/>
        <v>1619287</v>
      </c>
      <c r="B87" s="9">
        <v>1619287</v>
      </c>
      <c r="C87" s="10">
        <v>954</v>
      </c>
      <c r="D87" s="11" t="s">
        <v>19</v>
      </c>
      <c r="E87" s="21" t="str">
        <f>INDEX(Instituciones!$G$2:$G$349,MATCH(A87,Instituciones!$A$2:$A$349,0))</f>
        <v>JIRON PARAGUAY CON JIRON CANADA S/N</v>
      </c>
      <c r="F87" s="11" t="s">
        <v>130</v>
      </c>
      <c r="G87" s="12">
        <v>0</v>
      </c>
      <c r="H87" s="12">
        <v>0</v>
      </c>
      <c r="I87" s="12" t="str">
        <f>IFERROR(INDEX(vacan2!$G$2:$T$1000,MATCH($A87&amp;"0",vacan2!$W$2:$W$1000,0),IF($D87="Inicial",I$4-2,IF($D87="Primaria",I$4+3,I$4+9))),"No reportó")</f>
        <v>No reportó</v>
      </c>
      <c r="J87" s="12" t="str">
        <f>IFERROR(INDEX(vacan2!$G$2:$T$1000,MATCH($A87&amp;"0",vacan2!$W$2:$W$1000,0),IF($D87="Inicial",J$4-2,IF($D87="Primaria",J$4+3,J$4+9))),"No reportó")</f>
        <v>No reportó</v>
      </c>
      <c r="K87" s="12" t="str">
        <f>IFERROR(INDEX(vacan2!$G$2:$T$1000,MATCH($A87&amp;"0",vacan2!$W$2:$W$1000,0),IF($D87="Inicial",K$4-2,IF($D87="Primaria",K$4+3,K$4+9))),"No reportó")</f>
        <v>No reportó</v>
      </c>
      <c r="L87" s="12">
        <v>0</v>
      </c>
      <c r="M87" s="22" t="str">
        <f>IFERROR(INDEX(vacan2!$G$2:$T$1000,MATCH($A87&amp;"0",vacan2!$W$2:$W$1000,0),IF($D87="Inicial",K$4-2,IF($D87="Primaria",K$4+3,K$4+9))),"Sin datos")</f>
        <v>Sin datos</v>
      </c>
      <c r="N87" s="7" t="str">
        <f t="shared" si="5"/>
        <v>INSERT INTO matri08(codmod, direccion, distrito, g1, g2, g3, g4, g5, g6, obs, actualiz) VALUES ('1619287','JIRON PARAGUAY CON JIRON CANADA S/N','Juliaca',0,0,0,0,0,0,0,now());</v>
      </c>
      <c r="O87" s="7" t="str">
        <f t="shared" si="6"/>
        <v>INSERT INTO matri08(codmod, direccion, distrito, g1, g2, g3, g4, g5, g6, obs, actualiz) VALUES ('1619287','JIRON PARAGUAY CON JIRON CANADA S/N','Juliaca',0,0,No reportó,No reportó,No reportó,0,1,now());</v>
      </c>
      <c r="P87" s="7" t="str">
        <f t="shared" si="7"/>
        <v>INSERT INTO matri08(codmod, direccion, distrito, g1, g2, g3, g4, g5, g6, obs, actualiz) VALUES ('1619287','JIRON PARAGUAY CON JIRON CANADA S/N','Juliaca',0,0,0,0,0,0,0,now());</v>
      </c>
    </row>
    <row r="88" spans="1:16" ht="15" x14ac:dyDescent="0.25">
      <c r="A88" s="11" t="str">
        <f t="shared" si="4"/>
        <v>1619295</v>
      </c>
      <c r="B88" s="9">
        <v>1619295</v>
      </c>
      <c r="C88" s="10">
        <v>955</v>
      </c>
      <c r="D88" s="11" t="s">
        <v>19</v>
      </c>
      <c r="E88" s="21" t="str">
        <f>INDEX(Instituciones!$G$2:$G$349,MATCH(A88,Instituciones!$A$2:$A$349,0))</f>
        <v>CHACAS</v>
      </c>
      <c r="F88" s="11" t="s">
        <v>130</v>
      </c>
      <c r="G88" s="12">
        <v>0</v>
      </c>
      <c r="H88" s="12">
        <v>0</v>
      </c>
      <c r="I88" s="12" t="str">
        <f>IFERROR(INDEX(vacan2!$G$2:$T$1000,MATCH($A88&amp;"0",vacan2!$W$2:$W$1000,0),IF($D88="Inicial",I$4-2,IF($D88="Primaria",I$4+3,I$4+9))),"No reportó")</f>
        <v>No reportó</v>
      </c>
      <c r="J88" s="12" t="str">
        <f>IFERROR(INDEX(vacan2!$G$2:$T$1000,MATCH($A88&amp;"0",vacan2!$W$2:$W$1000,0),IF($D88="Inicial",J$4-2,IF($D88="Primaria",J$4+3,J$4+9))),"No reportó")</f>
        <v>No reportó</v>
      </c>
      <c r="K88" s="12" t="str">
        <f>IFERROR(INDEX(vacan2!$G$2:$T$1000,MATCH($A88&amp;"0",vacan2!$W$2:$W$1000,0),IF($D88="Inicial",K$4-2,IF($D88="Primaria",K$4+3,K$4+9))),"No reportó")</f>
        <v>No reportó</v>
      </c>
      <c r="L88" s="12">
        <v>0</v>
      </c>
      <c r="M88" s="22" t="str">
        <f>IFERROR(INDEX(vacan2!$G$2:$T$1000,MATCH($A88&amp;"0",vacan2!$W$2:$W$1000,0),IF($D88="Inicial",K$4-2,IF($D88="Primaria",K$4+3,K$4+9))),"Sin datos")</f>
        <v>Sin datos</v>
      </c>
      <c r="N88" s="7" t="str">
        <f t="shared" si="5"/>
        <v>INSERT INTO matri08(codmod, direccion, distrito, g1, g2, g3, g4, g5, g6, obs, actualiz) VALUES ('1619295','CHACAS','Juliaca',0,0,0,0,0,0,0,now());</v>
      </c>
      <c r="O88" s="7" t="str">
        <f t="shared" si="6"/>
        <v>INSERT INTO matri08(codmod, direccion, distrito, g1, g2, g3, g4, g5, g6, obs, actualiz) VALUES ('1619295','CHACAS','Juliaca',0,0,No reportó,No reportó,No reportó,0,1,now());</v>
      </c>
      <c r="P88" s="7" t="str">
        <f t="shared" si="7"/>
        <v>INSERT INTO matri08(codmod, direccion, distrito, g1, g2, g3, g4, g5, g6, obs, actualiz) VALUES ('1619295','CHACAS','Juliaca',0,0,0,0,0,0,0,now());</v>
      </c>
    </row>
    <row r="89" spans="1:16" ht="15" x14ac:dyDescent="0.25">
      <c r="A89" s="11" t="str">
        <f t="shared" si="4"/>
        <v>1619303</v>
      </c>
      <c r="B89" s="9">
        <v>1619303</v>
      </c>
      <c r="C89" s="10">
        <v>956</v>
      </c>
      <c r="D89" s="11" t="s">
        <v>19</v>
      </c>
      <c r="E89" s="21" t="str">
        <f>INDEX(Instituciones!$G$2:$G$349,MATCH(A89,Instituciones!$A$2:$A$349,0))</f>
        <v>CHIMPA JARAN</v>
      </c>
      <c r="F89" s="11" t="s">
        <v>130</v>
      </c>
      <c r="G89" s="12">
        <v>0</v>
      </c>
      <c r="H89" s="12">
        <v>0</v>
      </c>
      <c r="I89" s="12" t="str">
        <f>IFERROR(INDEX(vacan2!$G$2:$T$1000,MATCH($A89&amp;"0",vacan2!$W$2:$W$1000,0),IF($D89="Inicial",I$4-2,IF($D89="Primaria",I$4+3,I$4+9))),"No reportó")</f>
        <v>No reportó</v>
      </c>
      <c r="J89" s="12" t="str">
        <f>IFERROR(INDEX(vacan2!$G$2:$T$1000,MATCH($A89&amp;"0",vacan2!$W$2:$W$1000,0),IF($D89="Inicial",J$4-2,IF($D89="Primaria",J$4+3,J$4+9))),"No reportó")</f>
        <v>No reportó</v>
      </c>
      <c r="K89" s="12" t="str">
        <f>IFERROR(INDEX(vacan2!$G$2:$T$1000,MATCH($A89&amp;"0",vacan2!$W$2:$W$1000,0),IF($D89="Inicial",K$4-2,IF($D89="Primaria",K$4+3,K$4+9))),"No reportó")</f>
        <v>No reportó</v>
      </c>
      <c r="L89" s="12">
        <v>0</v>
      </c>
      <c r="M89" s="22" t="str">
        <f>IFERROR(INDEX(vacan2!$G$2:$T$1000,MATCH($A89&amp;"0",vacan2!$W$2:$W$1000,0),IF($D89="Inicial",K$4-2,IF($D89="Primaria",K$4+3,K$4+9))),"Sin datos")</f>
        <v>Sin datos</v>
      </c>
      <c r="N89" s="7" t="str">
        <f t="shared" si="5"/>
        <v>INSERT INTO matri08(codmod, direccion, distrito, g1, g2, g3, g4, g5, g6, obs, actualiz) VALUES ('1619303','CHIMPA JARAN','Juliaca',0,0,0,0,0,0,0,now());</v>
      </c>
      <c r="O89" s="7" t="str">
        <f t="shared" si="6"/>
        <v>INSERT INTO matri08(codmod, direccion, distrito, g1, g2, g3, g4, g5, g6, obs, actualiz) VALUES ('1619303','CHIMPA JARAN','Juliaca',0,0,No reportó,No reportó,No reportó,0,1,now());</v>
      </c>
      <c r="P89" s="7" t="str">
        <f t="shared" si="7"/>
        <v>INSERT INTO matri08(codmod, direccion, distrito, g1, g2, g3, g4, g5, g6, obs, actualiz) VALUES ('1619303','CHIMPA JARAN','Juliaca',0,0,0,0,0,0,0,now());</v>
      </c>
    </row>
    <row r="90" spans="1:16" ht="15" x14ac:dyDescent="0.25">
      <c r="A90" s="11" t="str">
        <f t="shared" si="4"/>
        <v>1619311</v>
      </c>
      <c r="B90" s="9">
        <v>1619311</v>
      </c>
      <c r="C90" s="10">
        <v>968</v>
      </c>
      <c r="D90" s="11" t="s">
        <v>19</v>
      </c>
      <c r="E90" s="21" t="str">
        <f>INDEX(Instituciones!$G$2:$G$349,MATCH(A90,Instituciones!$A$2:$A$349,0))</f>
        <v>HUICHAY JARAN</v>
      </c>
      <c r="F90" s="11" t="s">
        <v>130</v>
      </c>
      <c r="G90" s="12">
        <v>0</v>
      </c>
      <c r="H90" s="12">
        <v>0</v>
      </c>
      <c r="I90" s="12" t="str">
        <f>IFERROR(INDEX(vacan2!$G$2:$T$1000,MATCH($A90&amp;"0",vacan2!$W$2:$W$1000,0),IF($D90="Inicial",I$4-2,IF($D90="Primaria",I$4+3,I$4+9))),"No reportó")</f>
        <v>No reportó</v>
      </c>
      <c r="J90" s="12" t="str">
        <f>IFERROR(INDEX(vacan2!$G$2:$T$1000,MATCH($A90&amp;"0",vacan2!$W$2:$W$1000,0),IF($D90="Inicial",J$4-2,IF($D90="Primaria",J$4+3,J$4+9))),"No reportó")</f>
        <v>No reportó</v>
      </c>
      <c r="K90" s="12" t="str">
        <f>IFERROR(INDEX(vacan2!$G$2:$T$1000,MATCH($A90&amp;"0",vacan2!$W$2:$W$1000,0),IF($D90="Inicial",K$4-2,IF($D90="Primaria",K$4+3,K$4+9))),"No reportó")</f>
        <v>No reportó</v>
      </c>
      <c r="L90" s="12">
        <v>0</v>
      </c>
      <c r="M90" s="22" t="str">
        <f>IFERROR(INDEX(vacan2!$G$2:$T$1000,MATCH($A90&amp;"0",vacan2!$W$2:$W$1000,0),IF($D90="Inicial",K$4-2,IF($D90="Primaria",K$4+3,K$4+9))),"Sin datos")</f>
        <v>Sin datos</v>
      </c>
      <c r="N90" s="7" t="str">
        <f t="shared" si="5"/>
        <v>INSERT INTO matri08(codmod, direccion, distrito, g1, g2, g3, g4, g5, g6, obs, actualiz) VALUES ('1619311','HUICHAY JARAN','Juliaca',0,0,0,0,0,0,0,now());</v>
      </c>
      <c r="O90" s="7" t="str">
        <f t="shared" si="6"/>
        <v>INSERT INTO matri08(codmod, direccion, distrito, g1, g2, g3, g4, g5, g6, obs, actualiz) VALUES ('1619311','HUICHAY JARAN','Juliaca',0,0,No reportó,No reportó,No reportó,0,1,now());</v>
      </c>
      <c r="P90" s="7" t="str">
        <f t="shared" si="7"/>
        <v>INSERT INTO matri08(codmod, direccion, distrito, g1, g2, g3, g4, g5, g6, obs, actualiz) VALUES ('1619311','HUICHAY JARAN','Juliaca',0,0,0,0,0,0,0,now());</v>
      </c>
    </row>
    <row r="91" spans="1:16" ht="15" x14ac:dyDescent="0.25">
      <c r="A91" s="11" t="str">
        <f t="shared" si="4"/>
        <v>1619329</v>
      </c>
      <c r="B91" s="9">
        <v>1619329</v>
      </c>
      <c r="C91" s="10">
        <v>970</v>
      </c>
      <c r="D91" s="11" t="s">
        <v>19</v>
      </c>
      <c r="E91" s="21" t="str">
        <f>INDEX(Instituciones!$G$2:$G$349,MATCH(A91,Instituciones!$A$2:$A$349,0))</f>
        <v>ISLA KM 10</v>
      </c>
      <c r="F91" s="11" t="s">
        <v>130</v>
      </c>
      <c r="G91" s="12">
        <v>0</v>
      </c>
      <c r="H91" s="12">
        <v>0</v>
      </c>
      <c r="I91" s="12" t="str">
        <f>IFERROR(INDEX(vacan2!$G$2:$T$1000,MATCH($A91&amp;"0",vacan2!$W$2:$W$1000,0),IF($D91="Inicial",I$4-2,IF($D91="Primaria",I$4+3,I$4+9))),"No reportó")</f>
        <v>No reportó</v>
      </c>
      <c r="J91" s="12" t="str">
        <f>IFERROR(INDEX(vacan2!$G$2:$T$1000,MATCH($A91&amp;"0",vacan2!$W$2:$W$1000,0),IF($D91="Inicial",J$4-2,IF($D91="Primaria",J$4+3,J$4+9))),"No reportó")</f>
        <v>No reportó</v>
      </c>
      <c r="K91" s="12" t="str">
        <f>IFERROR(INDEX(vacan2!$G$2:$T$1000,MATCH($A91&amp;"0",vacan2!$W$2:$W$1000,0),IF($D91="Inicial",K$4-2,IF($D91="Primaria",K$4+3,K$4+9))),"No reportó")</f>
        <v>No reportó</v>
      </c>
      <c r="L91" s="12">
        <v>0</v>
      </c>
      <c r="M91" s="22" t="str">
        <f>IFERROR(INDEX(vacan2!$G$2:$T$1000,MATCH($A91&amp;"0",vacan2!$W$2:$W$1000,0),IF($D91="Inicial",K$4-2,IF($D91="Primaria",K$4+3,K$4+9))),"Sin datos")</f>
        <v>Sin datos</v>
      </c>
      <c r="N91" s="7" t="str">
        <f t="shared" si="5"/>
        <v>INSERT INTO matri08(codmod, direccion, distrito, g1, g2, g3, g4, g5, g6, obs, actualiz) VALUES ('1619329','ISLA KM 10','Juliaca',0,0,0,0,0,0,0,now());</v>
      </c>
      <c r="O91" s="7" t="str">
        <f t="shared" si="6"/>
        <v>INSERT INTO matri08(codmod, direccion, distrito, g1, g2, g3, g4, g5, g6, obs, actualiz) VALUES ('1619329','ISLA KM 10','Juliaca',0,0,No reportó,No reportó,No reportó,0,1,now());</v>
      </c>
      <c r="P91" s="7" t="str">
        <f t="shared" si="7"/>
        <v>INSERT INTO matri08(codmod, direccion, distrito, g1, g2, g3, g4, g5, g6, obs, actualiz) VALUES ('1619329','ISLA KM 10','Juliaca',0,0,0,0,0,0,0,now());</v>
      </c>
    </row>
    <row r="92" spans="1:16" ht="15" x14ac:dyDescent="0.25">
      <c r="A92" s="11" t="str">
        <f t="shared" si="4"/>
        <v>1619337</v>
      </c>
      <c r="B92" s="9">
        <v>1619337</v>
      </c>
      <c r="C92" s="10">
        <v>971</v>
      </c>
      <c r="D92" s="11" t="s">
        <v>19</v>
      </c>
      <c r="E92" s="21" t="str">
        <f>INDEX(Instituciones!$G$2:$G$349,MATCH(A92,Instituciones!$A$2:$A$349,0))</f>
        <v>CANTERIA</v>
      </c>
      <c r="F92" s="11" t="s">
        <v>130</v>
      </c>
      <c r="G92" s="12">
        <v>0</v>
      </c>
      <c r="H92" s="12">
        <v>0</v>
      </c>
      <c r="I92" s="12" t="str">
        <f>IFERROR(INDEX(vacan2!$G$2:$T$1000,MATCH($A92&amp;"0",vacan2!$W$2:$W$1000,0),IF($D92="Inicial",I$4-2,IF($D92="Primaria",I$4+3,I$4+9))),"No reportó")</f>
        <v>No reportó</v>
      </c>
      <c r="J92" s="12" t="str">
        <f>IFERROR(INDEX(vacan2!$G$2:$T$1000,MATCH($A92&amp;"0",vacan2!$W$2:$W$1000,0),IF($D92="Inicial",J$4-2,IF($D92="Primaria",J$4+3,J$4+9))),"No reportó")</f>
        <v>No reportó</v>
      </c>
      <c r="K92" s="12" t="str">
        <f>IFERROR(INDEX(vacan2!$G$2:$T$1000,MATCH($A92&amp;"0",vacan2!$W$2:$W$1000,0),IF($D92="Inicial",K$4-2,IF($D92="Primaria",K$4+3,K$4+9))),"No reportó")</f>
        <v>No reportó</v>
      </c>
      <c r="L92" s="12">
        <v>0</v>
      </c>
      <c r="M92" s="22" t="str">
        <f>IFERROR(INDEX(vacan2!$G$2:$T$1000,MATCH($A92&amp;"0",vacan2!$W$2:$W$1000,0),IF($D92="Inicial",K$4-2,IF($D92="Primaria",K$4+3,K$4+9))),"Sin datos")</f>
        <v>Sin datos</v>
      </c>
      <c r="N92" s="7" t="str">
        <f t="shared" si="5"/>
        <v>INSERT INTO matri08(codmod, direccion, distrito, g1, g2, g3, g4, g5, g6, obs, actualiz) VALUES ('1619337','CANTERIA','Juliaca',0,0,0,0,0,0,0,now());</v>
      </c>
      <c r="O92" s="7" t="str">
        <f t="shared" si="6"/>
        <v>INSERT INTO matri08(codmod, direccion, distrito, g1, g2, g3, g4, g5, g6, obs, actualiz) VALUES ('1619337','CANTERIA','Juliaca',0,0,No reportó,No reportó,No reportó,0,1,now());</v>
      </c>
      <c r="P92" s="7" t="str">
        <f t="shared" si="7"/>
        <v>INSERT INTO matri08(codmod, direccion, distrito, g1, g2, g3, g4, g5, g6, obs, actualiz) VALUES ('1619337','CANTERIA','Juliaca',0,0,0,0,0,0,0,now());</v>
      </c>
    </row>
    <row r="93" spans="1:16" ht="15" x14ac:dyDescent="0.25">
      <c r="A93" s="11" t="str">
        <f t="shared" si="4"/>
        <v>1619386</v>
      </c>
      <c r="B93" s="9">
        <v>1619386</v>
      </c>
      <c r="C93" s="10">
        <v>944</v>
      </c>
      <c r="D93" s="11" t="s">
        <v>19</v>
      </c>
      <c r="E93" s="21" t="str">
        <f>INDEX(Instituciones!$G$2:$G$349,MATCH(A93,Instituciones!$A$2:$A$349,0))</f>
        <v>JIRON INTIRAYMI MZ J-19</v>
      </c>
      <c r="F93" s="11" t="s">
        <v>130</v>
      </c>
      <c r="G93" s="12">
        <v>0</v>
      </c>
      <c r="H93" s="12">
        <v>0</v>
      </c>
      <c r="I93" s="12" t="str">
        <f>IFERROR(INDEX(vacan2!$G$2:$T$1000,MATCH($A93&amp;"0",vacan2!$W$2:$W$1000,0),IF($D93="Inicial",I$4-2,IF($D93="Primaria",I$4+3,I$4+9))),"No reportó")</f>
        <v>No reportó</v>
      </c>
      <c r="J93" s="12" t="str">
        <f>IFERROR(INDEX(vacan2!$G$2:$T$1000,MATCH($A93&amp;"0",vacan2!$W$2:$W$1000,0),IF($D93="Inicial",J$4-2,IF($D93="Primaria",J$4+3,J$4+9))),"No reportó")</f>
        <v>No reportó</v>
      </c>
      <c r="K93" s="12" t="str">
        <f>IFERROR(INDEX(vacan2!$G$2:$T$1000,MATCH($A93&amp;"0",vacan2!$W$2:$W$1000,0),IF($D93="Inicial",K$4-2,IF($D93="Primaria",K$4+3,K$4+9))),"No reportó")</f>
        <v>No reportó</v>
      </c>
      <c r="L93" s="12">
        <v>0</v>
      </c>
      <c r="M93" s="22" t="str">
        <f>IFERROR(INDEX(vacan2!$G$2:$T$1000,MATCH($A93&amp;"0",vacan2!$W$2:$W$1000,0),IF($D93="Inicial",K$4-2,IF($D93="Primaria",K$4+3,K$4+9))),"Sin datos")</f>
        <v>Sin datos</v>
      </c>
      <c r="N93" s="7" t="str">
        <f t="shared" si="5"/>
        <v>INSERT INTO matri08(codmod, direccion, distrito, g1, g2, g3, g4, g5, g6, obs, actualiz) VALUES ('1619386','JIRON INTIRAYMI MZ J-19','Juliaca',0,0,0,0,0,0,0,now());</v>
      </c>
      <c r="O93" s="7" t="str">
        <f t="shared" si="6"/>
        <v>INSERT INTO matri08(codmod, direccion, distrito, g1, g2, g3, g4, g5, g6, obs, actualiz) VALUES ('1619386','JIRON INTIRAYMI MZ J-19','Juliaca',0,0,No reportó,No reportó,No reportó,0,1,now());</v>
      </c>
      <c r="P93" s="7" t="str">
        <f t="shared" si="7"/>
        <v>INSERT INTO matri08(codmod, direccion, distrito, g1, g2, g3, g4, g5, g6, obs, actualiz) VALUES ('1619386','JIRON INTIRAYMI MZ J-19','Juliaca',0,0,0,0,0,0,0,now());</v>
      </c>
    </row>
    <row r="94" spans="1:16" ht="15" x14ac:dyDescent="0.25">
      <c r="A94" s="11" t="str">
        <f t="shared" si="4"/>
        <v>1619394</v>
      </c>
      <c r="B94" s="9">
        <v>1619394</v>
      </c>
      <c r="C94" s="10">
        <v>949</v>
      </c>
      <c r="D94" s="11" t="s">
        <v>19</v>
      </c>
      <c r="E94" s="21" t="str">
        <f>INDEX(Instituciones!$G$2:$G$349,MATCH(A94,Instituciones!$A$2:$A$349,0))</f>
        <v>PASAJE 09</v>
      </c>
      <c r="F94" s="11" t="s">
        <v>130</v>
      </c>
      <c r="G94" s="12">
        <v>0</v>
      </c>
      <c r="H94" s="12">
        <v>0</v>
      </c>
      <c r="I94" s="12" t="str">
        <f>IFERROR(INDEX(vacan2!$G$2:$T$1000,MATCH($A94&amp;"0",vacan2!$W$2:$W$1000,0),IF($D94="Inicial",I$4-2,IF($D94="Primaria",I$4+3,I$4+9))),"No reportó")</f>
        <v>No reportó</v>
      </c>
      <c r="J94" s="12" t="str">
        <f>IFERROR(INDEX(vacan2!$G$2:$T$1000,MATCH($A94&amp;"0",vacan2!$W$2:$W$1000,0),IF($D94="Inicial",J$4-2,IF($D94="Primaria",J$4+3,J$4+9))),"No reportó")</f>
        <v>No reportó</v>
      </c>
      <c r="K94" s="12" t="str">
        <f>IFERROR(INDEX(vacan2!$G$2:$T$1000,MATCH($A94&amp;"0",vacan2!$W$2:$W$1000,0),IF($D94="Inicial",K$4-2,IF($D94="Primaria",K$4+3,K$4+9))),"No reportó")</f>
        <v>No reportó</v>
      </c>
      <c r="L94" s="12">
        <v>0</v>
      </c>
      <c r="M94" s="22" t="str">
        <f>IFERROR(INDEX(vacan2!$G$2:$T$1000,MATCH($A94&amp;"0",vacan2!$W$2:$W$1000,0),IF($D94="Inicial",K$4-2,IF($D94="Primaria",K$4+3,K$4+9))),"Sin datos")</f>
        <v>Sin datos</v>
      </c>
      <c r="N94" s="7" t="str">
        <f t="shared" si="5"/>
        <v>INSERT INTO matri08(codmod, direccion, distrito, g1, g2, g3, g4, g5, g6, obs, actualiz) VALUES ('1619394','PASAJE 09','Juliaca',0,0,0,0,0,0,0,now());</v>
      </c>
      <c r="O94" s="7" t="str">
        <f t="shared" si="6"/>
        <v>INSERT INTO matri08(codmod, direccion, distrito, g1, g2, g3, g4, g5, g6, obs, actualiz) VALUES ('1619394','PASAJE 09','Juliaca',0,0,No reportó,No reportó,No reportó,0,1,now());</v>
      </c>
      <c r="P94" s="7" t="str">
        <f t="shared" si="7"/>
        <v>INSERT INTO matri08(codmod, direccion, distrito, g1, g2, g3, g4, g5, g6, obs, actualiz) VALUES ('1619394','PASAJE 09','Juliaca',0,0,0,0,0,0,0,now());</v>
      </c>
    </row>
    <row r="95" spans="1:16" ht="15" x14ac:dyDescent="0.25">
      <c r="A95" s="11" t="str">
        <f t="shared" si="4"/>
        <v>1619402</v>
      </c>
      <c r="B95" s="9">
        <v>1619402</v>
      </c>
      <c r="C95" s="10">
        <v>953</v>
      </c>
      <c r="D95" s="11" t="s">
        <v>19</v>
      </c>
      <c r="E95" s="21" t="str">
        <f>INDEX(Instituciones!$G$2:$G$349,MATCH(A95,Instituciones!$A$2:$A$349,0))</f>
        <v>CARRETERA JULIACA AREQUIPA</v>
      </c>
      <c r="F95" s="11" t="s">
        <v>130</v>
      </c>
      <c r="G95" s="12">
        <v>0</v>
      </c>
      <c r="H95" s="12">
        <v>0</v>
      </c>
      <c r="I95" s="12" t="str">
        <f>IFERROR(INDEX(vacan2!$G$2:$T$1000,MATCH($A95&amp;"0",vacan2!$W$2:$W$1000,0),IF($D95="Inicial",I$4-2,IF($D95="Primaria",I$4+3,I$4+9))),"No reportó")</f>
        <v>No reportó</v>
      </c>
      <c r="J95" s="12" t="str">
        <f>IFERROR(INDEX(vacan2!$G$2:$T$1000,MATCH($A95&amp;"0",vacan2!$W$2:$W$1000,0),IF($D95="Inicial",J$4-2,IF($D95="Primaria",J$4+3,J$4+9))),"No reportó")</f>
        <v>No reportó</v>
      </c>
      <c r="K95" s="12" t="str">
        <f>IFERROR(INDEX(vacan2!$G$2:$T$1000,MATCH($A95&amp;"0",vacan2!$W$2:$W$1000,0),IF($D95="Inicial",K$4-2,IF($D95="Primaria",K$4+3,K$4+9))),"No reportó")</f>
        <v>No reportó</v>
      </c>
      <c r="L95" s="12">
        <v>0</v>
      </c>
      <c r="M95" s="22" t="str">
        <f>IFERROR(INDEX(vacan2!$G$2:$T$1000,MATCH($A95&amp;"0",vacan2!$W$2:$W$1000,0),IF($D95="Inicial",K$4-2,IF($D95="Primaria",K$4+3,K$4+9))),"Sin datos")</f>
        <v>Sin datos</v>
      </c>
      <c r="N95" s="7" t="str">
        <f t="shared" si="5"/>
        <v>INSERT INTO matri08(codmod, direccion, distrito, g1, g2, g3, g4, g5, g6, obs, actualiz) VALUES ('1619402','CARRETERA JULIACA AREQUIPA','Juliaca',0,0,0,0,0,0,0,now());</v>
      </c>
      <c r="O95" s="7" t="str">
        <f t="shared" si="6"/>
        <v>INSERT INTO matri08(codmod, direccion, distrito, g1, g2, g3, g4, g5, g6, obs, actualiz) VALUES ('1619402','CARRETERA JULIACA AREQUIPA','Juliaca',0,0,No reportó,No reportó,No reportó,0,1,now());</v>
      </c>
      <c r="P95" s="7" t="str">
        <f t="shared" si="7"/>
        <v>INSERT INTO matri08(codmod, direccion, distrito, g1, g2, g3, g4, g5, g6, obs, actualiz) VALUES ('1619402','CARRETERA JULIACA AREQUIPA','Juliaca',0,0,0,0,0,0,0,now());</v>
      </c>
    </row>
    <row r="96" spans="1:16" ht="15" x14ac:dyDescent="0.25">
      <c r="A96" s="11" t="str">
        <f t="shared" si="4"/>
        <v>1619428</v>
      </c>
      <c r="B96" s="9">
        <v>1619428</v>
      </c>
      <c r="C96" s="10">
        <v>958</v>
      </c>
      <c r="D96" s="11" t="s">
        <v>19</v>
      </c>
      <c r="E96" s="21" t="str">
        <f>INDEX(Instituciones!$G$2:$G$349,MATCH(A96,Instituciones!$A$2:$A$349,0))</f>
        <v>JIRON SAN APOLINAR MZ G LOTE 22</v>
      </c>
      <c r="F96" s="11" t="s">
        <v>130</v>
      </c>
      <c r="G96" s="12">
        <v>0</v>
      </c>
      <c r="H96" s="12">
        <v>0</v>
      </c>
      <c r="I96" s="12">
        <f>IFERROR(INDEX(vacan2!$G$2:$T$1000,MATCH($A96&amp;"0",vacan2!$W$2:$W$1000,0),IF($D96="Inicial",I$4-2,IF($D96="Primaria",I$4+3,I$4+9))),"No reportó")</f>
        <v>4</v>
      </c>
      <c r="J96" s="12">
        <f>IFERROR(INDEX(vacan2!$G$2:$T$1000,MATCH($A96&amp;"0",vacan2!$W$2:$W$1000,0),IF($D96="Inicial",J$4-2,IF($D96="Primaria",J$4+3,J$4+9))),"No reportó")</f>
        <v>2</v>
      </c>
      <c r="K96" s="12">
        <f>IFERROR(INDEX(vacan2!$G$2:$T$1000,MATCH($A96&amp;"0",vacan2!$W$2:$W$1000,0),IF($D96="Inicial",K$4-2,IF($D96="Primaria",K$4+3,K$4+9))),"No reportó")</f>
        <v>2</v>
      </c>
      <c r="L96" s="12">
        <v>0</v>
      </c>
      <c r="M96" s="22">
        <f>IFERROR(INDEX(vacan2!$G$2:$T$1000,MATCH($A96&amp;"0",vacan2!$W$2:$W$1000,0),IF($D96="Inicial",K$4-2,IF($D96="Primaria",K$4+3,K$4+9))),"Sin datos")</f>
        <v>2</v>
      </c>
      <c r="N96" s="7" t="str">
        <f t="shared" si="5"/>
        <v>INSERT INTO matri08(codmod, direccion, distrito, g1, g2, g3, g4, g5, g6, obs, actualiz) VALUES ('1619428','JIRON SAN APOLINAR MZ G LOTE 22','Juliaca',0,0,0,0,0,0,0,now());</v>
      </c>
      <c r="O96" s="7" t="str">
        <f t="shared" si="6"/>
        <v>INSERT INTO matri08(codmod, direccion, distrito, g1, g2, g3, g4, g5, g6, obs, actualiz) VALUES ('1619428','JIRON SAN APOLINAR MZ G LOTE 22','Juliaca',0,0,4,2,2,0,1,now());</v>
      </c>
      <c r="P96" s="7" t="str">
        <f t="shared" si="7"/>
        <v>INSERT INTO matri08(codmod, direccion, distrito, g1, g2, g3, g4, g5, g6, obs, actualiz) VALUES ('1619428','JIRON SAN APOLINAR MZ G LOTE 22','Juliaca',0,0,4,2,2,0,1,now());</v>
      </c>
    </row>
    <row r="97" spans="1:16" ht="15" x14ac:dyDescent="0.25">
      <c r="A97" s="11" t="str">
        <f t="shared" si="4"/>
        <v>1619436</v>
      </c>
      <c r="B97" s="9">
        <v>1619436</v>
      </c>
      <c r="C97" s="10">
        <v>959</v>
      </c>
      <c r="D97" s="11" t="s">
        <v>19</v>
      </c>
      <c r="E97" s="21" t="str">
        <f>INDEX(Instituciones!$G$2:$G$349,MATCH(A97,Instituciones!$A$2:$A$349,0))</f>
        <v>JIRON CESAR VALLEJO MZ I LOTE 1-2</v>
      </c>
      <c r="F97" s="11" t="s">
        <v>130</v>
      </c>
      <c r="G97" s="12">
        <v>0</v>
      </c>
      <c r="H97" s="12">
        <v>0</v>
      </c>
      <c r="I97" s="12" t="str">
        <f>IFERROR(INDEX(vacan2!$G$2:$T$1000,MATCH($A97&amp;"0",vacan2!$W$2:$W$1000,0),IF($D97="Inicial",I$4-2,IF($D97="Primaria",I$4+3,I$4+9))),"No reportó")</f>
        <v>No reportó</v>
      </c>
      <c r="J97" s="12" t="str">
        <f>IFERROR(INDEX(vacan2!$G$2:$T$1000,MATCH($A97&amp;"0",vacan2!$W$2:$W$1000,0),IF($D97="Inicial",J$4-2,IF($D97="Primaria",J$4+3,J$4+9))),"No reportó")</f>
        <v>No reportó</v>
      </c>
      <c r="K97" s="12" t="str">
        <f>IFERROR(INDEX(vacan2!$G$2:$T$1000,MATCH($A97&amp;"0",vacan2!$W$2:$W$1000,0),IF($D97="Inicial",K$4-2,IF($D97="Primaria",K$4+3,K$4+9))),"No reportó")</f>
        <v>No reportó</v>
      </c>
      <c r="L97" s="12">
        <v>0</v>
      </c>
      <c r="M97" s="22" t="str">
        <f>IFERROR(INDEX(vacan2!$G$2:$T$1000,MATCH($A97&amp;"0",vacan2!$W$2:$W$1000,0),IF($D97="Inicial",K$4-2,IF($D97="Primaria",K$4+3,K$4+9))),"Sin datos")</f>
        <v>Sin datos</v>
      </c>
      <c r="N97" s="7" t="str">
        <f t="shared" si="5"/>
        <v>INSERT INTO matri08(codmod, direccion, distrito, g1, g2, g3, g4, g5, g6, obs, actualiz) VALUES ('1619436','JIRON CESAR VALLEJO MZ I LOTE 1-2','Juliaca',0,0,0,0,0,0,0,now());</v>
      </c>
      <c r="O97" s="7" t="str">
        <f t="shared" si="6"/>
        <v>INSERT INTO matri08(codmod, direccion, distrito, g1, g2, g3, g4, g5, g6, obs, actualiz) VALUES ('1619436','JIRON CESAR VALLEJO MZ I LOTE 1-2','Juliaca',0,0,No reportó,No reportó,No reportó,0,1,now());</v>
      </c>
      <c r="P97" s="7" t="str">
        <f t="shared" si="7"/>
        <v>INSERT INTO matri08(codmod, direccion, distrito, g1, g2, g3, g4, g5, g6, obs, actualiz) VALUES ('1619436','JIRON CESAR VALLEJO MZ I LOTE 1-2','Juliaca',0,0,0,0,0,0,0,now());</v>
      </c>
    </row>
    <row r="98" spans="1:16" ht="15" x14ac:dyDescent="0.25">
      <c r="A98" s="11" t="str">
        <f t="shared" si="4"/>
        <v>1619444</v>
      </c>
      <c r="B98" s="9">
        <v>1619444</v>
      </c>
      <c r="C98" s="10">
        <v>960</v>
      </c>
      <c r="D98" s="11" t="s">
        <v>19</v>
      </c>
      <c r="E98" s="21" t="str">
        <f>INDEX(Instituciones!$G$2:$G$349,MATCH(A98,Instituciones!$A$2:$A$349,0))</f>
        <v>CARRETERA A ISLA</v>
      </c>
      <c r="F98" s="11" t="s">
        <v>130</v>
      </c>
      <c r="G98" s="12">
        <v>0</v>
      </c>
      <c r="H98" s="12">
        <v>0</v>
      </c>
      <c r="I98" s="12" t="str">
        <f>IFERROR(INDEX(vacan2!$G$2:$T$1000,MATCH($A98&amp;"0",vacan2!$W$2:$W$1000,0),IF($D98="Inicial",I$4-2,IF($D98="Primaria",I$4+3,I$4+9))),"No reportó")</f>
        <v>No reportó</v>
      </c>
      <c r="J98" s="12" t="str">
        <f>IFERROR(INDEX(vacan2!$G$2:$T$1000,MATCH($A98&amp;"0",vacan2!$W$2:$W$1000,0),IF($D98="Inicial",J$4-2,IF($D98="Primaria",J$4+3,J$4+9))),"No reportó")</f>
        <v>No reportó</v>
      </c>
      <c r="K98" s="12" t="str">
        <f>IFERROR(INDEX(vacan2!$G$2:$T$1000,MATCH($A98&amp;"0",vacan2!$W$2:$W$1000,0),IF($D98="Inicial",K$4-2,IF($D98="Primaria",K$4+3,K$4+9))),"No reportó")</f>
        <v>No reportó</v>
      </c>
      <c r="L98" s="12">
        <v>0</v>
      </c>
      <c r="M98" s="22" t="str">
        <f>IFERROR(INDEX(vacan2!$G$2:$T$1000,MATCH($A98&amp;"0",vacan2!$W$2:$W$1000,0),IF($D98="Inicial",K$4-2,IF($D98="Primaria",K$4+3,K$4+9))),"Sin datos")</f>
        <v>Sin datos</v>
      </c>
      <c r="N98" s="7" t="str">
        <f t="shared" si="5"/>
        <v>INSERT INTO matri08(codmod, direccion, distrito, g1, g2, g3, g4, g5, g6, obs, actualiz) VALUES ('1619444','CARRETERA A ISLA','Juliaca',0,0,0,0,0,0,0,now());</v>
      </c>
      <c r="O98" s="7" t="str">
        <f t="shared" si="6"/>
        <v>INSERT INTO matri08(codmod, direccion, distrito, g1, g2, g3, g4, g5, g6, obs, actualiz) VALUES ('1619444','CARRETERA A ISLA','Juliaca',0,0,No reportó,No reportó,No reportó,0,1,now());</v>
      </c>
      <c r="P98" s="7" t="str">
        <f t="shared" si="7"/>
        <v>INSERT INTO matri08(codmod, direccion, distrito, g1, g2, g3, g4, g5, g6, obs, actualiz) VALUES ('1619444','CARRETERA A ISLA','Juliaca',0,0,0,0,0,0,0,now());</v>
      </c>
    </row>
    <row r="99" spans="1:16" ht="15" x14ac:dyDescent="0.25">
      <c r="A99" s="11" t="str">
        <f t="shared" si="4"/>
        <v>1619451</v>
      </c>
      <c r="B99" s="9">
        <v>1619451</v>
      </c>
      <c r="C99" s="10">
        <v>962</v>
      </c>
      <c r="D99" s="11" t="s">
        <v>19</v>
      </c>
      <c r="E99" s="21" t="str">
        <f>INDEX(Instituciones!$G$2:$G$349,MATCH(A99,Instituciones!$A$2:$A$349,0))</f>
        <v>JIRON COPACABANA S/N</v>
      </c>
      <c r="F99" s="11" t="s">
        <v>130</v>
      </c>
      <c r="G99" s="12">
        <v>0</v>
      </c>
      <c r="H99" s="12">
        <v>0</v>
      </c>
      <c r="I99" s="12" t="str">
        <f>IFERROR(INDEX(vacan2!$G$2:$T$1000,MATCH($A99&amp;"0",vacan2!$W$2:$W$1000,0),IF($D99="Inicial",I$4-2,IF($D99="Primaria",I$4+3,I$4+9))),"No reportó")</f>
        <v>No reportó</v>
      </c>
      <c r="J99" s="12" t="str">
        <f>IFERROR(INDEX(vacan2!$G$2:$T$1000,MATCH($A99&amp;"0",vacan2!$W$2:$W$1000,0),IF($D99="Inicial",J$4-2,IF($D99="Primaria",J$4+3,J$4+9))),"No reportó")</f>
        <v>No reportó</v>
      </c>
      <c r="K99" s="12" t="str">
        <f>IFERROR(INDEX(vacan2!$G$2:$T$1000,MATCH($A99&amp;"0",vacan2!$W$2:$W$1000,0),IF($D99="Inicial",K$4-2,IF($D99="Primaria",K$4+3,K$4+9))),"No reportó")</f>
        <v>No reportó</v>
      </c>
      <c r="L99" s="12">
        <v>0</v>
      </c>
      <c r="M99" s="22" t="str">
        <f>IFERROR(INDEX(vacan2!$G$2:$T$1000,MATCH($A99&amp;"0",vacan2!$W$2:$W$1000,0),IF($D99="Inicial",K$4-2,IF($D99="Primaria",K$4+3,K$4+9))),"Sin datos")</f>
        <v>Sin datos</v>
      </c>
      <c r="N99" s="7" t="str">
        <f t="shared" si="5"/>
        <v>INSERT INTO matri08(codmod, direccion, distrito, g1, g2, g3, g4, g5, g6, obs, actualiz) VALUES ('1619451','JIRON COPACABANA S/N','Juliaca',0,0,0,0,0,0,0,now());</v>
      </c>
      <c r="O99" s="7" t="str">
        <f t="shared" si="6"/>
        <v>INSERT INTO matri08(codmod, direccion, distrito, g1, g2, g3, g4, g5, g6, obs, actualiz) VALUES ('1619451','JIRON COPACABANA S/N','Juliaca',0,0,No reportó,No reportó,No reportó,0,1,now());</v>
      </c>
      <c r="P99" s="7" t="str">
        <f t="shared" si="7"/>
        <v>INSERT INTO matri08(codmod, direccion, distrito, g1, g2, g3, g4, g5, g6, obs, actualiz) VALUES ('1619451','JIRON COPACABANA S/N','Juliaca',0,0,0,0,0,0,0,now());</v>
      </c>
    </row>
    <row r="100" spans="1:16" ht="15" x14ac:dyDescent="0.25">
      <c r="A100" s="11" t="str">
        <f t="shared" si="4"/>
        <v>1619469</v>
      </c>
      <c r="B100" s="9">
        <v>1619469</v>
      </c>
      <c r="C100" s="10">
        <v>964</v>
      </c>
      <c r="D100" s="11" t="s">
        <v>19</v>
      </c>
      <c r="E100" s="21" t="str">
        <f>INDEX(Instituciones!$G$2:$G$349,MATCH(A100,Instituciones!$A$2:$A$349,0))</f>
        <v>CALLE NUEVA S/N MZ H LOTE 118-19</v>
      </c>
      <c r="F100" s="11" t="s">
        <v>130</v>
      </c>
      <c r="G100" s="12">
        <v>0</v>
      </c>
      <c r="H100" s="12">
        <v>0</v>
      </c>
      <c r="I100" s="12" t="str">
        <f>IFERROR(INDEX(vacan2!$G$2:$T$1000,MATCH($A100&amp;"0",vacan2!$W$2:$W$1000,0),IF($D100="Inicial",I$4-2,IF($D100="Primaria",I$4+3,I$4+9))),"No reportó")</f>
        <v>No reportó</v>
      </c>
      <c r="J100" s="12" t="str">
        <f>IFERROR(INDEX(vacan2!$G$2:$T$1000,MATCH($A100&amp;"0",vacan2!$W$2:$W$1000,0),IF($D100="Inicial",J$4-2,IF($D100="Primaria",J$4+3,J$4+9))),"No reportó")</f>
        <v>No reportó</v>
      </c>
      <c r="K100" s="12" t="str">
        <f>IFERROR(INDEX(vacan2!$G$2:$T$1000,MATCH($A100&amp;"0",vacan2!$W$2:$W$1000,0),IF($D100="Inicial",K$4-2,IF($D100="Primaria",K$4+3,K$4+9))),"No reportó")</f>
        <v>No reportó</v>
      </c>
      <c r="L100" s="12">
        <v>0</v>
      </c>
      <c r="M100" s="22" t="str">
        <f>IFERROR(INDEX(vacan2!$G$2:$T$1000,MATCH($A100&amp;"0",vacan2!$W$2:$W$1000,0),IF($D100="Inicial",K$4-2,IF($D100="Primaria",K$4+3,K$4+9))),"Sin datos")</f>
        <v>Sin datos</v>
      </c>
      <c r="N100" s="7" t="str">
        <f t="shared" si="5"/>
        <v>INSERT INTO matri08(codmod, direccion, distrito, g1, g2, g3, g4, g5, g6, obs, actualiz) VALUES ('1619469','CALLE NUEVA S/N MZ H LOTE 118-19','Juliaca',0,0,0,0,0,0,0,now());</v>
      </c>
      <c r="O100" s="7" t="str">
        <f t="shared" si="6"/>
        <v>INSERT INTO matri08(codmod, direccion, distrito, g1, g2, g3, g4, g5, g6, obs, actualiz) VALUES ('1619469','CALLE NUEVA S/N MZ H LOTE 118-19','Juliaca',0,0,No reportó,No reportó,No reportó,0,1,now());</v>
      </c>
      <c r="P100" s="7" t="str">
        <f t="shared" si="7"/>
        <v>INSERT INTO matri08(codmod, direccion, distrito, g1, g2, g3, g4, g5, g6, obs, actualiz) VALUES ('1619469','CALLE NUEVA S/N MZ H LOTE 118-19','Juliaca',0,0,0,0,0,0,0,now());</v>
      </c>
    </row>
    <row r="101" spans="1:16" ht="15" x14ac:dyDescent="0.25">
      <c r="A101" s="11" t="str">
        <f t="shared" si="4"/>
        <v>1619477</v>
      </c>
      <c r="B101" s="9">
        <v>1619477</v>
      </c>
      <c r="C101" s="10">
        <v>965</v>
      </c>
      <c r="D101" s="11" t="s">
        <v>19</v>
      </c>
      <c r="E101" s="21" t="str">
        <f>INDEX(Instituciones!$G$2:$G$349,MATCH(A101,Instituciones!$A$2:$A$349,0))</f>
        <v>CALLE 6 S/N</v>
      </c>
      <c r="F101" s="11" t="s">
        <v>130</v>
      </c>
      <c r="G101" s="12">
        <v>0</v>
      </c>
      <c r="H101" s="12">
        <v>0</v>
      </c>
      <c r="I101" s="12" t="str">
        <f>IFERROR(INDEX(vacan2!$G$2:$T$1000,MATCH($A101&amp;"0",vacan2!$W$2:$W$1000,0),IF($D101="Inicial",I$4-2,IF($D101="Primaria",I$4+3,I$4+9))),"No reportó")</f>
        <v>No reportó</v>
      </c>
      <c r="J101" s="12" t="str">
        <f>IFERROR(INDEX(vacan2!$G$2:$T$1000,MATCH($A101&amp;"0",vacan2!$W$2:$W$1000,0),IF($D101="Inicial",J$4-2,IF($D101="Primaria",J$4+3,J$4+9))),"No reportó")</f>
        <v>No reportó</v>
      </c>
      <c r="K101" s="12" t="str">
        <f>IFERROR(INDEX(vacan2!$G$2:$T$1000,MATCH($A101&amp;"0",vacan2!$W$2:$W$1000,0),IF($D101="Inicial",K$4-2,IF($D101="Primaria",K$4+3,K$4+9))),"No reportó")</f>
        <v>No reportó</v>
      </c>
      <c r="L101" s="12">
        <v>0</v>
      </c>
      <c r="M101" s="22" t="str">
        <f>IFERROR(INDEX(vacan2!$G$2:$T$1000,MATCH($A101&amp;"0",vacan2!$W$2:$W$1000,0),IF($D101="Inicial",K$4-2,IF($D101="Primaria",K$4+3,K$4+9))),"Sin datos")</f>
        <v>Sin datos</v>
      </c>
      <c r="N101" s="7" t="str">
        <f t="shared" si="5"/>
        <v>INSERT INTO matri08(codmod, direccion, distrito, g1, g2, g3, g4, g5, g6, obs, actualiz) VALUES ('1619477','CALLE 6 S/N','Juliaca',0,0,0,0,0,0,0,now());</v>
      </c>
      <c r="O101" s="7" t="str">
        <f t="shared" si="6"/>
        <v>INSERT INTO matri08(codmod, direccion, distrito, g1, g2, g3, g4, g5, g6, obs, actualiz) VALUES ('1619477','CALLE 6 S/N','Juliaca',0,0,No reportó,No reportó,No reportó,0,1,now());</v>
      </c>
      <c r="P101" s="7" t="str">
        <f t="shared" si="7"/>
        <v>INSERT INTO matri08(codmod, direccion, distrito, g1, g2, g3, g4, g5, g6, obs, actualiz) VALUES ('1619477','CALLE 6 S/N','Juliaca',0,0,0,0,0,0,0,now());</v>
      </c>
    </row>
    <row r="102" spans="1:16" ht="15" x14ac:dyDescent="0.25">
      <c r="A102" s="11" t="str">
        <f t="shared" si="4"/>
        <v>1619493</v>
      </c>
      <c r="B102" s="9">
        <v>1619493</v>
      </c>
      <c r="C102" s="10">
        <v>969</v>
      </c>
      <c r="D102" s="11" t="s">
        <v>19</v>
      </c>
      <c r="E102" s="21" t="str">
        <f>INDEX(Instituciones!$G$2:$G$349,MATCH(A102,Instituciones!$A$2:$A$349,0))</f>
        <v>AVENIDA FERROCARRIL 2045</v>
      </c>
      <c r="F102" s="11" t="s">
        <v>130</v>
      </c>
      <c r="G102" s="12">
        <v>0</v>
      </c>
      <c r="H102" s="12">
        <v>0</v>
      </c>
      <c r="I102" s="12" t="str">
        <f>IFERROR(INDEX(vacan2!$G$2:$T$1000,MATCH($A102&amp;"0",vacan2!$W$2:$W$1000,0),IF($D102="Inicial",I$4-2,IF($D102="Primaria",I$4+3,I$4+9))),"No reportó")</f>
        <v>No reportó</v>
      </c>
      <c r="J102" s="12" t="str">
        <f>IFERROR(INDEX(vacan2!$G$2:$T$1000,MATCH($A102&amp;"0",vacan2!$W$2:$W$1000,0),IF($D102="Inicial",J$4-2,IF($D102="Primaria",J$4+3,J$4+9))),"No reportó")</f>
        <v>No reportó</v>
      </c>
      <c r="K102" s="12" t="str">
        <f>IFERROR(INDEX(vacan2!$G$2:$T$1000,MATCH($A102&amp;"0",vacan2!$W$2:$W$1000,0),IF($D102="Inicial",K$4-2,IF($D102="Primaria",K$4+3,K$4+9))),"No reportó")</f>
        <v>No reportó</v>
      </c>
      <c r="L102" s="12">
        <v>0</v>
      </c>
      <c r="M102" s="22" t="str">
        <f>IFERROR(INDEX(vacan2!$G$2:$T$1000,MATCH($A102&amp;"0",vacan2!$W$2:$W$1000,0),IF($D102="Inicial",K$4-2,IF($D102="Primaria",K$4+3,K$4+9))),"Sin datos")</f>
        <v>Sin datos</v>
      </c>
      <c r="N102" s="7" t="str">
        <f t="shared" si="5"/>
        <v>INSERT INTO matri08(codmod, direccion, distrito, g1, g2, g3, g4, g5, g6, obs, actualiz) VALUES ('1619493','AVENIDA FERROCARRIL 2045','Juliaca',0,0,0,0,0,0,0,now());</v>
      </c>
      <c r="O102" s="7" t="str">
        <f t="shared" si="6"/>
        <v>INSERT INTO matri08(codmod, direccion, distrito, g1, g2, g3, g4, g5, g6, obs, actualiz) VALUES ('1619493','AVENIDA FERROCARRIL 2045','Juliaca',0,0,No reportó,No reportó,No reportó,0,1,now());</v>
      </c>
      <c r="P102" s="7" t="str">
        <f t="shared" si="7"/>
        <v>INSERT INTO matri08(codmod, direccion, distrito, g1, g2, g3, g4, g5, g6, obs, actualiz) VALUES ('1619493','AVENIDA FERROCARRIL 2045','Juliaca',0,0,0,0,0,0,0,now());</v>
      </c>
    </row>
    <row r="103" spans="1:16" ht="15" x14ac:dyDescent="0.25">
      <c r="A103" s="11" t="str">
        <f t="shared" si="4"/>
        <v>1619501</v>
      </c>
      <c r="B103" s="9">
        <v>1619501</v>
      </c>
      <c r="C103" s="10">
        <v>972</v>
      </c>
      <c r="D103" s="11" t="s">
        <v>19</v>
      </c>
      <c r="E103" s="21" t="str">
        <f>INDEX(Instituciones!$G$2:$G$349,MATCH(A103,Instituciones!$A$2:$A$349,0))</f>
        <v>JIRON 14 DE AGOSTO S/N</v>
      </c>
      <c r="F103" s="11" t="s">
        <v>130</v>
      </c>
      <c r="G103" s="12">
        <v>0</v>
      </c>
      <c r="H103" s="12">
        <v>0</v>
      </c>
      <c r="I103" s="12" t="str">
        <f>IFERROR(INDEX(vacan2!$G$2:$T$1000,MATCH($A103&amp;"0",vacan2!$W$2:$W$1000,0),IF($D103="Inicial",I$4-2,IF($D103="Primaria",I$4+3,I$4+9))),"No reportó")</f>
        <v>No reportó</v>
      </c>
      <c r="J103" s="12" t="str">
        <f>IFERROR(INDEX(vacan2!$G$2:$T$1000,MATCH($A103&amp;"0",vacan2!$W$2:$W$1000,0),IF($D103="Inicial",J$4-2,IF($D103="Primaria",J$4+3,J$4+9))),"No reportó")</f>
        <v>No reportó</v>
      </c>
      <c r="K103" s="12" t="str">
        <f>IFERROR(INDEX(vacan2!$G$2:$T$1000,MATCH($A103&amp;"0",vacan2!$W$2:$W$1000,0),IF($D103="Inicial",K$4-2,IF($D103="Primaria",K$4+3,K$4+9))),"No reportó")</f>
        <v>No reportó</v>
      </c>
      <c r="L103" s="12">
        <v>0</v>
      </c>
      <c r="M103" s="22" t="str">
        <f>IFERROR(INDEX(vacan2!$G$2:$T$1000,MATCH($A103&amp;"0",vacan2!$W$2:$W$1000,0),IF($D103="Inicial",K$4-2,IF($D103="Primaria",K$4+3,K$4+9))),"Sin datos")</f>
        <v>Sin datos</v>
      </c>
      <c r="N103" s="7" t="str">
        <f t="shared" si="5"/>
        <v>INSERT INTO matri08(codmod, direccion, distrito, g1, g2, g3, g4, g5, g6, obs, actualiz) VALUES ('1619501','JIRON 14 DE AGOSTO S/N','Juliaca',0,0,0,0,0,0,0,now());</v>
      </c>
      <c r="O103" s="7" t="str">
        <f t="shared" si="6"/>
        <v>INSERT INTO matri08(codmod, direccion, distrito, g1, g2, g3, g4, g5, g6, obs, actualiz) VALUES ('1619501','JIRON 14 DE AGOSTO S/N','Juliaca',0,0,No reportó,No reportó,No reportó,0,1,now());</v>
      </c>
      <c r="P103" s="7" t="str">
        <f t="shared" si="7"/>
        <v>INSERT INTO matri08(codmod, direccion, distrito, g1, g2, g3, g4, g5, g6, obs, actualiz) VALUES ('1619501','JIRON 14 DE AGOSTO S/N','Juliaca',0,0,0,0,0,0,0,now());</v>
      </c>
    </row>
    <row r="104" spans="1:16" ht="15" x14ac:dyDescent="0.25">
      <c r="A104" s="11" t="str">
        <f t="shared" si="4"/>
        <v>1619519</v>
      </c>
      <c r="B104" s="9">
        <v>1619519</v>
      </c>
      <c r="C104" s="10">
        <v>973</v>
      </c>
      <c r="D104" s="11" t="s">
        <v>19</v>
      </c>
      <c r="E104" s="21" t="str">
        <f>INDEX(Instituciones!$G$2:$G$349,MATCH(A104,Instituciones!$A$2:$A$349,0))</f>
        <v>AVENIDA ABANCAY 415</v>
      </c>
      <c r="F104" s="11" t="s">
        <v>130</v>
      </c>
      <c r="G104" s="12">
        <v>0</v>
      </c>
      <c r="H104" s="12">
        <v>0</v>
      </c>
      <c r="I104" s="12" t="str">
        <f>IFERROR(INDEX(vacan2!$G$2:$T$1000,MATCH($A104&amp;"0",vacan2!$W$2:$W$1000,0),IF($D104="Inicial",I$4-2,IF($D104="Primaria",I$4+3,I$4+9))),"No reportó")</f>
        <v>No reportó</v>
      </c>
      <c r="J104" s="12" t="str">
        <f>IFERROR(INDEX(vacan2!$G$2:$T$1000,MATCH($A104&amp;"0",vacan2!$W$2:$W$1000,0),IF($D104="Inicial",J$4-2,IF($D104="Primaria",J$4+3,J$4+9))),"No reportó")</f>
        <v>No reportó</v>
      </c>
      <c r="K104" s="12" t="str">
        <f>IFERROR(INDEX(vacan2!$G$2:$T$1000,MATCH($A104&amp;"0",vacan2!$W$2:$W$1000,0),IF($D104="Inicial",K$4-2,IF($D104="Primaria",K$4+3,K$4+9))),"No reportó")</f>
        <v>No reportó</v>
      </c>
      <c r="L104" s="12">
        <v>0</v>
      </c>
      <c r="M104" s="22" t="str">
        <f>IFERROR(INDEX(vacan2!$G$2:$T$1000,MATCH($A104&amp;"0",vacan2!$W$2:$W$1000,0),IF($D104="Inicial",K$4-2,IF($D104="Primaria",K$4+3,K$4+9))),"Sin datos")</f>
        <v>Sin datos</v>
      </c>
      <c r="N104" s="7" t="str">
        <f t="shared" si="5"/>
        <v>INSERT INTO matri08(codmod, direccion, distrito, g1, g2, g3, g4, g5, g6, obs, actualiz) VALUES ('1619519','AVENIDA ABANCAY 415','Juliaca',0,0,0,0,0,0,0,now());</v>
      </c>
      <c r="O104" s="7" t="str">
        <f t="shared" si="6"/>
        <v>INSERT INTO matri08(codmod, direccion, distrito, g1, g2, g3, g4, g5, g6, obs, actualiz) VALUES ('1619519','AVENIDA ABANCAY 415','Juliaca',0,0,No reportó,No reportó,No reportó,0,1,now());</v>
      </c>
      <c r="P104" s="7" t="str">
        <f t="shared" si="7"/>
        <v>INSERT INTO matri08(codmod, direccion, distrito, g1, g2, g3, g4, g5, g6, obs, actualiz) VALUES ('1619519','AVENIDA ABANCAY 415','Juliaca',0,0,0,0,0,0,0,now());</v>
      </c>
    </row>
    <row r="105" spans="1:16" ht="15" x14ac:dyDescent="0.25">
      <c r="A105" s="11" t="str">
        <f t="shared" si="4"/>
        <v>1619527</v>
      </c>
      <c r="B105" s="9">
        <v>1619527</v>
      </c>
      <c r="C105" s="10">
        <v>974</v>
      </c>
      <c r="D105" s="11" t="s">
        <v>19</v>
      </c>
      <c r="E105" s="21" t="str">
        <f>INDEX(Instituciones!$G$2:$G$349,MATCH(A105,Instituciones!$A$2:$A$349,0))</f>
        <v>JIRON PROLONGACION JIRON HUANCANE S/N MZ F LOTE 1</v>
      </c>
      <c r="F105" s="11" t="s">
        <v>130</v>
      </c>
      <c r="G105" s="12">
        <v>0</v>
      </c>
      <c r="H105" s="12">
        <v>0</v>
      </c>
      <c r="I105" s="12" t="str">
        <f>IFERROR(INDEX(vacan2!$G$2:$T$1000,MATCH($A105&amp;"0",vacan2!$W$2:$W$1000,0),IF($D105="Inicial",I$4-2,IF($D105="Primaria",I$4+3,I$4+9))),"No reportó")</f>
        <v>No reportó</v>
      </c>
      <c r="J105" s="12" t="str">
        <f>IFERROR(INDEX(vacan2!$G$2:$T$1000,MATCH($A105&amp;"0",vacan2!$W$2:$W$1000,0),IF($D105="Inicial",J$4-2,IF($D105="Primaria",J$4+3,J$4+9))),"No reportó")</f>
        <v>No reportó</v>
      </c>
      <c r="K105" s="12" t="str">
        <f>IFERROR(INDEX(vacan2!$G$2:$T$1000,MATCH($A105&amp;"0",vacan2!$W$2:$W$1000,0),IF($D105="Inicial",K$4-2,IF($D105="Primaria",K$4+3,K$4+9))),"No reportó")</f>
        <v>No reportó</v>
      </c>
      <c r="L105" s="12">
        <v>0</v>
      </c>
      <c r="M105" s="22" t="str">
        <f>IFERROR(INDEX(vacan2!$G$2:$T$1000,MATCH($A105&amp;"0",vacan2!$W$2:$W$1000,0),IF($D105="Inicial",K$4-2,IF($D105="Primaria",K$4+3,K$4+9))),"Sin datos")</f>
        <v>Sin datos</v>
      </c>
      <c r="N105" s="7" t="str">
        <f t="shared" si="5"/>
        <v>INSERT INTO matri08(codmod, direccion, distrito, g1, g2, g3, g4, g5, g6, obs, actualiz) VALUES ('1619527','JIRON PROLONGACION JIRON HUANCANE S/N MZ F LOTE 1','Juliaca',0,0,0,0,0,0,0,now());</v>
      </c>
      <c r="O105" s="7" t="str">
        <f t="shared" si="6"/>
        <v>INSERT INTO matri08(codmod, direccion, distrito, g1, g2, g3, g4, g5, g6, obs, actualiz) VALUES ('1619527','JIRON PROLONGACION JIRON HUANCANE S/N MZ F LOTE 1','Juliaca',0,0,No reportó,No reportó,No reportó,0,1,now());</v>
      </c>
      <c r="P105" s="7" t="str">
        <f t="shared" si="7"/>
        <v>INSERT INTO matri08(codmod, direccion, distrito, g1, g2, g3, g4, g5, g6, obs, actualiz) VALUES ('1619527','JIRON PROLONGACION JIRON HUANCANE S/N MZ F LOTE 1','Juliaca',0,0,0,0,0,0,0,now());</v>
      </c>
    </row>
    <row r="106" spans="1:16" ht="15" x14ac:dyDescent="0.25">
      <c r="A106" s="11" t="str">
        <f t="shared" si="4"/>
        <v>1619543</v>
      </c>
      <c r="B106" s="9">
        <v>1619543</v>
      </c>
      <c r="C106" s="10">
        <v>977</v>
      </c>
      <c r="D106" s="11" t="s">
        <v>19</v>
      </c>
      <c r="E106" s="21" t="str">
        <f>INDEX(Instituciones!$G$2:$G$349,MATCH(A106,Instituciones!$A$2:$A$349,0))</f>
        <v>AVENIDA ADOLFO DEISEL S/N</v>
      </c>
      <c r="F106" s="11" t="s">
        <v>130</v>
      </c>
      <c r="G106" s="12">
        <v>0</v>
      </c>
      <c r="H106" s="12">
        <v>0</v>
      </c>
      <c r="I106" s="12" t="str">
        <f>IFERROR(INDEX(vacan2!$G$2:$T$1000,MATCH($A106&amp;"0",vacan2!$W$2:$W$1000,0),IF($D106="Inicial",I$4-2,IF($D106="Primaria",I$4+3,I$4+9))),"No reportó")</f>
        <v>No reportó</v>
      </c>
      <c r="J106" s="12" t="str">
        <f>IFERROR(INDEX(vacan2!$G$2:$T$1000,MATCH($A106&amp;"0",vacan2!$W$2:$W$1000,0),IF($D106="Inicial",J$4-2,IF($D106="Primaria",J$4+3,J$4+9))),"No reportó")</f>
        <v>No reportó</v>
      </c>
      <c r="K106" s="12" t="str">
        <f>IFERROR(INDEX(vacan2!$G$2:$T$1000,MATCH($A106&amp;"0",vacan2!$W$2:$W$1000,0),IF($D106="Inicial",K$4-2,IF($D106="Primaria",K$4+3,K$4+9))),"No reportó")</f>
        <v>No reportó</v>
      </c>
      <c r="L106" s="12">
        <v>0</v>
      </c>
      <c r="M106" s="22" t="str">
        <f>IFERROR(INDEX(vacan2!$G$2:$T$1000,MATCH($A106&amp;"0",vacan2!$W$2:$W$1000,0),IF($D106="Inicial",K$4-2,IF($D106="Primaria",K$4+3,K$4+9))),"Sin datos")</f>
        <v>Sin datos</v>
      </c>
      <c r="N106" s="7" t="str">
        <f t="shared" si="5"/>
        <v>INSERT INTO matri08(codmod, direccion, distrito, g1, g2, g3, g4, g5, g6, obs, actualiz) VALUES ('1619543','AVENIDA ADOLFO DEISEL S/N','Juliaca',0,0,0,0,0,0,0,now());</v>
      </c>
      <c r="O106" s="7" t="str">
        <f t="shared" si="6"/>
        <v>INSERT INTO matri08(codmod, direccion, distrito, g1, g2, g3, g4, g5, g6, obs, actualiz) VALUES ('1619543','AVENIDA ADOLFO DEISEL S/N','Juliaca',0,0,No reportó,No reportó,No reportó,0,1,now());</v>
      </c>
      <c r="P106" s="7" t="str">
        <f t="shared" si="7"/>
        <v>INSERT INTO matri08(codmod, direccion, distrito, g1, g2, g3, g4, g5, g6, obs, actualiz) VALUES ('1619543','AVENIDA ADOLFO DEISEL S/N','Juliaca',0,0,0,0,0,0,0,now());</v>
      </c>
    </row>
    <row r="107" spans="1:16" ht="15" x14ac:dyDescent="0.25">
      <c r="A107" s="11" t="str">
        <f t="shared" si="4"/>
        <v>1619550</v>
      </c>
      <c r="B107" s="9">
        <v>1619550</v>
      </c>
      <c r="C107" s="10">
        <v>978</v>
      </c>
      <c r="D107" s="11" t="s">
        <v>19</v>
      </c>
      <c r="E107" s="21" t="str">
        <f>INDEX(Instituciones!$G$2:$G$349,MATCH(A107,Instituciones!$A$2:$A$349,0))</f>
        <v>JIRON DEUSTUA S/N</v>
      </c>
      <c r="F107" s="11" t="s">
        <v>130</v>
      </c>
      <c r="G107" s="12">
        <v>0</v>
      </c>
      <c r="H107" s="12">
        <v>0</v>
      </c>
      <c r="I107" s="12" t="str">
        <f>IFERROR(INDEX(vacan2!$G$2:$T$1000,MATCH($A107&amp;"0",vacan2!$W$2:$W$1000,0),IF($D107="Inicial",I$4-2,IF($D107="Primaria",I$4+3,I$4+9))),"No reportó")</f>
        <v>No reportó</v>
      </c>
      <c r="J107" s="12" t="str">
        <f>IFERROR(INDEX(vacan2!$G$2:$T$1000,MATCH($A107&amp;"0",vacan2!$W$2:$W$1000,0),IF($D107="Inicial",J$4-2,IF($D107="Primaria",J$4+3,J$4+9))),"No reportó")</f>
        <v>No reportó</v>
      </c>
      <c r="K107" s="12" t="str">
        <f>IFERROR(INDEX(vacan2!$G$2:$T$1000,MATCH($A107&amp;"0",vacan2!$W$2:$W$1000,0),IF($D107="Inicial",K$4-2,IF($D107="Primaria",K$4+3,K$4+9))),"No reportó")</f>
        <v>No reportó</v>
      </c>
      <c r="L107" s="12">
        <v>0</v>
      </c>
      <c r="M107" s="22" t="str">
        <f>IFERROR(INDEX(vacan2!$G$2:$T$1000,MATCH($A107&amp;"0",vacan2!$W$2:$W$1000,0),IF($D107="Inicial",K$4-2,IF($D107="Primaria",K$4+3,K$4+9))),"Sin datos")</f>
        <v>Sin datos</v>
      </c>
      <c r="N107" s="7" t="str">
        <f t="shared" si="5"/>
        <v>INSERT INTO matri08(codmod, direccion, distrito, g1, g2, g3, g4, g5, g6, obs, actualiz) VALUES ('1619550','JIRON DEUSTUA S/N','Juliaca',0,0,0,0,0,0,0,now());</v>
      </c>
      <c r="O107" s="7" t="str">
        <f t="shared" si="6"/>
        <v>INSERT INTO matri08(codmod, direccion, distrito, g1, g2, g3, g4, g5, g6, obs, actualiz) VALUES ('1619550','JIRON DEUSTUA S/N','Juliaca',0,0,No reportó,No reportó,No reportó,0,1,now());</v>
      </c>
      <c r="P107" s="7" t="str">
        <f t="shared" si="7"/>
        <v>INSERT INTO matri08(codmod, direccion, distrito, g1, g2, g3, g4, g5, g6, obs, actualiz) VALUES ('1619550','JIRON DEUSTUA S/N','Juliaca',0,0,0,0,0,0,0,now());</v>
      </c>
    </row>
    <row r="108" spans="1:16" ht="15" x14ac:dyDescent="0.25">
      <c r="A108" s="11" t="str">
        <f t="shared" si="4"/>
        <v>1619576</v>
      </c>
      <c r="B108" s="9">
        <v>1619576</v>
      </c>
      <c r="C108" s="10">
        <v>980</v>
      </c>
      <c r="D108" s="11" t="s">
        <v>19</v>
      </c>
      <c r="E108" s="21" t="str">
        <f>INDEX(Instituciones!$G$2:$G$349,MATCH(A108,Instituciones!$A$2:$A$349,0))</f>
        <v>AVENIDA PEDRO RUIZ GALLO S/N</v>
      </c>
      <c r="F108" s="11" t="s">
        <v>130</v>
      </c>
      <c r="G108" s="12">
        <v>0</v>
      </c>
      <c r="H108" s="12">
        <v>0</v>
      </c>
      <c r="I108" s="12">
        <f>IFERROR(INDEX(vacan2!$G$2:$T$1000,MATCH($A108&amp;"0",vacan2!$W$2:$W$1000,0),IF($D108="Inicial",I$4-2,IF($D108="Primaria",I$4+3,I$4+9))),"No reportó")</f>
        <v>0</v>
      </c>
      <c r="J108" s="12">
        <f>IFERROR(INDEX(vacan2!$G$2:$T$1000,MATCH($A108&amp;"0",vacan2!$W$2:$W$1000,0),IF($D108="Inicial",J$4-2,IF($D108="Primaria",J$4+3,J$4+9))),"No reportó")</f>
        <v>13</v>
      </c>
      <c r="K108" s="12">
        <f>IFERROR(INDEX(vacan2!$G$2:$T$1000,MATCH($A108&amp;"0",vacan2!$W$2:$W$1000,0),IF($D108="Inicial",K$4-2,IF($D108="Primaria",K$4+3,K$4+9))),"No reportó")</f>
        <v>7</v>
      </c>
      <c r="L108" s="12">
        <v>0</v>
      </c>
      <c r="M108" s="22">
        <f>IFERROR(INDEX(vacan2!$G$2:$T$1000,MATCH($A108&amp;"0",vacan2!$W$2:$W$1000,0),IF($D108="Inicial",K$4-2,IF($D108="Primaria",K$4+3,K$4+9))),"Sin datos")</f>
        <v>7</v>
      </c>
      <c r="N108" s="7" t="str">
        <f t="shared" si="5"/>
        <v>INSERT INTO matri08(codmod, direccion, distrito, g1, g2, g3, g4, g5, g6, obs, actualiz) VALUES ('1619576','AVENIDA PEDRO RUIZ GALLO S/N','Juliaca',0,0,0,0,0,0,0,now());</v>
      </c>
      <c r="O108" s="7" t="str">
        <f t="shared" si="6"/>
        <v>INSERT INTO matri08(codmod, direccion, distrito, g1, g2, g3, g4, g5, g6, obs, actualiz) VALUES ('1619576','AVENIDA PEDRO RUIZ GALLO S/N','Juliaca',0,0,0,13,7,0,1,now());</v>
      </c>
      <c r="P108" s="7" t="str">
        <f t="shared" si="7"/>
        <v>INSERT INTO matri08(codmod, direccion, distrito, g1, g2, g3, g4, g5, g6, obs, actualiz) VALUES ('1619576','AVENIDA PEDRO RUIZ GALLO S/N','Juliaca',0,0,0,13,7,0,1,now());</v>
      </c>
    </row>
    <row r="109" spans="1:16" ht="15" x14ac:dyDescent="0.25">
      <c r="A109" s="11" t="str">
        <f t="shared" si="4"/>
        <v>1619584</v>
      </c>
      <c r="B109" s="9">
        <v>1619584</v>
      </c>
      <c r="C109" s="10">
        <v>981</v>
      </c>
      <c r="D109" s="11" t="s">
        <v>19</v>
      </c>
      <c r="E109" s="21" t="str">
        <f>INDEX(Instituciones!$G$2:$G$349,MATCH(A109,Instituciones!$A$2:$A$349,0))</f>
        <v>AVENIDA LA RINCONADA S/N</v>
      </c>
      <c r="F109" s="11" t="s">
        <v>130</v>
      </c>
      <c r="G109" s="12">
        <v>0</v>
      </c>
      <c r="H109" s="12">
        <v>0</v>
      </c>
      <c r="I109" s="12" t="str">
        <f>IFERROR(INDEX(vacan2!$G$2:$T$1000,MATCH($A109&amp;"0",vacan2!$W$2:$W$1000,0),IF($D109="Inicial",I$4-2,IF($D109="Primaria",I$4+3,I$4+9))),"No reportó")</f>
        <v>No reportó</v>
      </c>
      <c r="J109" s="12" t="str">
        <f>IFERROR(INDEX(vacan2!$G$2:$T$1000,MATCH($A109&amp;"0",vacan2!$W$2:$W$1000,0),IF($D109="Inicial",J$4-2,IF($D109="Primaria",J$4+3,J$4+9))),"No reportó")</f>
        <v>No reportó</v>
      </c>
      <c r="K109" s="12" t="str">
        <f>IFERROR(INDEX(vacan2!$G$2:$T$1000,MATCH($A109&amp;"0",vacan2!$W$2:$W$1000,0),IF($D109="Inicial",K$4-2,IF($D109="Primaria",K$4+3,K$4+9))),"No reportó")</f>
        <v>No reportó</v>
      </c>
      <c r="L109" s="12">
        <v>0</v>
      </c>
      <c r="M109" s="22" t="str">
        <f>IFERROR(INDEX(vacan2!$G$2:$T$1000,MATCH($A109&amp;"0",vacan2!$W$2:$W$1000,0),IF($D109="Inicial",K$4-2,IF($D109="Primaria",K$4+3,K$4+9))),"Sin datos")</f>
        <v>Sin datos</v>
      </c>
      <c r="N109" s="7" t="str">
        <f t="shared" si="5"/>
        <v>INSERT INTO matri08(codmod, direccion, distrito, g1, g2, g3, g4, g5, g6, obs, actualiz) VALUES ('1619584','AVENIDA LA RINCONADA S/N','Juliaca',0,0,0,0,0,0,0,now());</v>
      </c>
      <c r="O109" s="7" t="str">
        <f t="shared" si="6"/>
        <v>INSERT INTO matri08(codmod, direccion, distrito, g1, g2, g3, g4, g5, g6, obs, actualiz) VALUES ('1619584','AVENIDA LA RINCONADA S/N','Juliaca',0,0,No reportó,No reportó,No reportó,0,1,now());</v>
      </c>
      <c r="P109" s="7" t="str">
        <f t="shared" si="7"/>
        <v>INSERT INTO matri08(codmod, direccion, distrito, g1, g2, g3, g4, g5, g6, obs, actualiz) VALUES ('1619584','AVENIDA LA RINCONADA S/N','Juliaca',0,0,0,0,0,0,0,now());</v>
      </c>
    </row>
    <row r="110" spans="1:16" ht="15" x14ac:dyDescent="0.25">
      <c r="A110" s="11" t="str">
        <f t="shared" si="4"/>
        <v>1619600</v>
      </c>
      <c r="B110" s="9">
        <v>1619600</v>
      </c>
      <c r="C110" s="10">
        <v>985</v>
      </c>
      <c r="D110" s="11" t="s">
        <v>19</v>
      </c>
      <c r="E110" s="21" t="str">
        <f>INDEX(Instituciones!$G$2:$G$349,MATCH(A110,Instituciones!$A$2:$A$349,0))</f>
        <v>JIRON PUMACAHUA 824</v>
      </c>
      <c r="F110" s="11" t="s">
        <v>130</v>
      </c>
      <c r="G110" s="12">
        <v>0</v>
      </c>
      <c r="H110" s="12">
        <v>0</v>
      </c>
      <c r="I110" s="12" t="str">
        <f>IFERROR(INDEX(vacan2!$G$2:$T$1000,MATCH($A110&amp;"0",vacan2!$W$2:$W$1000,0),IF($D110="Inicial",I$4-2,IF($D110="Primaria",I$4+3,I$4+9))),"No reportó")</f>
        <v>No reportó</v>
      </c>
      <c r="J110" s="12" t="str">
        <f>IFERROR(INDEX(vacan2!$G$2:$T$1000,MATCH($A110&amp;"0",vacan2!$W$2:$W$1000,0),IF($D110="Inicial",J$4-2,IF($D110="Primaria",J$4+3,J$4+9))),"No reportó")</f>
        <v>No reportó</v>
      </c>
      <c r="K110" s="12" t="str">
        <f>IFERROR(INDEX(vacan2!$G$2:$T$1000,MATCH($A110&amp;"0",vacan2!$W$2:$W$1000,0),IF($D110="Inicial",K$4-2,IF($D110="Primaria",K$4+3,K$4+9))),"No reportó")</f>
        <v>No reportó</v>
      </c>
      <c r="L110" s="12">
        <v>0</v>
      </c>
      <c r="M110" s="22" t="str">
        <f>IFERROR(INDEX(vacan2!$G$2:$T$1000,MATCH($A110&amp;"0",vacan2!$W$2:$W$1000,0),IF($D110="Inicial",K$4-2,IF($D110="Primaria",K$4+3,K$4+9))),"Sin datos")</f>
        <v>Sin datos</v>
      </c>
      <c r="N110" s="7" t="str">
        <f t="shared" si="5"/>
        <v>INSERT INTO matri08(codmod, direccion, distrito, g1, g2, g3, g4, g5, g6, obs, actualiz) VALUES ('1619600','JIRON PUMACAHUA 824','Juliaca',0,0,0,0,0,0,0,now());</v>
      </c>
      <c r="O110" s="7" t="str">
        <f t="shared" si="6"/>
        <v>INSERT INTO matri08(codmod, direccion, distrito, g1, g2, g3, g4, g5, g6, obs, actualiz) VALUES ('1619600','JIRON PUMACAHUA 824','Juliaca',0,0,No reportó,No reportó,No reportó,0,1,now());</v>
      </c>
      <c r="P110" s="7" t="str">
        <f t="shared" si="7"/>
        <v>INSERT INTO matri08(codmod, direccion, distrito, g1, g2, g3, g4, g5, g6, obs, actualiz) VALUES ('1619600','JIRON PUMACAHUA 824','Juliaca',0,0,0,0,0,0,0,now());</v>
      </c>
    </row>
    <row r="111" spans="1:16" ht="15" x14ac:dyDescent="0.25">
      <c r="A111" s="11" t="str">
        <f t="shared" si="4"/>
        <v>1619618</v>
      </c>
      <c r="B111" s="9">
        <v>1619618</v>
      </c>
      <c r="C111" s="10">
        <v>990</v>
      </c>
      <c r="D111" s="11" t="s">
        <v>19</v>
      </c>
      <c r="E111" s="21" t="str">
        <f>INDEX(Instituciones!$G$2:$G$349,MATCH(A111,Instituciones!$A$2:$A$349,0))</f>
        <v>JIRON AYAR AUCA MZ 63 LOTE 11-12</v>
      </c>
      <c r="F111" s="11" t="s">
        <v>130</v>
      </c>
      <c r="G111" s="12">
        <v>0</v>
      </c>
      <c r="H111" s="12">
        <v>0</v>
      </c>
      <c r="I111" s="12" t="str">
        <f>IFERROR(INDEX(vacan2!$G$2:$T$1000,MATCH($A111&amp;"0",vacan2!$W$2:$W$1000,0),IF($D111="Inicial",I$4-2,IF($D111="Primaria",I$4+3,I$4+9))),"No reportó")</f>
        <v>No reportó</v>
      </c>
      <c r="J111" s="12" t="str">
        <f>IFERROR(INDEX(vacan2!$G$2:$T$1000,MATCH($A111&amp;"0",vacan2!$W$2:$W$1000,0),IF($D111="Inicial",J$4-2,IF($D111="Primaria",J$4+3,J$4+9))),"No reportó")</f>
        <v>No reportó</v>
      </c>
      <c r="K111" s="12" t="str">
        <f>IFERROR(INDEX(vacan2!$G$2:$T$1000,MATCH($A111&amp;"0",vacan2!$W$2:$W$1000,0),IF($D111="Inicial",K$4-2,IF($D111="Primaria",K$4+3,K$4+9))),"No reportó")</f>
        <v>No reportó</v>
      </c>
      <c r="L111" s="12">
        <v>0</v>
      </c>
      <c r="M111" s="22" t="str">
        <f>IFERROR(INDEX(vacan2!$G$2:$T$1000,MATCH($A111&amp;"0",vacan2!$W$2:$W$1000,0),IF($D111="Inicial",K$4-2,IF($D111="Primaria",K$4+3,K$4+9))),"Sin datos")</f>
        <v>Sin datos</v>
      </c>
      <c r="N111" s="7" t="str">
        <f t="shared" si="5"/>
        <v>INSERT INTO matri08(codmod, direccion, distrito, g1, g2, g3, g4, g5, g6, obs, actualiz) VALUES ('1619618','JIRON AYAR AUCA MZ 63 LOTE 11-12','Juliaca',0,0,0,0,0,0,0,now());</v>
      </c>
      <c r="O111" s="7" t="str">
        <f t="shared" si="6"/>
        <v>INSERT INTO matri08(codmod, direccion, distrito, g1, g2, g3, g4, g5, g6, obs, actualiz) VALUES ('1619618','JIRON AYAR AUCA MZ 63 LOTE 11-12','Juliaca',0,0,No reportó,No reportó,No reportó,0,1,now());</v>
      </c>
      <c r="P111" s="7" t="str">
        <f t="shared" si="7"/>
        <v>INSERT INTO matri08(codmod, direccion, distrito, g1, g2, g3, g4, g5, g6, obs, actualiz) VALUES ('1619618','JIRON AYAR AUCA MZ 63 LOTE 11-12','Juliaca',0,0,0,0,0,0,0,now());</v>
      </c>
    </row>
    <row r="112" spans="1:16" ht="15" x14ac:dyDescent="0.25">
      <c r="A112" s="11" t="str">
        <f t="shared" si="4"/>
        <v>1619626</v>
      </c>
      <c r="B112" s="9">
        <v>1619626</v>
      </c>
      <c r="C112" s="10">
        <v>991</v>
      </c>
      <c r="D112" s="11" t="s">
        <v>19</v>
      </c>
      <c r="E112" s="21" t="str">
        <f>INDEX(Instituciones!$G$2:$G$349,MATCH(A112,Instituciones!$A$2:$A$349,0))</f>
        <v>JIRON PABLOS S/N</v>
      </c>
      <c r="F112" s="11" t="s">
        <v>130</v>
      </c>
      <c r="G112" s="12">
        <v>0</v>
      </c>
      <c r="H112" s="12">
        <v>0</v>
      </c>
      <c r="I112" s="12" t="str">
        <f>IFERROR(INDEX(vacan2!$G$2:$T$1000,MATCH($A112&amp;"0",vacan2!$W$2:$W$1000,0),IF($D112="Inicial",I$4-2,IF($D112="Primaria",I$4+3,I$4+9))),"No reportó")</f>
        <v>No reportó</v>
      </c>
      <c r="J112" s="12" t="str">
        <f>IFERROR(INDEX(vacan2!$G$2:$T$1000,MATCH($A112&amp;"0",vacan2!$W$2:$W$1000,0),IF($D112="Inicial",J$4-2,IF($D112="Primaria",J$4+3,J$4+9))),"No reportó")</f>
        <v>No reportó</v>
      </c>
      <c r="K112" s="12" t="str">
        <f>IFERROR(INDEX(vacan2!$G$2:$T$1000,MATCH($A112&amp;"0",vacan2!$W$2:$W$1000,0),IF($D112="Inicial",K$4-2,IF($D112="Primaria",K$4+3,K$4+9))),"No reportó")</f>
        <v>No reportó</v>
      </c>
      <c r="L112" s="12">
        <v>0</v>
      </c>
      <c r="M112" s="22" t="str">
        <f>IFERROR(INDEX(vacan2!$G$2:$T$1000,MATCH($A112&amp;"0",vacan2!$W$2:$W$1000,0),IF($D112="Inicial",K$4-2,IF($D112="Primaria",K$4+3,K$4+9))),"Sin datos")</f>
        <v>Sin datos</v>
      </c>
      <c r="N112" s="7" t="str">
        <f t="shared" si="5"/>
        <v>INSERT INTO matri08(codmod, direccion, distrito, g1, g2, g3, g4, g5, g6, obs, actualiz) VALUES ('1619626','JIRON PABLOS S/N','Juliaca',0,0,0,0,0,0,0,now());</v>
      </c>
      <c r="O112" s="7" t="str">
        <f t="shared" si="6"/>
        <v>INSERT INTO matri08(codmod, direccion, distrito, g1, g2, g3, g4, g5, g6, obs, actualiz) VALUES ('1619626','JIRON PABLOS S/N','Juliaca',0,0,No reportó,No reportó,No reportó,0,1,now());</v>
      </c>
      <c r="P112" s="7" t="str">
        <f t="shared" si="7"/>
        <v>INSERT INTO matri08(codmod, direccion, distrito, g1, g2, g3, g4, g5, g6, obs, actualiz) VALUES ('1619626','JIRON PABLOS S/N','Juliaca',0,0,0,0,0,0,0,now());</v>
      </c>
    </row>
    <row r="113" spans="1:16" ht="15" x14ac:dyDescent="0.25">
      <c r="A113" s="11" t="str">
        <f t="shared" si="4"/>
        <v>1619634</v>
      </c>
      <c r="B113" s="9">
        <v>1619634</v>
      </c>
      <c r="C113" s="10">
        <v>992</v>
      </c>
      <c r="D113" s="11" t="s">
        <v>19</v>
      </c>
      <c r="E113" s="21" t="str">
        <f>INDEX(Instituciones!$G$2:$G$349,MATCH(A113,Instituciones!$A$2:$A$349,0))</f>
        <v>JIRON SANDIA 1114</v>
      </c>
      <c r="F113" s="11" t="s">
        <v>130</v>
      </c>
      <c r="G113" s="12">
        <v>0</v>
      </c>
      <c r="H113" s="12">
        <v>0</v>
      </c>
      <c r="I113" s="12" t="str">
        <f>IFERROR(INDEX(vacan2!$G$2:$T$1000,MATCH($A113&amp;"0",vacan2!$W$2:$W$1000,0),IF($D113="Inicial",I$4-2,IF($D113="Primaria",I$4+3,I$4+9))),"No reportó")</f>
        <v>No reportó</v>
      </c>
      <c r="J113" s="12" t="str">
        <f>IFERROR(INDEX(vacan2!$G$2:$T$1000,MATCH($A113&amp;"0",vacan2!$W$2:$W$1000,0),IF($D113="Inicial",J$4-2,IF($D113="Primaria",J$4+3,J$4+9))),"No reportó")</f>
        <v>No reportó</v>
      </c>
      <c r="K113" s="12" t="str">
        <f>IFERROR(INDEX(vacan2!$G$2:$T$1000,MATCH($A113&amp;"0",vacan2!$W$2:$W$1000,0),IF($D113="Inicial",K$4-2,IF($D113="Primaria",K$4+3,K$4+9))),"No reportó")</f>
        <v>No reportó</v>
      </c>
      <c r="L113" s="12">
        <v>0</v>
      </c>
      <c r="M113" s="22" t="str">
        <f>IFERROR(INDEX(vacan2!$G$2:$T$1000,MATCH($A113&amp;"0",vacan2!$W$2:$W$1000,0),IF($D113="Inicial",K$4-2,IF($D113="Primaria",K$4+3,K$4+9))),"Sin datos")</f>
        <v>Sin datos</v>
      </c>
      <c r="N113" s="7" t="str">
        <f t="shared" si="5"/>
        <v>INSERT INTO matri08(codmod, direccion, distrito, g1, g2, g3, g4, g5, g6, obs, actualiz) VALUES ('1619634','JIRON SANDIA 1114','Juliaca',0,0,0,0,0,0,0,now());</v>
      </c>
      <c r="O113" s="7" t="str">
        <f t="shared" si="6"/>
        <v>INSERT INTO matri08(codmod, direccion, distrito, g1, g2, g3, g4, g5, g6, obs, actualiz) VALUES ('1619634','JIRON SANDIA 1114','Juliaca',0,0,No reportó,No reportó,No reportó,0,1,now());</v>
      </c>
      <c r="P113" s="7" t="str">
        <f t="shared" si="7"/>
        <v>INSERT INTO matri08(codmod, direccion, distrito, g1, g2, g3, g4, g5, g6, obs, actualiz) VALUES ('1619634','JIRON SANDIA 1114','Juliaca',0,0,0,0,0,0,0,now());</v>
      </c>
    </row>
    <row r="114" spans="1:16" ht="15" x14ac:dyDescent="0.25">
      <c r="A114" s="11" t="str">
        <f t="shared" si="4"/>
        <v>1619220</v>
      </c>
      <c r="B114" s="9">
        <v>1619220</v>
      </c>
      <c r="C114" s="10">
        <v>995</v>
      </c>
      <c r="D114" s="11" t="s">
        <v>19</v>
      </c>
      <c r="E114" s="21" t="str">
        <f>INDEX(Instituciones!$G$2:$G$349,MATCH(A114,Instituciones!$A$2:$A$349,0))</f>
        <v>JIRON SAN FRANCISCO MZ Z LOTE 15</v>
      </c>
      <c r="F114" s="11" t="s">
        <v>130</v>
      </c>
      <c r="G114" s="12">
        <v>0</v>
      </c>
      <c r="H114" s="12">
        <v>0</v>
      </c>
      <c r="I114" s="12" t="str">
        <f>IFERROR(INDEX(vacan2!$G$2:$T$1000,MATCH($A114&amp;"0",vacan2!$W$2:$W$1000,0),IF($D114="Inicial",I$4-2,IF($D114="Primaria",I$4+3,I$4+9))),"No reportó")</f>
        <v>No reportó</v>
      </c>
      <c r="J114" s="12" t="str">
        <f>IFERROR(INDEX(vacan2!$G$2:$T$1000,MATCH($A114&amp;"0",vacan2!$W$2:$W$1000,0),IF($D114="Inicial",J$4-2,IF($D114="Primaria",J$4+3,J$4+9))),"No reportó")</f>
        <v>No reportó</v>
      </c>
      <c r="K114" s="12" t="str">
        <f>IFERROR(INDEX(vacan2!$G$2:$T$1000,MATCH($A114&amp;"0",vacan2!$W$2:$W$1000,0),IF($D114="Inicial",K$4-2,IF($D114="Primaria",K$4+3,K$4+9))),"No reportó")</f>
        <v>No reportó</v>
      </c>
      <c r="L114" s="12">
        <v>0</v>
      </c>
      <c r="M114" s="22" t="str">
        <f>IFERROR(INDEX(vacan2!$G$2:$T$1000,MATCH($A114&amp;"0",vacan2!$W$2:$W$1000,0),IF($D114="Inicial",K$4-2,IF($D114="Primaria",K$4+3,K$4+9))),"Sin datos")</f>
        <v>Sin datos</v>
      </c>
      <c r="N114" s="7" t="str">
        <f t="shared" si="5"/>
        <v>INSERT INTO matri08(codmod, direccion, distrito, g1, g2, g3, g4, g5, g6, obs, actualiz) VALUES ('1619220','JIRON SAN FRANCISCO MZ Z LOTE 15','Juliaca',0,0,0,0,0,0,0,now());</v>
      </c>
      <c r="O114" s="7" t="str">
        <f t="shared" si="6"/>
        <v>INSERT INTO matri08(codmod, direccion, distrito, g1, g2, g3, g4, g5, g6, obs, actualiz) VALUES ('1619220','JIRON SAN FRANCISCO MZ Z LOTE 15','Juliaca',0,0,No reportó,No reportó,No reportó,0,1,now());</v>
      </c>
      <c r="P114" s="7" t="str">
        <f t="shared" si="7"/>
        <v>INSERT INTO matri08(codmod, direccion, distrito, g1, g2, g3, g4, g5, g6, obs, actualiz) VALUES ('1619220','JIRON SAN FRANCISCO MZ Z LOTE 15','Juliaca',0,0,0,0,0,0,0,now());</v>
      </c>
    </row>
    <row r="115" spans="1:16" ht="15" x14ac:dyDescent="0.25">
      <c r="A115" s="11" t="str">
        <f t="shared" si="4"/>
        <v>0229971</v>
      </c>
      <c r="B115" s="9">
        <v>229971</v>
      </c>
      <c r="C115" s="10" t="s">
        <v>154</v>
      </c>
      <c r="D115" s="11" t="s">
        <v>19</v>
      </c>
      <c r="E115" s="21" t="str">
        <f>INDEX(Instituciones!$G$2:$G$349,MATCH(A115,Instituciones!$A$2:$A$349,0))</f>
        <v>CALLE PROGRESO S/N</v>
      </c>
      <c r="F115" s="11" t="s">
        <v>130</v>
      </c>
      <c r="G115" s="12">
        <v>0</v>
      </c>
      <c r="H115" s="12">
        <v>0</v>
      </c>
      <c r="I115" s="12" t="str">
        <f>IFERROR(INDEX(vacan2!$G$2:$T$1000,MATCH($A115&amp;"0",vacan2!$W$2:$W$1000,0),IF($D115="Inicial",I$4-2,IF($D115="Primaria",I$4+3,I$4+9))),"No reportó")</f>
        <v>No reportó</v>
      </c>
      <c r="J115" s="12" t="str">
        <f>IFERROR(INDEX(vacan2!$G$2:$T$1000,MATCH($A115&amp;"0",vacan2!$W$2:$W$1000,0),IF($D115="Inicial",J$4-2,IF($D115="Primaria",J$4+3,J$4+9))),"No reportó")</f>
        <v>No reportó</v>
      </c>
      <c r="K115" s="12" t="str">
        <f>IFERROR(INDEX(vacan2!$G$2:$T$1000,MATCH($A115&amp;"0",vacan2!$W$2:$W$1000,0),IF($D115="Inicial",K$4-2,IF($D115="Primaria",K$4+3,K$4+9))),"No reportó")</f>
        <v>No reportó</v>
      </c>
      <c r="L115" s="12">
        <v>0</v>
      </c>
      <c r="M115" s="22" t="str">
        <f>IFERROR(INDEX(vacan2!$G$2:$T$1000,MATCH($A115&amp;"0",vacan2!$W$2:$W$1000,0),IF($D115="Inicial",K$4-2,IF($D115="Primaria",K$4+3,K$4+9))),"Sin datos")</f>
        <v>Sin datos</v>
      </c>
      <c r="N115" s="7" t="str">
        <f t="shared" si="5"/>
        <v>INSERT INTO matri08(codmod, direccion, distrito, g1, g2, g3, g4, g5, g6, obs, actualiz) VALUES ('0229971','CALLE PROGRESO S/N','Juliaca',0,0,0,0,0,0,0,now());</v>
      </c>
      <c r="O115" s="7" t="str">
        <f t="shared" si="6"/>
        <v>INSERT INTO matri08(codmod, direccion, distrito, g1, g2, g3, g4, g5, g6, obs, actualiz) VALUES ('0229971','CALLE PROGRESO S/N','Juliaca',0,0,No reportó,No reportó,No reportó,0,1,now());</v>
      </c>
      <c r="P115" s="7" t="str">
        <f t="shared" si="7"/>
        <v>INSERT INTO matri08(codmod, direccion, distrito, g1, g2, g3, g4, g5, g6, obs, actualiz) VALUES ('0229971','CALLE PROGRESO S/N','Juliaca',0,0,0,0,0,0,0,now());</v>
      </c>
    </row>
    <row r="116" spans="1:16" ht="15" x14ac:dyDescent="0.25">
      <c r="A116" s="11" t="str">
        <f t="shared" si="4"/>
        <v>0229989</v>
      </c>
      <c r="B116" s="9">
        <v>229989</v>
      </c>
      <c r="C116" s="10">
        <v>309</v>
      </c>
      <c r="D116" s="11" t="s">
        <v>19</v>
      </c>
      <c r="E116" s="21" t="str">
        <f>INDEX(Instituciones!$G$2:$G$349,MATCH(A116,Instituciones!$A$2:$A$349,0))</f>
        <v>JIRON SAN AGUSTIN S/N</v>
      </c>
      <c r="F116" s="11" t="s">
        <v>130</v>
      </c>
      <c r="G116" s="12">
        <v>0</v>
      </c>
      <c r="H116" s="12">
        <v>0</v>
      </c>
      <c r="I116" s="12" t="str">
        <f>IFERROR(INDEX(vacan2!$G$2:$T$1000,MATCH($A116&amp;"0",vacan2!$W$2:$W$1000,0),IF($D116="Inicial",I$4-2,IF($D116="Primaria",I$4+3,I$4+9))),"No reportó")</f>
        <v>No reportó</v>
      </c>
      <c r="J116" s="12" t="str">
        <f>IFERROR(INDEX(vacan2!$G$2:$T$1000,MATCH($A116&amp;"0",vacan2!$W$2:$W$1000,0),IF($D116="Inicial",J$4-2,IF($D116="Primaria",J$4+3,J$4+9))),"No reportó")</f>
        <v>No reportó</v>
      </c>
      <c r="K116" s="12" t="str">
        <f>IFERROR(INDEX(vacan2!$G$2:$T$1000,MATCH($A116&amp;"0",vacan2!$W$2:$W$1000,0),IF($D116="Inicial",K$4-2,IF($D116="Primaria",K$4+3,K$4+9))),"No reportó")</f>
        <v>No reportó</v>
      </c>
      <c r="L116" s="12">
        <v>0</v>
      </c>
      <c r="M116" s="22" t="str">
        <f>IFERROR(INDEX(vacan2!$G$2:$T$1000,MATCH($A116&amp;"0",vacan2!$W$2:$W$1000,0),IF($D116="Inicial",K$4-2,IF($D116="Primaria",K$4+3,K$4+9))),"Sin datos")</f>
        <v>Sin datos</v>
      </c>
      <c r="N116" s="7" t="str">
        <f t="shared" si="5"/>
        <v>INSERT INTO matri08(codmod, direccion, distrito, g1, g2, g3, g4, g5, g6, obs, actualiz) VALUES ('0229989','JIRON SAN AGUSTIN S/N','Juliaca',0,0,0,0,0,0,0,now());</v>
      </c>
      <c r="O116" s="7" t="str">
        <f t="shared" si="6"/>
        <v>INSERT INTO matri08(codmod, direccion, distrito, g1, g2, g3, g4, g5, g6, obs, actualiz) VALUES ('0229989','JIRON SAN AGUSTIN S/N','Juliaca',0,0,No reportó,No reportó,No reportó,0,1,now());</v>
      </c>
      <c r="P116" s="7" t="str">
        <f t="shared" si="7"/>
        <v>INSERT INTO matri08(codmod, direccion, distrito, g1, g2, g3, g4, g5, g6, obs, actualiz) VALUES ('0229989','JIRON SAN AGUSTIN S/N','Juliaca',0,0,0,0,0,0,0,now());</v>
      </c>
    </row>
    <row r="117" spans="1:16" ht="15" x14ac:dyDescent="0.25">
      <c r="A117" s="11" t="str">
        <f t="shared" si="4"/>
        <v>0229807</v>
      </c>
      <c r="B117" s="9">
        <v>229807</v>
      </c>
      <c r="C117" s="10" t="s">
        <v>155</v>
      </c>
      <c r="D117" s="11" t="s">
        <v>19</v>
      </c>
      <c r="E117" s="21" t="str">
        <f>INDEX(Instituciones!$G$2:$G$349,MATCH(A117,Instituciones!$A$2:$A$349,0))</f>
        <v>LA RINCONADA ETAPA II</v>
      </c>
      <c r="F117" s="11" t="s">
        <v>130</v>
      </c>
      <c r="G117" s="12">
        <v>0</v>
      </c>
      <c r="H117" s="12">
        <v>0</v>
      </c>
      <c r="I117" s="12" t="str">
        <f>IFERROR(INDEX(vacan2!$G$2:$T$1000,MATCH($A117&amp;"0",vacan2!$W$2:$W$1000,0),IF($D117="Inicial",I$4-2,IF($D117="Primaria",I$4+3,I$4+9))),"No reportó")</f>
        <v>No reportó</v>
      </c>
      <c r="J117" s="12" t="str">
        <f>IFERROR(INDEX(vacan2!$G$2:$T$1000,MATCH($A117&amp;"0",vacan2!$W$2:$W$1000,0),IF($D117="Inicial",J$4-2,IF($D117="Primaria",J$4+3,J$4+9))),"No reportó")</f>
        <v>No reportó</v>
      </c>
      <c r="K117" s="12" t="str">
        <f>IFERROR(INDEX(vacan2!$G$2:$T$1000,MATCH($A117&amp;"0",vacan2!$W$2:$W$1000,0),IF($D117="Inicial",K$4-2,IF($D117="Primaria",K$4+3,K$4+9))),"No reportó")</f>
        <v>No reportó</v>
      </c>
      <c r="L117" s="12">
        <v>0</v>
      </c>
      <c r="M117" s="22" t="str">
        <f>IFERROR(INDEX(vacan2!$G$2:$T$1000,MATCH($A117&amp;"0",vacan2!$W$2:$W$1000,0),IF($D117="Inicial",K$4-2,IF($D117="Primaria",K$4+3,K$4+9))),"Sin datos")</f>
        <v>Sin datos</v>
      </c>
      <c r="N117" s="7" t="str">
        <f t="shared" si="5"/>
        <v>INSERT INTO matri08(codmod, direccion, distrito, g1, g2, g3, g4, g5, g6, obs, actualiz) VALUES ('0229807','LA RINCONADA ETAPA II','Juliaca',0,0,0,0,0,0,0,now());</v>
      </c>
      <c r="O117" s="7" t="str">
        <f t="shared" si="6"/>
        <v>INSERT INTO matri08(codmod, direccion, distrito, g1, g2, g3, g4, g5, g6, obs, actualiz) VALUES ('0229807','LA RINCONADA ETAPA II','Juliaca',0,0,No reportó,No reportó,No reportó,0,1,now());</v>
      </c>
      <c r="P117" s="7" t="str">
        <f t="shared" si="7"/>
        <v>INSERT INTO matri08(codmod, direccion, distrito, g1, g2, g3, g4, g5, g6, obs, actualiz) VALUES ('0229807','LA RINCONADA ETAPA II','Juliaca',0,0,0,0,0,0,0,now());</v>
      </c>
    </row>
    <row r="118" spans="1:16" ht="15" x14ac:dyDescent="0.25">
      <c r="A118" s="11" t="str">
        <f t="shared" si="4"/>
        <v>0229815</v>
      </c>
      <c r="B118" s="9">
        <v>229815</v>
      </c>
      <c r="C118" s="10">
        <v>305</v>
      </c>
      <c r="D118" s="11" t="s">
        <v>19</v>
      </c>
      <c r="E118" s="21" t="str">
        <f>INDEX(Instituciones!$G$2:$G$349,MATCH(A118,Instituciones!$A$2:$A$349,0))</f>
        <v>JIRON PIEROLA 212</v>
      </c>
      <c r="F118" s="11" t="s">
        <v>130</v>
      </c>
      <c r="G118" s="12">
        <v>0</v>
      </c>
      <c r="H118" s="12">
        <v>0</v>
      </c>
      <c r="I118" s="12" t="str">
        <f>IFERROR(INDEX(vacan2!$G$2:$T$1000,MATCH($A118&amp;"0",vacan2!$W$2:$W$1000,0),IF($D118="Inicial",I$4-2,IF($D118="Primaria",I$4+3,I$4+9))),"No reportó")</f>
        <v>No reportó</v>
      </c>
      <c r="J118" s="12" t="str">
        <f>IFERROR(INDEX(vacan2!$G$2:$T$1000,MATCH($A118&amp;"0",vacan2!$W$2:$W$1000,0),IF($D118="Inicial",J$4-2,IF($D118="Primaria",J$4+3,J$4+9))),"No reportó")</f>
        <v>No reportó</v>
      </c>
      <c r="K118" s="12" t="str">
        <f>IFERROR(INDEX(vacan2!$G$2:$T$1000,MATCH($A118&amp;"0",vacan2!$W$2:$W$1000,0),IF($D118="Inicial",K$4-2,IF($D118="Primaria",K$4+3,K$4+9))),"No reportó")</f>
        <v>No reportó</v>
      </c>
      <c r="L118" s="12">
        <v>0</v>
      </c>
      <c r="M118" s="22" t="str">
        <f>IFERROR(INDEX(vacan2!$G$2:$T$1000,MATCH($A118&amp;"0",vacan2!$W$2:$W$1000,0),IF($D118="Inicial",K$4-2,IF($D118="Primaria",K$4+3,K$4+9))),"Sin datos")</f>
        <v>Sin datos</v>
      </c>
      <c r="N118" s="7" t="str">
        <f t="shared" si="5"/>
        <v>INSERT INTO matri08(codmod, direccion, distrito, g1, g2, g3, g4, g5, g6, obs, actualiz) VALUES ('0229815','JIRON PIEROLA 212','Juliaca',0,0,0,0,0,0,0,now());</v>
      </c>
      <c r="O118" s="7" t="str">
        <f t="shared" si="6"/>
        <v>INSERT INTO matri08(codmod, direccion, distrito, g1, g2, g3, g4, g5, g6, obs, actualiz) VALUES ('0229815','JIRON PIEROLA 212','Juliaca',0,0,No reportó,No reportó,No reportó,0,1,now());</v>
      </c>
      <c r="P118" s="7" t="str">
        <f t="shared" si="7"/>
        <v>INSERT INTO matri08(codmod, direccion, distrito, g1, g2, g3, g4, g5, g6, obs, actualiz) VALUES ('0229815','JIRON PIEROLA 212','Juliaca',0,0,0,0,0,0,0,now());</v>
      </c>
    </row>
    <row r="119" spans="1:16" ht="15" x14ac:dyDescent="0.25">
      <c r="A119" s="11" t="str">
        <f t="shared" si="4"/>
        <v>0229823</v>
      </c>
      <c r="B119" s="9">
        <v>229823</v>
      </c>
      <c r="C119" s="10" t="s">
        <v>156</v>
      </c>
      <c r="D119" s="11" t="s">
        <v>19</v>
      </c>
      <c r="E119" s="21" t="str">
        <f>INDEX(Instituciones!$G$2:$G$349,MATCH(A119,Instituciones!$A$2:$A$349,0))</f>
        <v>AVENIDA FERIAL S/N</v>
      </c>
      <c r="F119" s="11" t="s">
        <v>130</v>
      </c>
      <c r="G119" s="12">
        <v>0</v>
      </c>
      <c r="H119" s="12">
        <v>0</v>
      </c>
      <c r="I119" s="12" t="str">
        <f>IFERROR(INDEX(vacan2!$G$2:$T$1000,MATCH($A119&amp;"0",vacan2!$W$2:$W$1000,0),IF($D119="Inicial",I$4-2,IF($D119="Primaria",I$4+3,I$4+9))),"No reportó")</f>
        <v>No reportó</v>
      </c>
      <c r="J119" s="12" t="str">
        <f>IFERROR(INDEX(vacan2!$G$2:$T$1000,MATCH($A119&amp;"0",vacan2!$W$2:$W$1000,0),IF($D119="Inicial",J$4-2,IF($D119="Primaria",J$4+3,J$4+9))),"No reportó")</f>
        <v>No reportó</v>
      </c>
      <c r="K119" s="12" t="str">
        <f>IFERROR(INDEX(vacan2!$G$2:$T$1000,MATCH($A119&amp;"0",vacan2!$W$2:$W$1000,0),IF($D119="Inicial",K$4-2,IF($D119="Primaria",K$4+3,K$4+9))),"No reportó")</f>
        <v>No reportó</v>
      </c>
      <c r="L119" s="12">
        <v>0</v>
      </c>
      <c r="M119" s="22" t="str">
        <f>IFERROR(INDEX(vacan2!$G$2:$T$1000,MATCH($A119&amp;"0",vacan2!$W$2:$W$1000,0),IF($D119="Inicial",K$4-2,IF($D119="Primaria",K$4+3,K$4+9))),"Sin datos")</f>
        <v>Sin datos</v>
      </c>
      <c r="N119" s="7" t="str">
        <f t="shared" si="5"/>
        <v>INSERT INTO matri08(codmod, direccion, distrito, g1, g2, g3, g4, g5, g6, obs, actualiz) VALUES ('0229823','AVENIDA FERIAL S/N','Juliaca',0,0,0,0,0,0,0,now());</v>
      </c>
      <c r="O119" s="7" t="str">
        <f t="shared" si="6"/>
        <v>INSERT INTO matri08(codmod, direccion, distrito, g1, g2, g3, g4, g5, g6, obs, actualiz) VALUES ('0229823','AVENIDA FERIAL S/N','Juliaca',0,0,No reportó,No reportó,No reportó,0,1,now());</v>
      </c>
      <c r="P119" s="7" t="str">
        <f t="shared" si="7"/>
        <v>INSERT INTO matri08(codmod, direccion, distrito, g1, g2, g3, g4, g5, g6, obs, actualiz) VALUES ('0229823','AVENIDA FERIAL S/N','Juliaca',0,0,0,0,0,0,0,now());</v>
      </c>
    </row>
    <row r="120" spans="1:16" ht="15" x14ac:dyDescent="0.25">
      <c r="A120" s="11" t="str">
        <f t="shared" si="4"/>
        <v>0229831</v>
      </c>
      <c r="B120" s="9">
        <v>229831</v>
      </c>
      <c r="C120" s="10" t="s">
        <v>157</v>
      </c>
      <c r="D120" s="11" t="s">
        <v>19</v>
      </c>
      <c r="E120" s="21" t="str">
        <f>INDEX(Instituciones!$G$2:$G$349,MATCH(A120,Instituciones!$A$2:$A$349,0))</f>
        <v>JIRON JOSE CARLOS MARIATEGUI S/N ETAPA I</v>
      </c>
      <c r="F120" s="11" t="s">
        <v>130</v>
      </c>
      <c r="G120" s="12">
        <v>0</v>
      </c>
      <c r="H120" s="12">
        <v>0</v>
      </c>
      <c r="I120" s="12" t="str">
        <f>IFERROR(INDEX(vacan2!$G$2:$T$1000,MATCH($A120&amp;"0",vacan2!$W$2:$W$1000,0),IF($D120="Inicial",I$4-2,IF($D120="Primaria",I$4+3,I$4+9))),"No reportó")</f>
        <v>No reportó</v>
      </c>
      <c r="J120" s="12" t="str">
        <f>IFERROR(INDEX(vacan2!$G$2:$T$1000,MATCH($A120&amp;"0",vacan2!$W$2:$W$1000,0),IF($D120="Inicial",J$4-2,IF($D120="Primaria",J$4+3,J$4+9))),"No reportó")</f>
        <v>No reportó</v>
      </c>
      <c r="K120" s="12" t="str">
        <f>IFERROR(INDEX(vacan2!$G$2:$T$1000,MATCH($A120&amp;"0",vacan2!$W$2:$W$1000,0),IF($D120="Inicial",K$4-2,IF($D120="Primaria",K$4+3,K$4+9))),"No reportó")</f>
        <v>No reportó</v>
      </c>
      <c r="L120" s="12">
        <v>0</v>
      </c>
      <c r="M120" s="22" t="str">
        <f>IFERROR(INDEX(vacan2!$G$2:$T$1000,MATCH($A120&amp;"0",vacan2!$W$2:$W$1000,0),IF($D120="Inicial",K$4-2,IF($D120="Primaria",K$4+3,K$4+9))),"Sin datos")</f>
        <v>Sin datos</v>
      </c>
      <c r="N120" s="7" t="str">
        <f t="shared" si="5"/>
        <v>INSERT INTO matri08(codmod, direccion, distrito, g1, g2, g3, g4, g5, g6, obs, actualiz) VALUES ('0229831','JIRON JOSE CARLOS MARIATEGUI S/N ETAPA I','Juliaca',0,0,0,0,0,0,0,now());</v>
      </c>
      <c r="O120" s="7" t="str">
        <f t="shared" si="6"/>
        <v>INSERT INTO matri08(codmod, direccion, distrito, g1, g2, g3, g4, g5, g6, obs, actualiz) VALUES ('0229831','JIRON JOSE CARLOS MARIATEGUI S/N ETAPA I','Juliaca',0,0,No reportó,No reportó,No reportó,0,1,now());</v>
      </c>
      <c r="P120" s="7" t="str">
        <f t="shared" si="7"/>
        <v>INSERT INTO matri08(codmod, direccion, distrito, g1, g2, g3, g4, g5, g6, obs, actualiz) VALUES ('0229831','JIRON JOSE CARLOS MARIATEGUI S/N ETAPA I','Juliaca',0,0,0,0,0,0,0,now());</v>
      </c>
    </row>
    <row r="121" spans="1:16" ht="15" x14ac:dyDescent="0.25">
      <c r="A121" s="11" t="str">
        <f t="shared" si="4"/>
        <v>0474809</v>
      </c>
      <c r="B121" s="9">
        <v>474809</v>
      </c>
      <c r="C121" s="10">
        <v>312</v>
      </c>
      <c r="D121" s="11" t="s">
        <v>19</v>
      </c>
      <c r="E121" s="21" t="str">
        <f>INDEX(Instituciones!$G$2:$G$349,MATCH(A121,Instituciones!$A$2:$A$349,0))</f>
        <v>CARRETERA UNOCOLLA KM 9</v>
      </c>
      <c r="F121" s="11" t="s">
        <v>130</v>
      </c>
      <c r="G121" s="12">
        <v>0</v>
      </c>
      <c r="H121" s="12">
        <v>0</v>
      </c>
      <c r="I121" s="12" t="str">
        <f>IFERROR(INDEX(vacan2!$G$2:$T$1000,MATCH($A121&amp;"0",vacan2!$W$2:$W$1000,0),IF($D121="Inicial",I$4-2,IF($D121="Primaria",I$4+3,I$4+9))),"No reportó")</f>
        <v>No reportó</v>
      </c>
      <c r="J121" s="12" t="str">
        <f>IFERROR(INDEX(vacan2!$G$2:$T$1000,MATCH($A121&amp;"0",vacan2!$W$2:$W$1000,0),IF($D121="Inicial",J$4-2,IF($D121="Primaria",J$4+3,J$4+9))),"No reportó")</f>
        <v>No reportó</v>
      </c>
      <c r="K121" s="12" t="str">
        <f>IFERROR(INDEX(vacan2!$G$2:$T$1000,MATCH($A121&amp;"0",vacan2!$W$2:$W$1000,0),IF($D121="Inicial",K$4-2,IF($D121="Primaria",K$4+3,K$4+9))),"No reportó")</f>
        <v>No reportó</v>
      </c>
      <c r="L121" s="12">
        <v>0</v>
      </c>
      <c r="M121" s="22" t="str">
        <f>IFERROR(INDEX(vacan2!$G$2:$T$1000,MATCH($A121&amp;"0",vacan2!$W$2:$W$1000,0),IF($D121="Inicial",K$4-2,IF($D121="Primaria",K$4+3,K$4+9))),"Sin datos")</f>
        <v>Sin datos</v>
      </c>
      <c r="N121" s="7" t="str">
        <f t="shared" si="5"/>
        <v>INSERT INTO matri08(codmod, direccion, distrito, g1, g2, g3, g4, g5, g6, obs, actualiz) VALUES ('0474809','CARRETERA UNOCOLLA KM 9','Juliaca',0,0,0,0,0,0,0,now());</v>
      </c>
      <c r="O121" s="7" t="str">
        <f t="shared" si="6"/>
        <v>INSERT INTO matri08(codmod, direccion, distrito, g1, g2, g3, g4, g5, g6, obs, actualiz) VALUES ('0474809','CARRETERA UNOCOLLA KM 9','Juliaca',0,0,No reportó,No reportó,No reportó,0,1,now());</v>
      </c>
      <c r="P121" s="7" t="str">
        <f t="shared" si="7"/>
        <v>INSERT INTO matri08(codmod, direccion, distrito, g1, g2, g3, g4, g5, g6, obs, actualiz) VALUES ('0474809','CARRETERA UNOCOLLA KM 9','Juliaca',0,0,0,0,0,0,0,now());</v>
      </c>
    </row>
    <row r="122" spans="1:16" ht="15" x14ac:dyDescent="0.25">
      <c r="A122" s="11" t="str">
        <f t="shared" si="4"/>
        <v>0617852</v>
      </c>
      <c r="B122" s="9">
        <v>617852</v>
      </c>
      <c r="C122" s="10">
        <v>319</v>
      </c>
      <c r="D122" s="11" t="s">
        <v>19</v>
      </c>
      <c r="E122" s="21" t="str">
        <f>INDEX(Instituciones!$G$2:$G$349,MATCH(A122,Instituciones!$A$2:$A$349,0))</f>
        <v>JIRON HUALLAGA S/N</v>
      </c>
      <c r="F122" s="11" t="s">
        <v>130</v>
      </c>
      <c r="G122" s="12">
        <v>0</v>
      </c>
      <c r="H122" s="12">
        <v>0</v>
      </c>
      <c r="I122" s="12">
        <f>IFERROR(INDEX(vacan2!$G$2:$T$1000,MATCH($A122&amp;"0",vacan2!$W$2:$W$1000,0),IF($D122="Inicial",I$4-2,IF($D122="Primaria",I$4+3,I$4+9))),"No reportó")</f>
        <v>20</v>
      </c>
      <c r="J122" s="12">
        <f>IFERROR(INDEX(vacan2!$G$2:$T$1000,MATCH($A122&amp;"0",vacan2!$W$2:$W$1000,0),IF($D122="Inicial",J$4-2,IF($D122="Primaria",J$4+3,J$4+9))),"No reportó")</f>
        <v>10</v>
      </c>
      <c r="K122" s="12" t="str">
        <f>IFERROR(INDEX(vacan2!$G$2:$T$1000,MATCH($A122&amp;"0",vacan2!$W$2:$W$1000,0),IF($D122="Inicial",K$4-2,IF($D122="Primaria",K$4+3,K$4+9))),"No reportó")</f>
        <v>00</v>
      </c>
      <c r="L122" s="12">
        <v>0</v>
      </c>
      <c r="M122" s="22" t="str">
        <f>IFERROR(INDEX(vacan2!$G$2:$T$1000,MATCH($A122&amp;"0",vacan2!$W$2:$W$1000,0),IF($D122="Inicial",K$4-2,IF($D122="Primaria",K$4+3,K$4+9))),"Sin datos")</f>
        <v>00</v>
      </c>
      <c r="N122" s="7" t="str">
        <f t="shared" si="5"/>
        <v>INSERT INTO matri08(codmod, direccion, distrito, g1, g2, g3, g4, g5, g6, obs, actualiz) VALUES ('0617852','JIRON HUALLAGA S/N','Juliaca',0,0,0,0,0,0,0,now());</v>
      </c>
      <c r="O122" s="7" t="str">
        <f t="shared" si="6"/>
        <v>INSERT INTO matri08(codmod, direccion, distrito, g1, g2, g3, g4, g5, g6, obs, actualiz) VALUES ('0617852','JIRON HUALLAGA S/N','Juliaca',0,0,20,10,00,0,1,now());</v>
      </c>
      <c r="P122" s="7" t="str">
        <f t="shared" si="7"/>
        <v>INSERT INTO matri08(codmod, direccion, distrito, g1, g2, g3, g4, g5, g6, obs, actualiz) VALUES ('0617852','JIRON HUALLAGA S/N','Juliaca',0,0,20,10,00,0,1,now());</v>
      </c>
    </row>
    <row r="123" spans="1:16" ht="15" x14ac:dyDescent="0.25">
      <c r="A123" s="11" t="str">
        <f t="shared" si="4"/>
        <v>0617878</v>
      </c>
      <c r="B123" s="9">
        <v>617878</v>
      </c>
      <c r="C123" s="10">
        <v>317</v>
      </c>
      <c r="D123" s="11" t="s">
        <v>19</v>
      </c>
      <c r="E123" s="21" t="str">
        <f>INDEX(Instituciones!$G$2:$G$349,MATCH(A123,Instituciones!$A$2:$A$349,0))</f>
        <v>JIRON TINTA S/N</v>
      </c>
      <c r="F123" s="11" t="s">
        <v>130</v>
      </c>
      <c r="G123" s="12">
        <v>0</v>
      </c>
      <c r="H123" s="12">
        <v>0</v>
      </c>
      <c r="I123" s="12" t="str">
        <f>IFERROR(INDEX(vacan2!$G$2:$T$1000,MATCH($A123&amp;"0",vacan2!$W$2:$W$1000,0),IF($D123="Inicial",I$4-2,IF($D123="Primaria",I$4+3,I$4+9))),"No reportó")</f>
        <v>No reportó</v>
      </c>
      <c r="J123" s="12" t="str">
        <f>IFERROR(INDEX(vacan2!$G$2:$T$1000,MATCH($A123&amp;"0",vacan2!$W$2:$W$1000,0),IF($D123="Inicial",J$4-2,IF($D123="Primaria",J$4+3,J$4+9))),"No reportó")</f>
        <v>No reportó</v>
      </c>
      <c r="K123" s="12" t="str">
        <f>IFERROR(INDEX(vacan2!$G$2:$T$1000,MATCH($A123&amp;"0",vacan2!$W$2:$W$1000,0),IF($D123="Inicial",K$4-2,IF($D123="Primaria",K$4+3,K$4+9))),"No reportó")</f>
        <v>No reportó</v>
      </c>
      <c r="L123" s="12">
        <v>0</v>
      </c>
      <c r="M123" s="22" t="str">
        <f>IFERROR(INDEX(vacan2!$G$2:$T$1000,MATCH($A123&amp;"0",vacan2!$W$2:$W$1000,0),IF($D123="Inicial",K$4-2,IF($D123="Primaria",K$4+3,K$4+9))),"Sin datos")</f>
        <v>Sin datos</v>
      </c>
      <c r="N123" s="7" t="str">
        <f t="shared" si="5"/>
        <v>INSERT INTO matri08(codmod, direccion, distrito, g1, g2, g3, g4, g5, g6, obs, actualiz) VALUES ('0617878','JIRON TINTA S/N','Juliaca',0,0,0,0,0,0,0,now());</v>
      </c>
      <c r="O123" s="7" t="str">
        <f t="shared" si="6"/>
        <v>INSERT INTO matri08(codmod, direccion, distrito, g1, g2, g3, g4, g5, g6, obs, actualiz) VALUES ('0617878','JIRON TINTA S/N','Juliaca',0,0,No reportó,No reportó,No reportó,0,1,now());</v>
      </c>
      <c r="P123" s="7" t="str">
        <f t="shared" si="7"/>
        <v>INSERT INTO matri08(codmod, direccion, distrito, g1, g2, g3, g4, g5, g6, obs, actualiz) VALUES ('0617878','JIRON TINTA S/N','Juliaca',0,0,0,0,0,0,0,now());</v>
      </c>
    </row>
    <row r="124" spans="1:16" ht="15" x14ac:dyDescent="0.25">
      <c r="A124" s="11" t="str">
        <f t="shared" si="4"/>
        <v>0513390</v>
      </c>
      <c r="B124" s="9">
        <v>513390</v>
      </c>
      <c r="C124" s="10">
        <v>314</v>
      </c>
      <c r="D124" s="11" t="s">
        <v>19</v>
      </c>
      <c r="E124" s="21" t="str">
        <f>INDEX(Instituciones!$G$2:$G$349,MATCH(A124,Instituciones!$A$2:$A$349,0))</f>
        <v>AVENIDA EL SOL S/N</v>
      </c>
      <c r="F124" s="11" t="s">
        <v>130</v>
      </c>
      <c r="G124" s="12">
        <v>0</v>
      </c>
      <c r="H124" s="12">
        <v>0</v>
      </c>
      <c r="I124" s="12" t="str">
        <f>IFERROR(INDEX(vacan2!$G$2:$T$1000,MATCH($A124&amp;"0",vacan2!$W$2:$W$1000,0),IF($D124="Inicial",I$4-2,IF($D124="Primaria",I$4+3,I$4+9))),"No reportó")</f>
        <v>No reportó</v>
      </c>
      <c r="J124" s="12" t="str">
        <f>IFERROR(INDEX(vacan2!$G$2:$T$1000,MATCH($A124&amp;"0",vacan2!$W$2:$W$1000,0),IF($D124="Inicial",J$4-2,IF($D124="Primaria",J$4+3,J$4+9))),"No reportó")</f>
        <v>No reportó</v>
      </c>
      <c r="K124" s="12" t="str">
        <f>IFERROR(INDEX(vacan2!$G$2:$T$1000,MATCH($A124&amp;"0",vacan2!$W$2:$W$1000,0),IF($D124="Inicial",K$4-2,IF($D124="Primaria",K$4+3,K$4+9))),"No reportó")</f>
        <v>No reportó</v>
      </c>
      <c r="L124" s="12">
        <v>0</v>
      </c>
      <c r="M124" s="22" t="str">
        <f>IFERROR(INDEX(vacan2!$G$2:$T$1000,MATCH($A124&amp;"0",vacan2!$W$2:$W$1000,0),IF($D124="Inicial",K$4-2,IF($D124="Primaria",K$4+3,K$4+9))),"Sin datos")</f>
        <v>Sin datos</v>
      </c>
      <c r="N124" s="7" t="str">
        <f t="shared" si="5"/>
        <v>INSERT INTO matri08(codmod, direccion, distrito, g1, g2, g3, g4, g5, g6, obs, actualiz) VALUES ('0513390','AVENIDA EL SOL S/N','Juliaca',0,0,0,0,0,0,0,now());</v>
      </c>
      <c r="O124" s="7" t="str">
        <f t="shared" si="6"/>
        <v>INSERT INTO matri08(codmod, direccion, distrito, g1, g2, g3, g4, g5, g6, obs, actualiz) VALUES ('0513390','AVENIDA EL SOL S/N','Juliaca',0,0,No reportó,No reportó,No reportó,0,1,now());</v>
      </c>
      <c r="P124" s="7" t="str">
        <f t="shared" si="7"/>
        <v>INSERT INTO matri08(codmod, direccion, distrito, g1, g2, g3, g4, g5, g6, obs, actualiz) VALUES ('0513390','AVENIDA EL SOL S/N','Juliaca',0,0,0,0,0,0,0,now());</v>
      </c>
    </row>
    <row r="125" spans="1:16" ht="15" x14ac:dyDescent="0.25">
      <c r="A125" s="11" t="str">
        <f t="shared" si="4"/>
        <v>0490912</v>
      </c>
      <c r="B125" s="9">
        <v>490912</v>
      </c>
      <c r="C125" s="10">
        <v>316</v>
      </c>
      <c r="D125" s="11" t="s">
        <v>19</v>
      </c>
      <c r="E125" s="21" t="str">
        <f>INDEX(Instituciones!$G$2:$G$349,MATCH(A125,Instituciones!$A$2:$A$349,0))</f>
        <v>JIRON LEONARDO BARDALES S/N</v>
      </c>
      <c r="F125" s="11" t="s">
        <v>130</v>
      </c>
      <c r="G125" s="12">
        <v>0</v>
      </c>
      <c r="H125" s="12">
        <v>0</v>
      </c>
      <c r="I125" s="12">
        <f>IFERROR(INDEX(vacan2!$G$2:$T$1000,MATCH($A125&amp;"0",vacan2!$W$2:$W$1000,0),IF($D125="Inicial",I$4-2,IF($D125="Primaria",I$4+3,I$4+9))),"No reportó")</f>
        <v>9</v>
      </c>
      <c r="J125" s="12">
        <f>IFERROR(INDEX(vacan2!$G$2:$T$1000,MATCH($A125&amp;"0",vacan2!$W$2:$W$1000,0),IF($D125="Inicial",J$4-2,IF($D125="Primaria",J$4+3,J$4+9))),"No reportó")</f>
        <v>8</v>
      </c>
      <c r="K125" s="12">
        <f>IFERROR(INDEX(vacan2!$G$2:$T$1000,MATCH($A125&amp;"0",vacan2!$W$2:$W$1000,0),IF($D125="Inicial",K$4-2,IF($D125="Primaria",K$4+3,K$4+9))),"No reportó")</f>
        <v>7</v>
      </c>
      <c r="L125" s="12">
        <v>0</v>
      </c>
      <c r="M125" s="22">
        <f>IFERROR(INDEX(vacan2!$G$2:$T$1000,MATCH($A125&amp;"0",vacan2!$W$2:$W$1000,0),IF($D125="Inicial",K$4-2,IF($D125="Primaria",K$4+3,K$4+9))),"Sin datos")</f>
        <v>7</v>
      </c>
      <c r="N125" s="7" t="str">
        <f t="shared" si="5"/>
        <v>INSERT INTO matri08(codmod, direccion, distrito, g1, g2, g3, g4, g5, g6, obs, actualiz) VALUES ('0490912','JIRON LEONARDO BARDALES S/N','Juliaca',0,0,0,0,0,0,0,now());</v>
      </c>
      <c r="O125" s="7" t="str">
        <f t="shared" si="6"/>
        <v>INSERT INTO matri08(codmod, direccion, distrito, g1, g2, g3, g4, g5, g6, obs, actualiz) VALUES ('0490912','JIRON LEONARDO BARDALES S/N','Juliaca',0,0,9,8,7,0,1,now());</v>
      </c>
      <c r="P125" s="7" t="str">
        <f t="shared" si="7"/>
        <v>INSERT INTO matri08(codmod, direccion, distrito, g1, g2, g3, g4, g5, g6, obs, actualiz) VALUES ('0490912','JIRON LEONARDO BARDALES S/N','Juliaca',0,0,9,8,7,0,1,now());</v>
      </c>
    </row>
    <row r="126" spans="1:16" ht="15" x14ac:dyDescent="0.25">
      <c r="A126" s="11" t="str">
        <f t="shared" si="4"/>
        <v>0726919</v>
      </c>
      <c r="B126" s="9">
        <v>726919</v>
      </c>
      <c r="C126" s="10">
        <v>349</v>
      </c>
      <c r="D126" s="11" t="s">
        <v>19</v>
      </c>
      <c r="E126" s="21" t="str">
        <f>INDEX(Instituciones!$G$2:$G$349,MATCH(A126,Instituciones!$A$2:$A$349,0))</f>
        <v>JIRON HODURAS S/N</v>
      </c>
      <c r="F126" s="11" t="s">
        <v>130</v>
      </c>
      <c r="G126" s="12">
        <v>0</v>
      </c>
      <c r="H126" s="12">
        <v>0</v>
      </c>
      <c r="I126" s="12" t="str">
        <f>IFERROR(INDEX(vacan2!$G$2:$T$1000,MATCH($A126&amp;"0",vacan2!$W$2:$W$1000,0),IF($D126="Inicial",I$4-2,IF($D126="Primaria",I$4+3,I$4+9))),"No reportó")</f>
        <v>No reportó</v>
      </c>
      <c r="J126" s="12" t="str">
        <f>IFERROR(INDEX(vacan2!$G$2:$T$1000,MATCH($A126&amp;"0",vacan2!$W$2:$W$1000,0),IF($D126="Inicial",J$4-2,IF($D126="Primaria",J$4+3,J$4+9))),"No reportó")</f>
        <v>No reportó</v>
      </c>
      <c r="K126" s="12" t="str">
        <f>IFERROR(INDEX(vacan2!$G$2:$T$1000,MATCH($A126&amp;"0",vacan2!$W$2:$W$1000,0),IF($D126="Inicial",K$4-2,IF($D126="Primaria",K$4+3,K$4+9))),"No reportó")</f>
        <v>No reportó</v>
      </c>
      <c r="L126" s="12">
        <v>0</v>
      </c>
      <c r="M126" s="22" t="str">
        <f>IFERROR(INDEX(vacan2!$G$2:$T$1000,MATCH($A126&amp;"0",vacan2!$W$2:$W$1000,0),IF($D126="Inicial",K$4-2,IF($D126="Primaria",K$4+3,K$4+9))),"Sin datos")</f>
        <v>Sin datos</v>
      </c>
      <c r="N126" s="7" t="str">
        <f t="shared" si="5"/>
        <v>INSERT INTO matri08(codmod, direccion, distrito, g1, g2, g3, g4, g5, g6, obs, actualiz) VALUES ('0726919','JIRON HODURAS S/N','Juliaca',0,0,0,0,0,0,0,now());</v>
      </c>
      <c r="O126" s="7" t="str">
        <f t="shared" si="6"/>
        <v>INSERT INTO matri08(codmod, direccion, distrito, g1, g2, g3, g4, g5, g6, obs, actualiz) VALUES ('0726919','JIRON HODURAS S/N','Juliaca',0,0,No reportó,No reportó,No reportó,0,1,now());</v>
      </c>
      <c r="P126" s="7" t="str">
        <f t="shared" si="7"/>
        <v>INSERT INTO matri08(codmod, direccion, distrito, g1, g2, g3, g4, g5, g6, obs, actualiz) VALUES ('0726919','JIRON HODURAS S/N','Juliaca',0,0,0,0,0,0,0,now());</v>
      </c>
    </row>
    <row r="127" spans="1:16" ht="15" x14ac:dyDescent="0.25">
      <c r="A127" s="11" t="str">
        <f t="shared" si="4"/>
        <v>0726927</v>
      </c>
      <c r="B127" s="9">
        <v>726927</v>
      </c>
      <c r="C127" s="10">
        <v>354</v>
      </c>
      <c r="D127" s="11" t="s">
        <v>19</v>
      </c>
      <c r="E127" s="21" t="str">
        <f>INDEX(Instituciones!$G$2:$G$349,MATCH(A127,Instituciones!$A$2:$A$349,0))</f>
        <v>JIRON TULIPAN S/N</v>
      </c>
      <c r="F127" s="11" t="s">
        <v>130</v>
      </c>
      <c r="G127" s="12">
        <v>0</v>
      </c>
      <c r="H127" s="12">
        <v>0</v>
      </c>
      <c r="I127" s="12">
        <f>IFERROR(INDEX(vacan2!$G$2:$T$1000,MATCH($A127&amp;"0",vacan2!$W$2:$W$1000,0),IF($D127="Inicial",I$4-2,IF($D127="Primaria",I$4+3,I$4+9))),"No reportó")</f>
        <v>0</v>
      </c>
      <c r="J127" s="12">
        <f>IFERROR(INDEX(vacan2!$G$2:$T$1000,MATCH($A127&amp;"0",vacan2!$W$2:$W$1000,0),IF($D127="Inicial",J$4-2,IF($D127="Primaria",J$4+3,J$4+9))),"No reportó")</f>
        <v>0</v>
      </c>
      <c r="K127" s="12">
        <f>IFERROR(INDEX(vacan2!$G$2:$T$1000,MATCH($A127&amp;"0",vacan2!$W$2:$W$1000,0),IF($D127="Inicial",K$4-2,IF($D127="Primaria",K$4+3,K$4+9))),"No reportó")</f>
        <v>4</v>
      </c>
      <c r="L127" s="12">
        <v>0</v>
      </c>
      <c r="M127" s="22">
        <f>IFERROR(INDEX(vacan2!$G$2:$T$1000,MATCH($A127&amp;"0",vacan2!$W$2:$W$1000,0),IF($D127="Inicial",K$4-2,IF($D127="Primaria",K$4+3,K$4+9))),"Sin datos")</f>
        <v>4</v>
      </c>
      <c r="N127" s="7" t="str">
        <f t="shared" si="5"/>
        <v>INSERT INTO matri08(codmod, direccion, distrito, g1, g2, g3, g4, g5, g6, obs, actualiz) VALUES ('0726927','JIRON TULIPAN S/N','Juliaca',0,0,0,0,0,0,0,now());</v>
      </c>
      <c r="O127" s="7" t="str">
        <f t="shared" si="6"/>
        <v>INSERT INTO matri08(codmod, direccion, distrito, g1, g2, g3, g4, g5, g6, obs, actualiz) VALUES ('0726927','JIRON TULIPAN S/N','Juliaca',0,0,0,0,4,0,1,now());</v>
      </c>
      <c r="P127" s="7" t="str">
        <f t="shared" si="7"/>
        <v>INSERT INTO matri08(codmod, direccion, distrito, g1, g2, g3, g4, g5, g6, obs, actualiz) VALUES ('0726927','JIRON TULIPAN S/N','Juliaca',0,0,0,0,4,0,1,now());</v>
      </c>
    </row>
    <row r="128" spans="1:16" ht="15" x14ac:dyDescent="0.25">
      <c r="A128" s="11" t="str">
        <f t="shared" si="4"/>
        <v>0726935</v>
      </c>
      <c r="B128" s="9">
        <v>726935</v>
      </c>
      <c r="C128" s="10">
        <v>355</v>
      </c>
      <c r="D128" s="11" t="s">
        <v>19</v>
      </c>
      <c r="E128" s="21" t="str">
        <f>INDEX(Instituciones!$G$2:$G$349,MATCH(A128,Instituciones!$A$2:$A$349,0))</f>
        <v>PASAJE 8 DE MAYO S/N</v>
      </c>
      <c r="F128" s="11" t="s">
        <v>130</v>
      </c>
      <c r="G128" s="12">
        <v>0</v>
      </c>
      <c r="H128" s="12">
        <v>0</v>
      </c>
      <c r="I128" s="12" t="str">
        <f>IFERROR(INDEX(vacan2!$G$2:$T$1000,MATCH($A128&amp;"0",vacan2!$W$2:$W$1000,0),IF($D128="Inicial",I$4-2,IF($D128="Primaria",I$4+3,I$4+9))),"No reportó")</f>
        <v>No reportó</v>
      </c>
      <c r="J128" s="12" t="str">
        <f>IFERROR(INDEX(vacan2!$G$2:$T$1000,MATCH($A128&amp;"0",vacan2!$W$2:$W$1000,0),IF($D128="Inicial",J$4-2,IF($D128="Primaria",J$4+3,J$4+9))),"No reportó")</f>
        <v>No reportó</v>
      </c>
      <c r="K128" s="12" t="str">
        <f>IFERROR(INDEX(vacan2!$G$2:$T$1000,MATCH($A128&amp;"0",vacan2!$W$2:$W$1000,0),IF($D128="Inicial",K$4-2,IF($D128="Primaria",K$4+3,K$4+9))),"No reportó")</f>
        <v>No reportó</v>
      </c>
      <c r="L128" s="12">
        <v>0</v>
      </c>
      <c r="M128" s="22" t="str">
        <f>IFERROR(INDEX(vacan2!$G$2:$T$1000,MATCH($A128&amp;"0",vacan2!$W$2:$W$1000,0),IF($D128="Inicial",K$4-2,IF($D128="Primaria",K$4+3,K$4+9))),"Sin datos")</f>
        <v>Sin datos</v>
      </c>
      <c r="N128" s="7" t="str">
        <f t="shared" si="5"/>
        <v>INSERT INTO matri08(codmod, direccion, distrito, g1, g2, g3, g4, g5, g6, obs, actualiz) VALUES ('0726935','PASAJE 8 DE MAYO S/N','Juliaca',0,0,0,0,0,0,0,now());</v>
      </c>
      <c r="O128" s="7" t="str">
        <f t="shared" si="6"/>
        <v>INSERT INTO matri08(codmod, direccion, distrito, g1, g2, g3, g4, g5, g6, obs, actualiz) VALUES ('0726935','PASAJE 8 DE MAYO S/N','Juliaca',0,0,No reportó,No reportó,No reportó,0,1,now());</v>
      </c>
      <c r="P128" s="7" t="str">
        <f t="shared" si="7"/>
        <v>INSERT INTO matri08(codmod, direccion, distrito, g1, g2, g3, g4, g5, g6, obs, actualiz) VALUES ('0726935','PASAJE 8 DE MAYO S/N','Juliaca',0,0,0,0,0,0,0,now());</v>
      </c>
    </row>
    <row r="129" spans="1:16" ht="15" x14ac:dyDescent="0.25">
      <c r="A129" s="11" t="str">
        <f t="shared" si="4"/>
        <v>0726885</v>
      </c>
      <c r="B129" s="9">
        <v>726885</v>
      </c>
      <c r="C129" s="10">
        <v>338</v>
      </c>
      <c r="D129" s="11" t="s">
        <v>19</v>
      </c>
      <c r="E129" s="21" t="str">
        <f>INDEX(Instituciones!$G$2:$G$349,MATCH(A129,Instituciones!$A$2:$A$349,0))</f>
        <v>JIRON DONATO PILCO PIZANO 412</v>
      </c>
      <c r="F129" s="11" t="s">
        <v>130</v>
      </c>
      <c r="G129" s="12">
        <v>0</v>
      </c>
      <c r="H129" s="12">
        <v>0</v>
      </c>
      <c r="I129" s="12" t="str">
        <f>IFERROR(INDEX(vacan2!$G$2:$T$1000,MATCH($A129&amp;"0",vacan2!$W$2:$W$1000,0),IF($D129="Inicial",I$4-2,IF($D129="Primaria",I$4+3,I$4+9))),"No reportó")</f>
        <v>No reportó</v>
      </c>
      <c r="J129" s="12" t="str">
        <f>IFERROR(INDEX(vacan2!$G$2:$T$1000,MATCH($A129&amp;"0",vacan2!$W$2:$W$1000,0),IF($D129="Inicial",J$4-2,IF($D129="Primaria",J$4+3,J$4+9))),"No reportó")</f>
        <v>No reportó</v>
      </c>
      <c r="K129" s="12" t="str">
        <f>IFERROR(INDEX(vacan2!$G$2:$T$1000,MATCH($A129&amp;"0",vacan2!$W$2:$W$1000,0),IF($D129="Inicial",K$4-2,IF($D129="Primaria",K$4+3,K$4+9))),"No reportó")</f>
        <v>No reportó</v>
      </c>
      <c r="L129" s="12">
        <v>0</v>
      </c>
      <c r="M129" s="22" t="str">
        <f>IFERROR(INDEX(vacan2!$G$2:$T$1000,MATCH($A129&amp;"0",vacan2!$W$2:$W$1000,0),IF($D129="Inicial",K$4-2,IF($D129="Primaria",K$4+3,K$4+9))),"Sin datos")</f>
        <v>Sin datos</v>
      </c>
      <c r="N129" s="7" t="str">
        <f t="shared" si="5"/>
        <v>INSERT INTO matri08(codmod, direccion, distrito, g1, g2, g3, g4, g5, g6, obs, actualiz) VALUES ('0726885','JIRON DONATO PILCO PIZANO 412','Juliaca',0,0,0,0,0,0,0,now());</v>
      </c>
      <c r="O129" s="7" t="str">
        <f t="shared" si="6"/>
        <v>INSERT INTO matri08(codmod, direccion, distrito, g1, g2, g3, g4, g5, g6, obs, actualiz) VALUES ('0726885','JIRON DONATO PILCO PIZANO 412','Juliaca',0,0,No reportó,No reportó,No reportó,0,1,now());</v>
      </c>
      <c r="P129" s="7" t="str">
        <f t="shared" si="7"/>
        <v>INSERT INTO matri08(codmod, direccion, distrito, g1, g2, g3, g4, g5, g6, obs, actualiz) VALUES ('0726885','JIRON DONATO PILCO PIZANO 412','Juliaca',0,0,0,0,0,0,0,now());</v>
      </c>
    </row>
    <row r="130" spans="1:16" ht="15" x14ac:dyDescent="0.25">
      <c r="A130" s="11" t="str">
        <f t="shared" si="4"/>
        <v>0726893</v>
      </c>
      <c r="B130" s="9">
        <v>726893</v>
      </c>
      <c r="C130" s="10">
        <v>339</v>
      </c>
      <c r="D130" s="11" t="s">
        <v>19</v>
      </c>
      <c r="E130" s="21" t="str">
        <f>INDEX(Instituciones!$G$2:$G$349,MATCH(A130,Instituciones!$A$2:$A$349,0))</f>
        <v>JIRON CALIXTO ARESTEGUI S/N</v>
      </c>
      <c r="F130" s="11" t="s">
        <v>130</v>
      </c>
      <c r="G130" s="12">
        <v>0</v>
      </c>
      <c r="H130" s="12">
        <v>0</v>
      </c>
      <c r="I130" s="12" t="str">
        <f>IFERROR(INDEX(vacan2!$G$2:$T$1000,MATCH($A130&amp;"0",vacan2!$W$2:$W$1000,0),IF($D130="Inicial",I$4-2,IF($D130="Primaria",I$4+3,I$4+9))),"No reportó")</f>
        <v>No reportó</v>
      </c>
      <c r="J130" s="12" t="str">
        <f>IFERROR(INDEX(vacan2!$G$2:$T$1000,MATCH($A130&amp;"0",vacan2!$W$2:$W$1000,0),IF($D130="Inicial",J$4-2,IF($D130="Primaria",J$4+3,J$4+9))),"No reportó")</f>
        <v>No reportó</v>
      </c>
      <c r="K130" s="12" t="str">
        <f>IFERROR(INDEX(vacan2!$G$2:$T$1000,MATCH($A130&amp;"0",vacan2!$W$2:$W$1000,0),IF($D130="Inicial",K$4-2,IF($D130="Primaria",K$4+3,K$4+9))),"No reportó")</f>
        <v>No reportó</v>
      </c>
      <c r="L130" s="12">
        <v>0</v>
      </c>
      <c r="M130" s="22" t="str">
        <f>IFERROR(INDEX(vacan2!$G$2:$T$1000,MATCH($A130&amp;"0",vacan2!$W$2:$W$1000,0),IF($D130="Inicial",K$4-2,IF($D130="Primaria",K$4+3,K$4+9))),"Sin datos")</f>
        <v>Sin datos</v>
      </c>
      <c r="N130" s="7" t="str">
        <f t="shared" si="5"/>
        <v>INSERT INTO matri08(codmod, direccion, distrito, g1, g2, g3, g4, g5, g6, obs, actualiz) VALUES ('0726893','JIRON CALIXTO ARESTEGUI S/N','Juliaca',0,0,0,0,0,0,0,now());</v>
      </c>
      <c r="O130" s="7" t="str">
        <f t="shared" si="6"/>
        <v>INSERT INTO matri08(codmod, direccion, distrito, g1, g2, g3, g4, g5, g6, obs, actualiz) VALUES ('0726893','JIRON CALIXTO ARESTEGUI S/N','Juliaca',0,0,No reportó,No reportó,No reportó,0,1,now());</v>
      </c>
      <c r="P130" s="7" t="str">
        <f t="shared" si="7"/>
        <v>INSERT INTO matri08(codmod, direccion, distrito, g1, g2, g3, g4, g5, g6, obs, actualiz) VALUES ('0726893','JIRON CALIXTO ARESTEGUI S/N','Juliaca',0,0,0,0,0,0,0,now());</v>
      </c>
    </row>
    <row r="131" spans="1:16" ht="15" x14ac:dyDescent="0.25">
      <c r="A131" s="11" t="str">
        <f t="shared" si="4"/>
        <v>0701342</v>
      </c>
      <c r="B131" s="9">
        <v>701342</v>
      </c>
      <c r="C131" s="10">
        <v>326</v>
      </c>
      <c r="D131" s="11" t="s">
        <v>19</v>
      </c>
      <c r="E131" s="21" t="str">
        <f>INDEX(Instituciones!$G$2:$G$349,MATCH(A131,Instituciones!$A$2:$A$349,0))</f>
        <v>AVENIDA CIRCUNVALACION S/N</v>
      </c>
      <c r="F131" s="11" t="s">
        <v>130</v>
      </c>
      <c r="G131" s="12">
        <v>0</v>
      </c>
      <c r="H131" s="12">
        <v>0</v>
      </c>
      <c r="I131" s="12" t="str">
        <f>IFERROR(INDEX(vacan2!$G$2:$T$1000,MATCH($A131&amp;"0",vacan2!$W$2:$W$1000,0),IF($D131="Inicial",I$4-2,IF($D131="Primaria",I$4+3,I$4+9))),"No reportó")</f>
        <v>No reportó</v>
      </c>
      <c r="J131" s="12" t="str">
        <f>IFERROR(INDEX(vacan2!$G$2:$T$1000,MATCH($A131&amp;"0",vacan2!$W$2:$W$1000,0),IF($D131="Inicial",J$4-2,IF($D131="Primaria",J$4+3,J$4+9))),"No reportó")</f>
        <v>No reportó</v>
      </c>
      <c r="K131" s="12" t="str">
        <f>IFERROR(INDEX(vacan2!$G$2:$T$1000,MATCH($A131&amp;"0",vacan2!$W$2:$W$1000,0),IF($D131="Inicial",K$4-2,IF($D131="Primaria",K$4+3,K$4+9))),"No reportó")</f>
        <v>No reportó</v>
      </c>
      <c r="L131" s="12">
        <v>0</v>
      </c>
      <c r="M131" s="22" t="str">
        <f>IFERROR(INDEX(vacan2!$G$2:$T$1000,MATCH($A131&amp;"0",vacan2!$W$2:$W$1000,0),IF($D131="Inicial",K$4-2,IF($D131="Primaria",K$4+3,K$4+9))),"Sin datos")</f>
        <v>Sin datos</v>
      </c>
      <c r="N131" s="7" t="str">
        <f t="shared" si="5"/>
        <v>INSERT INTO matri08(codmod, direccion, distrito, g1, g2, g3, g4, g5, g6, obs, actualiz) VALUES ('0701342','AVENIDA CIRCUNVALACION S/N','Juliaca',0,0,0,0,0,0,0,now());</v>
      </c>
      <c r="O131" s="7" t="str">
        <f t="shared" si="6"/>
        <v>INSERT INTO matri08(codmod, direccion, distrito, g1, g2, g3, g4, g5, g6, obs, actualiz) VALUES ('0701342','AVENIDA CIRCUNVALACION S/N','Juliaca',0,0,No reportó,No reportó,No reportó,0,1,now());</v>
      </c>
      <c r="P131" s="7" t="str">
        <f t="shared" si="7"/>
        <v>INSERT INTO matri08(codmod, direccion, distrito, g1, g2, g3, g4, g5, g6, obs, actualiz) VALUES ('0701342','AVENIDA CIRCUNVALACION S/N','Juliaca',0,0,0,0,0,0,0,now());</v>
      </c>
    </row>
    <row r="132" spans="1:16" ht="15" x14ac:dyDescent="0.25">
      <c r="A132" s="11" t="str">
        <f t="shared" si="4"/>
        <v>0700963</v>
      </c>
      <c r="B132" s="9">
        <v>700963</v>
      </c>
      <c r="C132" s="10">
        <v>321</v>
      </c>
      <c r="D132" s="11" t="s">
        <v>19</v>
      </c>
      <c r="E132" s="21" t="str">
        <f>INDEX(Instituciones!$G$2:$G$349,MATCH(A132,Instituciones!$A$2:$A$349,0))</f>
        <v>CALLE AREQUIPA S/N</v>
      </c>
      <c r="F132" s="11" t="s">
        <v>130</v>
      </c>
      <c r="G132" s="12">
        <v>0</v>
      </c>
      <c r="H132" s="12">
        <v>0</v>
      </c>
      <c r="I132" s="12" t="str">
        <f>IFERROR(INDEX(vacan2!$G$2:$T$1000,MATCH($A132&amp;"0",vacan2!$W$2:$W$1000,0),IF($D132="Inicial",I$4-2,IF($D132="Primaria",I$4+3,I$4+9))),"No reportó")</f>
        <v>No reportó</v>
      </c>
      <c r="J132" s="12" t="str">
        <f>IFERROR(INDEX(vacan2!$G$2:$T$1000,MATCH($A132&amp;"0",vacan2!$W$2:$W$1000,0),IF($D132="Inicial",J$4-2,IF($D132="Primaria",J$4+3,J$4+9))),"No reportó")</f>
        <v>No reportó</v>
      </c>
      <c r="K132" s="12" t="str">
        <f>IFERROR(INDEX(vacan2!$G$2:$T$1000,MATCH($A132&amp;"0",vacan2!$W$2:$W$1000,0),IF($D132="Inicial",K$4-2,IF($D132="Primaria",K$4+3,K$4+9))),"No reportó")</f>
        <v>No reportó</v>
      </c>
      <c r="L132" s="12">
        <v>0</v>
      </c>
      <c r="M132" s="22" t="str">
        <f>IFERROR(INDEX(vacan2!$G$2:$T$1000,MATCH($A132&amp;"0",vacan2!$W$2:$W$1000,0),IF($D132="Inicial",K$4-2,IF($D132="Primaria",K$4+3,K$4+9))),"Sin datos")</f>
        <v>Sin datos</v>
      </c>
      <c r="N132" s="7" t="str">
        <f t="shared" si="5"/>
        <v>INSERT INTO matri08(codmod, direccion, distrito, g1, g2, g3, g4, g5, g6, obs, actualiz) VALUES ('0700963','CALLE AREQUIPA S/N','Juliaca',0,0,0,0,0,0,0,now());</v>
      </c>
      <c r="O132" s="7" t="str">
        <f t="shared" si="6"/>
        <v>INSERT INTO matri08(codmod, direccion, distrito, g1, g2, g3, g4, g5, g6, obs, actualiz) VALUES ('0700963','CALLE AREQUIPA S/N','Juliaca',0,0,No reportó,No reportó,No reportó,0,1,now());</v>
      </c>
      <c r="P132" s="7" t="str">
        <f t="shared" si="7"/>
        <v>INSERT INTO matri08(codmod, direccion, distrito, g1, g2, g3, g4, g5, g6, obs, actualiz) VALUES ('0700963','CALLE AREQUIPA S/N','Juliaca',0,0,0,0,0,0,0,now());</v>
      </c>
    </row>
    <row r="133" spans="1:16" ht="15" x14ac:dyDescent="0.25">
      <c r="A133" s="11" t="str">
        <f t="shared" ref="A133:A196" si="8">TEXT(B133,"0000000")</f>
        <v>0701011</v>
      </c>
      <c r="B133" s="9">
        <v>701011</v>
      </c>
      <c r="C133" s="10">
        <v>331</v>
      </c>
      <c r="D133" s="11" t="s">
        <v>19</v>
      </c>
      <c r="E133" s="21" t="str">
        <f>INDEX(Instituciones!$G$2:$G$349,MATCH(A133,Instituciones!$A$2:$A$349,0))</f>
        <v>AVENIDA SANTA CRUZ 162</v>
      </c>
      <c r="F133" s="11" t="s">
        <v>130</v>
      </c>
      <c r="G133" s="12">
        <v>0</v>
      </c>
      <c r="H133" s="12">
        <v>0</v>
      </c>
      <c r="I133" s="12" t="str">
        <f>IFERROR(INDEX(vacan2!$G$2:$T$1000,MATCH($A133&amp;"0",vacan2!$W$2:$W$1000,0),IF($D133="Inicial",I$4-2,IF($D133="Primaria",I$4+3,I$4+9))),"No reportó")</f>
        <v>No reportó</v>
      </c>
      <c r="J133" s="12" t="str">
        <f>IFERROR(INDEX(vacan2!$G$2:$T$1000,MATCH($A133&amp;"0",vacan2!$W$2:$W$1000,0),IF($D133="Inicial",J$4-2,IF($D133="Primaria",J$4+3,J$4+9))),"No reportó")</f>
        <v>No reportó</v>
      </c>
      <c r="K133" s="12" t="str">
        <f>IFERROR(INDEX(vacan2!$G$2:$T$1000,MATCH($A133&amp;"0",vacan2!$W$2:$W$1000,0),IF($D133="Inicial",K$4-2,IF($D133="Primaria",K$4+3,K$4+9))),"No reportó")</f>
        <v>No reportó</v>
      </c>
      <c r="L133" s="12">
        <v>0</v>
      </c>
      <c r="M133" s="22" t="str">
        <f>IFERROR(INDEX(vacan2!$G$2:$T$1000,MATCH($A133&amp;"0",vacan2!$W$2:$W$1000,0),IF($D133="Inicial",K$4-2,IF($D133="Primaria",K$4+3,K$4+9))),"Sin datos")</f>
        <v>Sin datos</v>
      </c>
      <c r="N133" s="7" t="str">
        <f t="shared" si="5"/>
        <v>INSERT INTO matri08(codmod, direccion, distrito, g1, g2, g3, g4, g5, g6, obs, actualiz) VALUES ('0701011','AVENIDA SANTA CRUZ 162','Juliaca',0,0,0,0,0,0,0,now());</v>
      </c>
      <c r="O133" s="7" t="str">
        <f t="shared" si="6"/>
        <v>INSERT INTO matri08(codmod, direccion, distrito, g1, g2, g3, g4, g5, g6, obs, actualiz) VALUES ('0701011','AVENIDA SANTA CRUZ 162','Juliaca',0,0,No reportó,No reportó,No reportó,0,1,now());</v>
      </c>
      <c r="P133" s="7" t="str">
        <f t="shared" si="7"/>
        <v>INSERT INTO matri08(codmod, direccion, distrito, g1, g2, g3, g4, g5, g6, obs, actualiz) VALUES ('0701011','AVENIDA SANTA CRUZ 162','Juliaca',0,0,0,0,0,0,0,now());</v>
      </c>
    </row>
    <row r="134" spans="1:16" ht="15" x14ac:dyDescent="0.25">
      <c r="A134" s="11" t="str">
        <f t="shared" si="8"/>
        <v>0701029</v>
      </c>
      <c r="B134" s="9">
        <v>701029</v>
      </c>
      <c r="C134" s="10">
        <v>332</v>
      </c>
      <c r="D134" s="11" t="s">
        <v>19</v>
      </c>
      <c r="E134" s="21" t="str">
        <f>INDEX(Instituciones!$G$2:$G$349,MATCH(A134,Instituciones!$A$2:$A$349,0))</f>
        <v>JIRON ATAHUALPA S/N</v>
      </c>
      <c r="F134" s="11" t="s">
        <v>130</v>
      </c>
      <c r="G134" s="12">
        <v>0</v>
      </c>
      <c r="H134" s="12">
        <v>0</v>
      </c>
      <c r="I134" s="12" t="str">
        <f>IFERROR(INDEX(vacan2!$G$2:$T$1000,MATCH($A134&amp;"0",vacan2!$W$2:$W$1000,0),IF($D134="Inicial",I$4-2,IF($D134="Primaria",I$4+3,I$4+9))),"No reportó")</f>
        <v>No reportó</v>
      </c>
      <c r="J134" s="12" t="str">
        <f>IFERROR(INDEX(vacan2!$G$2:$T$1000,MATCH($A134&amp;"0",vacan2!$W$2:$W$1000,0),IF($D134="Inicial",J$4-2,IF($D134="Primaria",J$4+3,J$4+9))),"No reportó")</f>
        <v>No reportó</v>
      </c>
      <c r="K134" s="12" t="str">
        <f>IFERROR(INDEX(vacan2!$G$2:$T$1000,MATCH($A134&amp;"0",vacan2!$W$2:$W$1000,0),IF($D134="Inicial",K$4-2,IF($D134="Primaria",K$4+3,K$4+9))),"No reportó")</f>
        <v>No reportó</v>
      </c>
      <c r="L134" s="12">
        <v>0</v>
      </c>
      <c r="M134" s="22" t="str">
        <f>IFERROR(INDEX(vacan2!$G$2:$T$1000,MATCH($A134&amp;"0",vacan2!$W$2:$W$1000,0),IF($D134="Inicial",K$4-2,IF($D134="Primaria",K$4+3,K$4+9))),"Sin datos")</f>
        <v>Sin datos</v>
      </c>
      <c r="N134" s="7" t="str">
        <f t="shared" ref="N134:N197" si="9">"INSERT INTO matri08(codmod, direccion, distrito, g1, g2, g3, g4, g5, g6, obs, actualiz) VALUES ('"&amp;A134&amp;"','"&amp;E134&amp;"','"&amp;F134&amp;"',0,0,0,0,0,0,0,now());"</f>
        <v>INSERT INTO matri08(codmod, direccion, distrito, g1, g2, g3, g4, g5, g6, obs, actualiz) VALUES ('0701029','JIRON ATAHUALPA S/N','Juliaca',0,0,0,0,0,0,0,now());</v>
      </c>
      <c r="O134" s="7" t="str">
        <f t="shared" ref="O134:O197" si="10">"INSERT INTO matri08(codmod, direccion, distrito, g1, g2, g3, g4, g5, g6, obs, actualiz) VALUES ('"&amp;A134&amp;"','"&amp;E134&amp;"','"&amp;F134&amp;"',"&amp;G134&amp;","&amp;H134&amp;","&amp;I134&amp;","&amp;J134&amp;","&amp;K134&amp;","&amp;L134&amp;",1,now());"</f>
        <v>INSERT INTO matri08(codmod, direccion, distrito, g1, g2, g3, g4, g5, g6, obs, actualiz) VALUES ('0701029','JIRON ATAHUALPA S/N','Juliaca',0,0,No reportó,No reportó,No reportó,0,1,now());</v>
      </c>
      <c r="P134" s="7" t="str">
        <f t="shared" ref="P134:P197" si="11">IF(M134="Sin datos",N134,O134)</f>
        <v>INSERT INTO matri08(codmod, direccion, distrito, g1, g2, g3, g4, g5, g6, obs, actualiz) VALUES ('0701029','JIRON ATAHUALPA S/N','Juliaca',0,0,0,0,0,0,0,now());</v>
      </c>
    </row>
    <row r="135" spans="1:16" ht="15" x14ac:dyDescent="0.25">
      <c r="A135" s="11" t="str">
        <f t="shared" si="8"/>
        <v>0650648</v>
      </c>
      <c r="B135" s="9">
        <v>650648</v>
      </c>
      <c r="C135" s="10">
        <v>323</v>
      </c>
      <c r="D135" s="11" t="s">
        <v>19</v>
      </c>
      <c r="E135" s="21" t="str">
        <f>INDEX(Instituciones!$G$2:$G$349,MATCH(A135,Instituciones!$A$2:$A$349,0))</f>
        <v>JIRON HUAYNA ROQUE S/N</v>
      </c>
      <c r="F135" s="11" t="s">
        <v>130</v>
      </c>
      <c r="G135" s="12">
        <v>0</v>
      </c>
      <c r="H135" s="12">
        <v>0</v>
      </c>
      <c r="I135" s="12">
        <f>IFERROR(INDEX(vacan2!$G$2:$T$1000,MATCH($A135&amp;"0",vacan2!$W$2:$W$1000,0),IF($D135="Inicial",I$4-2,IF($D135="Primaria",I$4+3,I$4+9))),"No reportó")</f>
        <v>13</v>
      </c>
      <c r="J135" s="12">
        <f>IFERROR(INDEX(vacan2!$G$2:$T$1000,MATCH($A135&amp;"0",vacan2!$W$2:$W$1000,0),IF($D135="Inicial",J$4-2,IF($D135="Primaria",J$4+3,J$4+9))),"No reportó")</f>
        <v>0</v>
      </c>
      <c r="K135" s="12">
        <f>IFERROR(INDEX(vacan2!$G$2:$T$1000,MATCH($A135&amp;"0",vacan2!$W$2:$W$1000,0),IF($D135="Inicial",K$4-2,IF($D135="Primaria",K$4+3,K$4+9))),"No reportó")</f>
        <v>3</v>
      </c>
      <c r="L135" s="12">
        <v>0</v>
      </c>
      <c r="M135" s="22">
        <f>IFERROR(INDEX(vacan2!$G$2:$T$1000,MATCH($A135&amp;"0",vacan2!$W$2:$W$1000,0),IF($D135="Inicial",K$4-2,IF($D135="Primaria",K$4+3,K$4+9))),"Sin datos")</f>
        <v>3</v>
      </c>
      <c r="N135" s="7" t="str">
        <f t="shared" si="9"/>
        <v>INSERT INTO matri08(codmod, direccion, distrito, g1, g2, g3, g4, g5, g6, obs, actualiz) VALUES ('0650648','JIRON HUAYNA ROQUE S/N','Juliaca',0,0,0,0,0,0,0,now());</v>
      </c>
      <c r="O135" s="7" t="str">
        <f t="shared" si="10"/>
        <v>INSERT INTO matri08(codmod, direccion, distrito, g1, g2, g3, g4, g5, g6, obs, actualiz) VALUES ('0650648','JIRON HUAYNA ROQUE S/N','Juliaca',0,0,13,0,3,0,1,now());</v>
      </c>
      <c r="P135" s="7" t="str">
        <f t="shared" si="11"/>
        <v>INSERT INTO matri08(codmod, direccion, distrito, g1, g2, g3, g4, g5, g6, obs, actualiz) VALUES ('0650648','JIRON HUAYNA ROQUE S/N','Juliaca',0,0,13,0,3,0,1,now());</v>
      </c>
    </row>
    <row r="136" spans="1:16" ht="15" x14ac:dyDescent="0.25">
      <c r="A136" s="11" t="str">
        <f t="shared" si="8"/>
        <v>0650655</v>
      </c>
      <c r="B136" s="9">
        <v>650655</v>
      </c>
      <c r="C136" s="10">
        <v>320</v>
      </c>
      <c r="D136" s="11" t="s">
        <v>19</v>
      </c>
      <c r="E136" s="21" t="str">
        <f>INDEX(Instituciones!$G$2:$G$349,MATCH(A136,Instituciones!$A$2:$A$349,0))</f>
        <v>JIRON YAHUAR HUACA S/N</v>
      </c>
      <c r="F136" s="11" t="s">
        <v>130</v>
      </c>
      <c r="G136" s="12">
        <v>0</v>
      </c>
      <c r="H136" s="12">
        <v>0</v>
      </c>
      <c r="I136" s="12">
        <f>IFERROR(INDEX(vacan2!$G$2:$T$1000,MATCH($A136&amp;"0",vacan2!$W$2:$W$1000,0),IF($D136="Inicial",I$4-2,IF($D136="Primaria",I$4+3,I$4+9))),"No reportó")</f>
        <v>0</v>
      </c>
      <c r="J136" s="12">
        <f>IFERROR(INDEX(vacan2!$G$2:$T$1000,MATCH($A136&amp;"0",vacan2!$W$2:$W$1000,0),IF($D136="Inicial",J$4-2,IF($D136="Primaria",J$4+3,J$4+9))),"No reportó")</f>
        <v>2</v>
      </c>
      <c r="K136" s="12">
        <f>IFERROR(INDEX(vacan2!$G$2:$T$1000,MATCH($A136&amp;"0",vacan2!$W$2:$W$1000,0),IF($D136="Inicial",K$4-2,IF($D136="Primaria",K$4+3,K$4+9))),"No reportó")</f>
        <v>10</v>
      </c>
      <c r="L136" s="12">
        <v>0</v>
      </c>
      <c r="M136" s="22">
        <f>IFERROR(INDEX(vacan2!$G$2:$T$1000,MATCH($A136&amp;"0",vacan2!$W$2:$W$1000,0),IF($D136="Inicial",K$4-2,IF($D136="Primaria",K$4+3,K$4+9))),"Sin datos")</f>
        <v>10</v>
      </c>
      <c r="N136" s="7" t="str">
        <f t="shared" si="9"/>
        <v>INSERT INTO matri08(codmod, direccion, distrito, g1, g2, g3, g4, g5, g6, obs, actualiz) VALUES ('0650655','JIRON YAHUAR HUACA S/N','Juliaca',0,0,0,0,0,0,0,now());</v>
      </c>
      <c r="O136" s="7" t="str">
        <f t="shared" si="10"/>
        <v>INSERT INTO matri08(codmod, direccion, distrito, g1, g2, g3, g4, g5, g6, obs, actualiz) VALUES ('0650655','JIRON YAHUAR HUACA S/N','Juliaca',0,0,0,2,10,0,1,now());</v>
      </c>
      <c r="P136" s="7" t="str">
        <f t="shared" si="11"/>
        <v>INSERT INTO matri08(codmod, direccion, distrito, g1, g2, g3, g4, g5, g6, obs, actualiz) VALUES ('0650655','JIRON YAHUAR HUACA S/N','Juliaca',0,0,0,2,10,0,1,now());</v>
      </c>
    </row>
    <row r="137" spans="1:16" ht="15" x14ac:dyDescent="0.25">
      <c r="A137" s="11" t="str">
        <f t="shared" si="8"/>
        <v>0746024</v>
      </c>
      <c r="B137" s="9">
        <v>746024</v>
      </c>
      <c r="C137" s="10">
        <v>358</v>
      </c>
      <c r="D137" s="11" t="s">
        <v>19</v>
      </c>
      <c r="E137" s="21" t="str">
        <f>INDEX(Instituciones!$G$2:$G$349,MATCH(A137,Instituciones!$A$2:$A$349,0))</f>
        <v>JIRON JATUN RUMIYOC S/N</v>
      </c>
      <c r="F137" s="11" t="s">
        <v>130</v>
      </c>
      <c r="G137" s="12">
        <v>0</v>
      </c>
      <c r="H137" s="12">
        <v>0</v>
      </c>
      <c r="I137" s="12" t="str">
        <f>IFERROR(INDEX(vacan2!$G$2:$T$1000,MATCH($A137&amp;"0",vacan2!$W$2:$W$1000,0),IF($D137="Inicial",I$4-2,IF($D137="Primaria",I$4+3,I$4+9))),"No reportó")</f>
        <v>No reportó</v>
      </c>
      <c r="J137" s="12" t="str">
        <f>IFERROR(INDEX(vacan2!$G$2:$T$1000,MATCH($A137&amp;"0",vacan2!$W$2:$W$1000,0),IF($D137="Inicial",J$4-2,IF($D137="Primaria",J$4+3,J$4+9))),"No reportó")</f>
        <v>No reportó</v>
      </c>
      <c r="K137" s="12" t="str">
        <f>IFERROR(INDEX(vacan2!$G$2:$T$1000,MATCH($A137&amp;"0",vacan2!$W$2:$W$1000,0),IF($D137="Inicial",K$4-2,IF($D137="Primaria",K$4+3,K$4+9))),"No reportó")</f>
        <v>No reportó</v>
      </c>
      <c r="L137" s="12">
        <v>0</v>
      </c>
      <c r="M137" s="22" t="str">
        <f>IFERROR(INDEX(vacan2!$G$2:$T$1000,MATCH($A137&amp;"0",vacan2!$W$2:$W$1000,0),IF($D137="Inicial",K$4-2,IF($D137="Primaria",K$4+3,K$4+9))),"Sin datos")</f>
        <v>Sin datos</v>
      </c>
      <c r="N137" s="7" t="str">
        <f t="shared" si="9"/>
        <v>INSERT INTO matri08(codmod, direccion, distrito, g1, g2, g3, g4, g5, g6, obs, actualiz) VALUES ('0746024','JIRON JATUN RUMIYOC S/N','Juliaca',0,0,0,0,0,0,0,now());</v>
      </c>
      <c r="O137" s="7" t="str">
        <f t="shared" si="10"/>
        <v>INSERT INTO matri08(codmod, direccion, distrito, g1, g2, g3, g4, g5, g6, obs, actualiz) VALUES ('0746024','JIRON JATUN RUMIYOC S/N','Juliaca',0,0,No reportó,No reportó,No reportó,0,1,now());</v>
      </c>
      <c r="P137" s="7" t="str">
        <f t="shared" si="11"/>
        <v>INSERT INTO matri08(codmod, direccion, distrito, g1, g2, g3, g4, g5, g6, obs, actualiz) VALUES ('0746024','JIRON JATUN RUMIYOC S/N','Juliaca',0,0,0,0,0,0,0,now());</v>
      </c>
    </row>
    <row r="138" spans="1:16" ht="15" x14ac:dyDescent="0.25">
      <c r="A138" s="11" t="str">
        <f t="shared" si="8"/>
        <v>0746032</v>
      </c>
      <c r="B138" s="9">
        <v>746032</v>
      </c>
      <c r="C138" s="10" t="s">
        <v>158</v>
      </c>
      <c r="D138" s="11" t="s">
        <v>19</v>
      </c>
      <c r="E138" s="21" t="str">
        <f>INDEX(Instituciones!$G$2:$G$349,MATCH(A138,Instituciones!$A$2:$A$349,0))</f>
        <v>JIRON CHUCUITO S/N</v>
      </c>
      <c r="F138" s="11" t="s">
        <v>130</v>
      </c>
      <c r="G138" s="12">
        <v>0</v>
      </c>
      <c r="H138" s="12">
        <v>0</v>
      </c>
      <c r="I138" s="12" t="str">
        <f>IFERROR(INDEX(vacan2!$G$2:$T$1000,MATCH($A138&amp;"0",vacan2!$W$2:$W$1000,0),IF($D138="Inicial",I$4-2,IF($D138="Primaria",I$4+3,I$4+9))),"No reportó")</f>
        <v>No reportó</v>
      </c>
      <c r="J138" s="12" t="str">
        <f>IFERROR(INDEX(vacan2!$G$2:$T$1000,MATCH($A138&amp;"0",vacan2!$W$2:$W$1000,0),IF($D138="Inicial",J$4-2,IF($D138="Primaria",J$4+3,J$4+9))),"No reportó")</f>
        <v>No reportó</v>
      </c>
      <c r="K138" s="12" t="str">
        <f>IFERROR(INDEX(vacan2!$G$2:$T$1000,MATCH($A138&amp;"0",vacan2!$W$2:$W$1000,0),IF($D138="Inicial",K$4-2,IF($D138="Primaria",K$4+3,K$4+9))),"No reportó")</f>
        <v>No reportó</v>
      </c>
      <c r="L138" s="12">
        <v>0</v>
      </c>
      <c r="M138" s="22" t="str">
        <f>IFERROR(INDEX(vacan2!$G$2:$T$1000,MATCH($A138&amp;"0",vacan2!$W$2:$W$1000,0),IF($D138="Inicial",K$4-2,IF($D138="Primaria",K$4+3,K$4+9))),"Sin datos")</f>
        <v>Sin datos</v>
      </c>
      <c r="N138" s="7" t="str">
        <f t="shared" si="9"/>
        <v>INSERT INTO matri08(codmod, direccion, distrito, g1, g2, g3, g4, g5, g6, obs, actualiz) VALUES ('0746032','JIRON CHUCUITO S/N','Juliaca',0,0,0,0,0,0,0,now());</v>
      </c>
      <c r="O138" s="7" t="str">
        <f t="shared" si="10"/>
        <v>INSERT INTO matri08(codmod, direccion, distrito, g1, g2, g3, g4, g5, g6, obs, actualiz) VALUES ('0746032','JIRON CHUCUITO S/N','Juliaca',0,0,No reportó,No reportó,No reportó,0,1,now());</v>
      </c>
      <c r="P138" s="7" t="str">
        <f t="shared" si="11"/>
        <v>INSERT INTO matri08(codmod, direccion, distrito, g1, g2, g3, g4, g5, g6, obs, actualiz) VALUES ('0746032','JIRON CHUCUITO S/N','Juliaca',0,0,0,0,0,0,0,now());</v>
      </c>
    </row>
    <row r="139" spans="1:16" ht="15" x14ac:dyDescent="0.25">
      <c r="A139" s="11" t="str">
        <f t="shared" si="8"/>
        <v>0745992</v>
      </c>
      <c r="B139" s="9">
        <v>745992</v>
      </c>
      <c r="C139" s="10">
        <v>324</v>
      </c>
      <c r="D139" s="11" t="s">
        <v>19</v>
      </c>
      <c r="E139" s="21" t="str">
        <f>INDEX(Instituciones!$G$2:$G$349,MATCH(A139,Instituciones!$A$2:$A$349,0))</f>
        <v>JIRON ABRAHAM VALDELOMAR S/N</v>
      </c>
      <c r="F139" s="11" t="s">
        <v>130</v>
      </c>
      <c r="G139" s="12">
        <v>0</v>
      </c>
      <c r="H139" s="12">
        <v>0</v>
      </c>
      <c r="I139" s="12" t="str">
        <f>IFERROR(INDEX(vacan2!$G$2:$T$1000,MATCH($A139&amp;"0",vacan2!$W$2:$W$1000,0),IF($D139="Inicial",I$4-2,IF($D139="Primaria",I$4+3,I$4+9))),"No reportó")</f>
        <v>No reportó</v>
      </c>
      <c r="J139" s="12" t="str">
        <f>IFERROR(INDEX(vacan2!$G$2:$T$1000,MATCH($A139&amp;"0",vacan2!$W$2:$W$1000,0),IF($D139="Inicial",J$4-2,IF($D139="Primaria",J$4+3,J$4+9))),"No reportó")</f>
        <v>No reportó</v>
      </c>
      <c r="K139" s="12" t="str">
        <f>IFERROR(INDEX(vacan2!$G$2:$T$1000,MATCH($A139&amp;"0",vacan2!$W$2:$W$1000,0),IF($D139="Inicial",K$4-2,IF($D139="Primaria",K$4+3,K$4+9))),"No reportó")</f>
        <v>No reportó</v>
      </c>
      <c r="L139" s="12">
        <v>0</v>
      </c>
      <c r="M139" s="22" t="str">
        <f>IFERROR(INDEX(vacan2!$G$2:$T$1000,MATCH($A139&amp;"0",vacan2!$W$2:$W$1000,0),IF($D139="Inicial",K$4-2,IF($D139="Primaria",K$4+3,K$4+9))),"Sin datos")</f>
        <v>Sin datos</v>
      </c>
      <c r="N139" s="7" t="str">
        <f t="shared" si="9"/>
        <v>INSERT INTO matri08(codmod, direccion, distrito, g1, g2, g3, g4, g5, g6, obs, actualiz) VALUES ('0745992','JIRON ABRAHAM VALDELOMAR S/N','Juliaca',0,0,0,0,0,0,0,now());</v>
      </c>
      <c r="O139" s="7" t="str">
        <f t="shared" si="10"/>
        <v>INSERT INTO matri08(codmod, direccion, distrito, g1, g2, g3, g4, g5, g6, obs, actualiz) VALUES ('0745992','JIRON ABRAHAM VALDELOMAR S/N','Juliaca',0,0,No reportó,No reportó,No reportó,0,1,now());</v>
      </c>
      <c r="P139" s="7" t="str">
        <f t="shared" si="11"/>
        <v>INSERT INTO matri08(codmod, direccion, distrito, g1, g2, g3, g4, g5, g6, obs, actualiz) VALUES ('0745992','JIRON ABRAHAM VALDELOMAR S/N','Juliaca',0,0,0,0,0,0,0,now());</v>
      </c>
    </row>
    <row r="140" spans="1:16" ht="15" x14ac:dyDescent="0.25">
      <c r="A140" s="11" t="str">
        <f t="shared" si="8"/>
        <v>0746008</v>
      </c>
      <c r="B140" s="9">
        <v>746008</v>
      </c>
      <c r="C140" s="10">
        <v>356</v>
      </c>
      <c r="D140" s="11" t="s">
        <v>19</v>
      </c>
      <c r="E140" s="21" t="str">
        <f>INDEX(Instituciones!$G$2:$G$349,MATCH(A140,Instituciones!$A$2:$A$349,0))</f>
        <v>24 DE SETIEMBRE S/N</v>
      </c>
      <c r="F140" s="11" t="s">
        <v>130</v>
      </c>
      <c r="G140" s="12">
        <v>0</v>
      </c>
      <c r="H140" s="12">
        <v>0</v>
      </c>
      <c r="I140" s="12">
        <f>IFERROR(INDEX(vacan2!$G$2:$T$1000,MATCH($A140&amp;"0",vacan2!$W$2:$W$1000,0),IF($D140="Inicial",I$4-2,IF($D140="Primaria",I$4+3,I$4+9))),"No reportó")</f>
        <v>10</v>
      </c>
      <c r="J140" s="12">
        <f>IFERROR(INDEX(vacan2!$G$2:$T$1000,MATCH($A140&amp;"0",vacan2!$W$2:$W$1000,0),IF($D140="Inicial",J$4-2,IF($D140="Primaria",J$4+3,J$4+9))),"No reportó")</f>
        <v>20</v>
      </c>
      <c r="K140" s="12">
        <f>IFERROR(INDEX(vacan2!$G$2:$T$1000,MATCH($A140&amp;"0",vacan2!$W$2:$W$1000,0),IF($D140="Inicial",K$4-2,IF($D140="Primaria",K$4+3,K$4+9))),"No reportó")</f>
        <v>2</v>
      </c>
      <c r="L140" s="12">
        <v>0</v>
      </c>
      <c r="M140" s="22">
        <f>IFERROR(INDEX(vacan2!$G$2:$T$1000,MATCH($A140&amp;"0",vacan2!$W$2:$W$1000,0),IF($D140="Inicial",K$4-2,IF($D140="Primaria",K$4+3,K$4+9))),"Sin datos")</f>
        <v>2</v>
      </c>
      <c r="N140" s="7" t="str">
        <f t="shared" si="9"/>
        <v>INSERT INTO matri08(codmod, direccion, distrito, g1, g2, g3, g4, g5, g6, obs, actualiz) VALUES ('0746008','24 DE SETIEMBRE S/N','Juliaca',0,0,0,0,0,0,0,now());</v>
      </c>
      <c r="O140" s="7" t="str">
        <f t="shared" si="10"/>
        <v>INSERT INTO matri08(codmod, direccion, distrito, g1, g2, g3, g4, g5, g6, obs, actualiz) VALUES ('0746008','24 DE SETIEMBRE S/N','Juliaca',0,0,10,20,2,0,1,now());</v>
      </c>
      <c r="P140" s="7" t="str">
        <f t="shared" si="11"/>
        <v>INSERT INTO matri08(codmod, direccion, distrito, g1, g2, g3, g4, g5, g6, obs, actualiz) VALUES ('0746008','24 DE SETIEMBRE S/N','Juliaca',0,0,10,20,2,0,1,now());</v>
      </c>
    </row>
    <row r="141" spans="1:16" ht="15" x14ac:dyDescent="0.25">
      <c r="A141" s="11" t="str">
        <f t="shared" si="8"/>
        <v>1026418</v>
      </c>
      <c r="B141" s="9">
        <v>1026418</v>
      </c>
      <c r="C141" s="10">
        <v>367</v>
      </c>
      <c r="D141" s="11" t="s">
        <v>19</v>
      </c>
      <c r="E141" s="21" t="str">
        <f>INDEX(Instituciones!$G$2:$G$349,MATCH(A141,Instituciones!$A$2:$A$349,0))</f>
        <v>JIRON 28 DE JULIO S/N</v>
      </c>
      <c r="F141" s="11" t="s">
        <v>130</v>
      </c>
      <c r="G141" s="12">
        <v>0</v>
      </c>
      <c r="H141" s="12">
        <v>0</v>
      </c>
      <c r="I141" s="12" t="str">
        <f>IFERROR(INDEX(vacan2!$G$2:$T$1000,MATCH($A141&amp;"0",vacan2!$W$2:$W$1000,0),IF($D141="Inicial",I$4-2,IF($D141="Primaria",I$4+3,I$4+9))),"No reportó")</f>
        <v>No reportó</v>
      </c>
      <c r="J141" s="12" t="str">
        <f>IFERROR(INDEX(vacan2!$G$2:$T$1000,MATCH($A141&amp;"0",vacan2!$W$2:$W$1000,0),IF($D141="Inicial",J$4-2,IF($D141="Primaria",J$4+3,J$4+9))),"No reportó")</f>
        <v>No reportó</v>
      </c>
      <c r="K141" s="12" t="str">
        <f>IFERROR(INDEX(vacan2!$G$2:$T$1000,MATCH($A141&amp;"0",vacan2!$W$2:$W$1000,0),IF($D141="Inicial",K$4-2,IF($D141="Primaria",K$4+3,K$4+9))),"No reportó")</f>
        <v>No reportó</v>
      </c>
      <c r="L141" s="12">
        <v>0</v>
      </c>
      <c r="M141" s="22" t="str">
        <f>IFERROR(INDEX(vacan2!$G$2:$T$1000,MATCH($A141&amp;"0",vacan2!$W$2:$W$1000,0),IF($D141="Inicial",K$4-2,IF($D141="Primaria",K$4+3,K$4+9))),"Sin datos")</f>
        <v>Sin datos</v>
      </c>
      <c r="N141" s="7" t="str">
        <f t="shared" si="9"/>
        <v>INSERT INTO matri08(codmod, direccion, distrito, g1, g2, g3, g4, g5, g6, obs, actualiz) VALUES ('1026418','JIRON 28 DE JULIO S/N','Juliaca',0,0,0,0,0,0,0,now());</v>
      </c>
      <c r="O141" s="7" t="str">
        <f t="shared" si="10"/>
        <v>INSERT INTO matri08(codmod, direccion, distrito, g1, g2, g3, g4, g5, g6, obs, actualiz) VALUES ('1026418','JIRON 28 DE JULIO S/N','Juliaca',0,0,No reportó,No reportó,No reportó,0,1,now());</v>
      </c>
      <c r="P141" s="7" t="str">
        <f t="shared" si="11"/>
        <v>INSERT INTO matri08(codmod, direccion, distrito, g1, g2, g3, g4, g5, g6, obs, actualiz) VALUES ('1026418','JIRON 28 DE JULIO S/N','Juliaca',0,0,0,0,0,0,0,now());</v>
      </c>
    </row>
    <row r="142" spans="1:16" ht="15" x14ac:dyDescent="0.25">
      <c r="A142" s="11" t="str">
        <f t="shared" si="8"/>
        <v>1026434</v>
      </c>
      <c r="B142" s="9">
        <v>1026434</v>
      </c>
      <c r="C142" s="10">
        <v>369</v>
      </c>
      <c r="D142" s="11" t="s">
        <v>19</v>
      </c>
      <c r="E142" s="21" t="str">
        <f>INDEX(Instituciones!$G$2:$G$349,MATCH(A142,Instituciones!$A$2:$A$349,0))</f>
        <v>AVENIDA CONIMA S/N</v>
      </c>
      <c r="F142" s="11" t="s">
        <v>130</v>
      </c>
      <c r="G142" s="12">
        <v>0</v>
      </c>
      <c r="H142" s="12">
        <v>0</v>
      </c>
      <c r="I142" s="12" t="str">
        <f>IFERROR(INDEX(vacan2!$G$2:$T$1000,MATCH($A142&amp;"0",vacan2!$W$2:$W$1000,0),IF($D142="Inicial",I$4-2,IF($D142="Primaria",I$4+3,I$4+9))),"No reportó")</f>
        <v>No reportó</v>
      </c>
      <c r="J142" s="12" t="str">
        <f>IFERROR(INDEX(vacan2!$G$2:$T$1000,MATCH($A142&amp;"0",vacan2!$W$2:$W$1000,0),IF($D142="Inicial",J$4-2,IF($D142="Primaria",J$4+3,J$4+9))),"No reportó")</f>
        <v>No reportó</v>
      </c>
      <c r="K142" s="12" t="str">
        <f>IFERROR(INDEX(vacan2!$G$2:$T$1000,MATCH($A142&amp;"0",vacan2!$W$2:$W$1000,0),IF($D142="Inicial",K$4-2,IF($D142="Primaria",K$4+3,K$4+9))),"No reportó")</f>
        <v>No reportó</v>
      </c>
      <c r="L142" s="12">
        <v>0</v>
      </c>
      <c r="M142" s="22" t="str">
        <f>IFERROR(INDEX(vacan2!$G$2:$T$1000,MATCH($A142&amp;"0",vacan2!$W$2:$W$1000,0),IF($D142="Inicial",K$4-2,IF($D142="Primaria",K$4+3,K$4+9))),"Sin datos")</f>
        <v>Sin datos</v>
      </c>
      <c r="N142" s="7" t="str">
        <f t="shared" si="9"/>
        <v>INSERT INTO matri08(codmod, direccion, distrito, g1, g2, g3, g4, g5, g6, obs, actualiz) VALUES ('1026434','AVENIDA CONIMA S/N','Juliaca',0,0,0,0,0,0,0,now());</v>
      </c>
      <c r="O142" s="7" t="str">
        <f t="shared" si="10"/>
        <v>INSERT INTO matri08(codmod, direccion, distrito, g1, g2, g3, g4, g5, g6, obs, actualiz) VALUES ('1026434','AVENIDA CONIMA S/N','Juliaca',0,0,No reportó,No reportó,No reportó,0,1,now());</v>
      </c>
      <c r="P142" s="7" t="str">
        <f t="shared" si="11"/>
        <v>INSERT INTO matri08(codmod, direccion, distrito, g1, g2, g3, g4, g5, g6, obs, actualiz) VALUES ('1026434','AVENIDA CONIMA S/N','Juliaca',0,0,0,0,0,0,0,now());</v>
      </c>
    </row>
    <row r="143" spans="1:16" ht="15" x14ac:dyDescent="0.25">
      <c r="A143" s="11" t="str">
        <f t="shared" si="8"/>
        <v>1026442</v>
      </c>
      <c r="B143" s="9">
        <v>1026442</v>
      </c>
      <c r="C143" s="10">
        <v>370</v>
      </c>
      <c r="D143" s="11" t="s">
        <v>19</v>
      </c>
      <c r="E143" s="21" t="str">
        <f>INDEX(Instituciones!$G$2:$G$349,MATCH(A143,Instituciones!$A$2:$A$349,0))</f>
        <v>TRINCEL</v>
      </c>
      <c r="F143" s="11" t="s">
        <v>130</v>
      </c>
      <c r="G143" s="12">
        <v>0</v>
      </c>
      <c r="H143" s="12">
        <v>0</v>
      </c>
      <c r="I143" s="12" t="str">
        <f>IFERROR(INDEX(vacan2!$G$2:$T$1000,MATCH($A143&amp;"0",vacan2!$W$2:$W$1000,0),IF($D143="Inicial",I$4-2,IF($D143="Primaria",I$4+3,I$4+9))),"No reportó")</f>
        <v>No reportó</v>
      </c>
      <c r="J143" s="12" t="str">
        <f>IFERROR(INDEX(vacan2!$G$2:$T$1000,MATCH($A143&amp;"0",vacan2!$W$2:$W$1000,0),IF($D143="Inicial",J$4-2,IF($D143="Primaria",J$4+3,J$4+9))),"No reportó")</f>
        <v>No reportó</v>
      </c>
      <c r="K143" s="12" t="str">
        <f>IFERROR(INDEX(vacan2!$G$2:$T$1000,MATCH($A143&amp;"0",vacan2!$W$2:$W$1000,0),IF($D143="Inicial",K$4-2,IF($D143="Primaria",K$4+3,K$4+9))),"No reportó")</f>
        <v>No reportó</v>
      </c>
      <c r="L143" s="12">
        <v>0</v>
      </c>
      <c r="M143" s="22" t="str">
        <f>IFERROR(INDEX(vacan2!$G$2:$T$1000,MATCH($A143&amp;"0",vacan2!$W$2:$W$1000,0),IF($D143="Inicial",K$4-2,IF($D143="Primaria",K$4+3,K$4+9))),"Sin datos")</f>
        <v>Sin datos</v>
      </c>
      <c r="N143" s="7" t="str">
        <f t="shared" si="9"/>
        <v>INSERT INTO matri08(codmod, direccion, distrito, g1, g2, g3, g4, g5, g6, obs, actualiz) VALUES ('1026442','TRINCEL','Juliaca',0,0,0,0,0,0,0,now());</v>
      </c>
      <c r="O143" s="7" t="str">
        <f t="shared" si="10"/>
        <v>INSERT INTO matri08(codmod, direccion, distrito, g1, g2, g3, g4, g5, g6, obs, actualiz) VALUES ('1026442','TRINCEL','Juliaca',0,0,No reportó,No reportó,No reportó,0,1,now());</v>
      </c>
      <c r="P143" s="7" t="str">
        <f t="shared" si="11"/>
        <v>INSERT INTO matri08(codmod, direccion, distrito, g1, g2, g3, g4, g5, g6, obs, actualiz) VALUES ('1026442','TRINCEL','Juliaca',0,0,0,0,0,0,0,now());</v>
      </c>
    </row>
    <row r="144" spans="1:16" ht="15" x14ac:dyDescent="0.25">
      <c r="A144" s="11" t="str">
        <f t="shared" si="8"/>
        <v>1026459</v>
      </c>
      <c r="B144" s="9">
        <v>1026459</v>
      </c>
      <c r="C144" s="10">
        <v>371</v>
      </c>
      <c r="D144" s="11" t="s">
        <v>19</v>
      </c>
      <c r="E144" s="21" t="str">
        <f>INDEX(Instituciones!$G$2:$G$349,MATCH(A144,Instituciones!$A$2:$A$349,0))</f>
        <v>AVENIDA AMAZONAS S/N</v>
      </c>
      <c r="F144" s="11" t="s">
        <v>130</v>
      </c>
      <c r="G144" s="12">
        <v>0</v>
      </c>
      <c r="H144" s="12">
        <v>0</v>
      </c>
      <c r="I144" s="12" t="str">
        <f>IFERROR(INDEX(vacan2!$G$2:$T$1000,MATCH($A144&amp;"0",vacan2!$W$2:$W$1000,0),IF($D144="Inicial",I$4-2,IF($D144="Primaria",I$4+3,I$4+9))),"No reportó")</f>
        <v>No reportó</v>
      </c>
      <c r="J144" s="12" t="str">
        <f>IFERROR(INDEX(vacan2!$G$2:$T$1000,MATCH($A144&amp;"0",vacan2!$W$2:$W$1000,0),IF($D144="Inicial",J$4-2,IF($D144="Primaria",J$4+3,J$4+9))),"No reportó")</f>
        <v>No reportó</v>
      </c>
      <c r="K144" s="12" t="str">
        <f>IFERROR(INDEX(vacan2!$G$2:$T$1000,MATCH($A144&amp;"0",vacan2!$W$2:$W$1000,0),IF($D144="Inicial",K$4-2,IF($D144="Primaria",K$4+3,K$4+9))),"No reportó")</f>
        <v>No reportó</v>
      </c>
      <c r="L144" s="12">
        <v>0</v>
      </c>
      <c r="M144" s="22" t="str">
        <f>IFERROR(INDEX(vacan2!$G$2:$T$1000,MATCH($A144&amp;"0",vacan2!$W$2:$W$1000,0),IF($D144="Inicial",K$4-2,IF($D144="Primaria",K$4+3,K$4+9))),"Sin datos")</f>
        <v>Sin datos</v>
      </c>
      <c r="N144" s="7" t="str">
        <f t="shared" si="9"/>
        <v>INSERT INTO matri08(codmod, direccion, distrito, g1, g2, g3, g4, g5, g6, obs, actualiz) VALUES ('1026459','AVENIDA AMAZONAS S/N','Juliaca',0,0,0,0,0,0,0,now());</v>
      </c>
      <c r="O144" s="7" t="str">
        <f t="shared" si="10"/>
        <v>INSERT INTO matri08(codmod, direccion, distrito, g1, g2, g3, g4, g5, g6, obs, actualiz) VALUES ('1026459','AVENIDA AMAZONAS S/N','Juliaca',0,0,No reportó,No reportó,No reportó,0,1,now());</v>
      </c>
      <c r="P144" s="7" t="str">
        <f t="shared" si="11"/>
        <v>INSERT INTO matri08(codmod, direccion, distrito, g1, g2, g3, g4, g5, g6, obs, actualiz) VALUES ('1026459','AVENIDA AMAZONAS S/N','Juliaca',0,0,0,0,0,0,0,now());</v>
      </c>
    </row>
    <row r="145" spans="1:16" ht="15" x14ac:dyDescent="0.25">
      <c r="A145" s="11" t="str">
        <f t="shared" si="8"/>
        <v>1030121</v>
      </c>
      <c r="B145" s="9">
        <v>1030121</v>
      </c>
      <c r="C145" s="10">
        <v>373</v>
      </c>
      <c r="D145" s="11" t="s">
        <v>19</v>
      </c>
      <c r="E145" s="21" t="str">
        <f>INDEX(Instituciones!$G$2:$G$349,MATCH(A145,Instituciones!$A$2:$A$349,0))</f>
        <v>HABITAT III MZ H LOTE 7</v>
      </c>
      <c r="F145" s="11" t="s">
        <v>130</v>
      </c>
      <c r="G145" s="12">
        <v>0</v>
      </c>
      <c r="H145" s="12">
        <v>0</v>
      </c>
      <c r="I145" s="12" t="str">
        <f>IFERROR(INDEX(vacan2!$G$2:$T$1000,MATCH($A145&amp;"0",vacan2!$W$2:$W$1000,0),IF($D145="Inicial",I$4-2,IF($D145="Primaria",I$4+3,I$4+9))),"No reportó")</f>
        <v>No reportó</v>
      </c>
      <c r="J145" s="12" t="str">
        <f>IFERROR(INDEX(vacan2!$G$2:$T$1000,MATCH($A145&amp;"0",vacan2!$W$2:$W$1000,0),IF($D145="Inicial",J$4-2,IF($D145="Primaria",J$4+3,J$4+9))),"No reportó")</f>
        <v>No reportó</v>
      </c>
      <c r="K145" s="12" t="str">
        <f>IFERROR(INDEX(vacan2!$G$2:$T$1000,MATCH($A145&amp;"0",vacan2!$W$2:$W$1000,0),IF($D145="Inicial",K$4-2,IF($D145="Primaria",K$4+3,K$4+9))),"No reportó")</f>
        <v>No reportó</v>
      </c>
      <c r="L145" s="12">
        <v>0</v>
      </c>
      <c r="M145" s="22" t="str">
        <f>IFERROR(INDEX(vacan2!$G$2:$T$1000,MATCH($A145&amp;"0",vacan2!$W$2:$W$1000,0),IF($D145="Inicial",K$4-2,IF($D145="Primaria",K$4+3,K$4+9))),"Sin datos")</f>
        <v>Sin datos</v>
      </c>
      <c r="N145" s="7" t="str">
        <f t="shared" si="9"/>
        <v>INSERT INTO matri08(codmod, direccion, distrito, g1, g2, g3, g4, g5, g6, obs, actualiz) VALUES ('1030121','HABITAT III MZ H LOTE 7','Juliaca',0,0,0,0,0,0,0,now());</v>
      </c>
      <c r="O145" s="7" t="str">
        <f t="shared" si="10"/>
        <v>INSERT INTO matri08(codmod, direccion, distrito, g1, g2, g3, g4, g5, g6, obs, actualiz) VALUES ('1030121','HABITAT III MZ H LOTE 7','Juliaca',0,0,No reportó,No reportó,No reportó,0,1,now());</v>
      </c>
      <c r="P145" s="7" t="str">
        <f t="shared" si="11"/>
        <v>INSERT INTO matri08(codmod, direccion, distrito, g1, g2, g3, g4, g5, g6, obs, actualiz) VALUES ('1030121','HABITAT III MZ H LOTE 7','Juliaca',0,0,0,0,0,0,0,now());</v>
      </c>
    </row>
    <row r="146" spans="1:16" ht="15" x14ac:dyDescent="0.25">
      <c r="A146" s="11" t="str">
        <f t="shared" si="8"/>
        <v>1026467</v>
      </c>
      <c r="B146" s="9">
        <v>1026467</v>
      </c>
      <c r="C146" s="10" t="s">
        <v>159</v>
      </c>
      <c r="D146" s="11" t="s">
        <v>19</v>
      </c>
      <c r="E146" s="21" t="str">
        <f>INDEX(Instituciones!$G$2:$G$349,MATCH(A146,Instituciones!$A$2:$A$349,0))</f>
        <v>JIRON EMANCIPACION S/N</v>
      </c>
      <c r="F146" s="11" t="s">
        <v>160</v>
      </c>
      <c r="G146" s="12">
        <v>0</v>
      </c>
      <c r="H146" s="12">
        <v>0</v>
      </c>
      <c r="I146" s="12" t="str">
        <f>IFERROR(INDEX(vacan2!$G$2:$T$1000,MATCH($A146&amp;"0",vacan2!$W$2:$W$1000,0),IF($D146="Inicial",I$4-2,IF($D146="Primaria",I$4+3,I$4+9))),"No reportó")</f>
        <v>No reportó</v>
      </c>
      <c r="J146" s="12" t="str">
        <f>IFERROR(INDEX(vacan2!$G$2:$T$1000,MATCH($A146&amp;"0",vacan2!$W$2:$W$1000,0),IF($D146="Inicial",J$4-2,IF($D146="Primaria",J$4+3,J$4+9))),"No reportó")</f>
        <v>No reportó</v>
      </c>
      <c r="K146" s="12" t="str">
        <f>IFERROR(INDEX(vacan2!$G$2:$T$1000,MATCH($A146&amp;"0",vacan2!$W$2:$W$1000,0),IF($D146="Inicial",K$4-2,IF($D146="Primaria",K$4+3,K$4+9))),"No reportó")</f>
        <v>No reportó</v>
      </c>
      <c r="L146" s="12">
        <v>0</v>
      </c>
      <c r="M146" s="22" t="str">
        <f>IFERROR(INDEX(vacan2!$G$2:$T$1000,MATCH($A146&amp;"0",vacan2!$W$2:$W$1000,0),IF($D146="Inicial",K$4-2,IF($D146="Primaria",K$4+3,K$4+9))),"Sin datos")</f>
        <v>Sin datos</v>
      </c>
      <c r="N146" s="7" t="str">
        <f t="shared" si="9"/>
        <v>INSERT INTO matri08(codmod, direccion, distrito, g1, g2, g3, g4, g5, g6, obs, actualiz) VALUES ('1026467','JIRON EMANCIPACION S/N','San Miguel',0,0,0,0,0,0,0,now());</v>
      </c>
      <c r="O146" s="7" t="str">
        <f t="shared" si="10"/>
        <v>INSERT INTO matri08(codmod, direccion, distrito, g1, g2, g3, g4, g5, g6, obs, actualiz) VALUES ('1026467','JIRON EMANCIPACION S/N','San Miguel',0,0,No reportó,No reportó,No reportó,0,1,now());</v>
      </c>
      <c r="P146" s="7" t="str">
        <f t="shared" si="11"/>
        <v>INSERT INTO matri08(codmod, direccion, distrito, g1, g2, g3, g4, g5, g6, obs, actualiz) VALUES ('1026467','JIRON EMANCIPACION S/N','San Miguel',0,0,0,0,0,0,0,now());</v>
      </c>
    </row>
    <row r="147" spans="1:16" ht="15" x14ac:dyDescent="0.25">
      <c r="A147" s="11" t="str">
        <f t="shared" si="8"/>
        <v>0746016</v>
      </c>
      <c r="B147" s="9">
        <v>746016</v>
      </c>
      <c r="C147" s="10">
        <v>357</v>
      </c>
      <c r="D147" s="11" t="s">
        <v>19</v>
      </c>
      <c r="E147" s="21" t="str">
        <f>INDEX(Instituciones!$G$2:$G$349,MATCH(A147,Instituciones!$A$2:$A$349,0))</f>
        <v>AVENIDA MANCO CAPAC S/N</v>
      </c>
      <c r="F147" s="11" t="s">
        <v>160</v>
      </c>
      <c r="G147" s="12">
        <v>0</v>
      </c>
      <c r="H147" s="12">
        <v>0</v>
      </c>
      <c r="I147" s="12">
        <f>IFERROR(INDEX(vacan2!$G$2:$T$1000,MATCH($A147&amp;"0",vacan2!$W$2:$W$1000,0),IF($D147="Inicial",I$4-2,IF($D147="Primaria",I$4+3,I$4+9))),"No reportó")</f>
        <v>9</v>
      </c>
      <c r="J147" s="12">
        <f>IFERROR(INDEX(vacan2!$G$2:$T$1000,MATCH($A147&amp;"0",vacan2!$W$2:$W$1000,0),IF($D147="Inicial",J$4-2,IF($D147="Primaria",J$4+3,J$4+9))),"No reportó")</f>
        <v>0</v>
      </c>
      <c r="K147" s="12">
        <f>IFERROR(INDEX(vacan2!$G$2:$T$1000,MATCH($A147&amp;"0",vacan2!$W$2:$W$1000,0),IF($D147="Inicial",K$4-2,IF($D147="Primaria",K$4+3,K$4+9))),"No reportó")</f>
        <v>0</v>
      </c>
      <c r="L147" s="12">
        <v>0</v>
      </c>
      <c r="M147" s="22">
        <f>IFERROR(INDEX(vacan2!$G$2:$T$1000,MATCH($A147&amp;"0",vacan2!$W$2:$W$1000,0),IF($D147="Inicial",K$4-2,IF($D147="Primaria",K$4+3,K$4+9))),"Sin datos")</f>
        <v>0</v>
      </c>
      <c r="N147" s="7" t="str">
        <f t="shared" si="9"/>
        <v>INSERT INTO matri08(codmod, direccion, distrito, g1, g2, g3, g4, g5, g6, obs, actualiz) VALUES ('0746016','AVENIDA MANCO CAPAC S/N','San Miguel',0,0,0,0,0,0,0,now());</v>
      </c>
      <c r="O147" s="7" t="str">
        <f t="shared" si="10"/>
        <v>INSERT INTO matri08(codmod, direccion, distrito, g1, g2, g3, g4, g5, g6, obs, actualiz) VALUES ('0746016','AVENIDA MANCO CAPAC S/N','San Miguel',0,0,9,0,0,0,1,now());</v>
      </c>
      <c r="P147" s="7" t="str">
        <f t="shared" si="11"/>
        <v>INSERT INTO matri08(codmod, direccion, distrito, g1, g2, g3, g4, g5, g6, obs, actualiz) VALUES ('0746016','AVENIDA MANCO CAPAC S/N','San Miguel',0,0,9,0,0,0,1,now());</v>
      </c>
    </row>
    <row r="148" spans="1:16" ht="15" x14ac:dyDescent="0.25">
      <c r="A148" s="11" t="str">
        <f t="shared" si="8"/>
        <v>0726901</v>
      </c>
      <c r="B148" s="9">
        <v>726901</v>
      </c>
      <c r="C148" s="10" t="s">
        <v>161</v>
      </c>
      <c r="D148" s="11" t="s">
        <v>19</v>
      </c>
      <c r="E148" s="21" t="str">
        <f>INDEX(Instituciones!$G$2:$G$349,MATCH(A148,Instituciones!$A$2:$A$349,0))</f>
        <v>JIRON JOSE MARIA EGUREN S/N</v>
      </c>
      <c r="F148" s="11" t="s">
        <v>160</v>
      </c>
      <c r="G148" s="12">
        <v>0</v>
      </c>
      <c r="H148" s="12">
        <v>0</v>
      </c>
      <c r="I148" s="12" t="str">
        <f>IFERROR(INDEX(vacan2!$G$2:$T$1000,MATCH($A148&amp;"0",vacan2!$W$2:$W$1000,0),IF($D148="Inicial",I$4-2,IF($D148="Primaria",I$4+3,I$4+9))),"No reportó")</f>
        <v>No reportó</v>
      </c>
      <c r="J148" s="12" t="str">
        <f>IFERROR(INDEX(vacan2!$G$2:$T$1000,MATCH($A148&amp;"0",vacan2!$W$2:$W$1000,0),IF($D148="Inicial",J$4-2,IF($D148="Primaria",J$4+3,J$4+9))),"No reportó")</f>
        <v>No reportó</v>
      </c>
      <c r="K148" s="12" t="str">
        <f>IFERROR(INDEX(vacan2!$G$2:$T$1000,MATCH($A148&amp;"0",vacan2!$W$2:$W$1000,0),IF($D148="Inicial",K$4-2,IF($D148="Primaria",K$4+3,K$4+9))),"No reportó")</f>
        <v>No reportó</v>
      </c>
      <c r="L148" s="12">
        <v>0</v>
      </c>
      <c r="M148" s="22" t="str">
        <f>IFERROR(INDEX(vacan2!$G$2:$T$1000,MATCH($A148&amp;"0",vacan2!$W$2:$W$1000,0),IF($D148="Inicial",K$4-2,IF($D148="Primaria",K$4+3,K$4+9))),"Sin datos")</f>
        <v>Sin datos</v>
      </c>
      <c r="N148" s="7" t="str">
        <f t="shared" si="9"/>
        <v>INSERT INTO matri08(codmod, direccion, distrito, g1, g2, g3, g4, g5, g6, obs, actualiz) VALUES ('0726901','JIRON JOSE MARIA EGUREN S/N','San Miguel',0,0,0,0,0,0,0,now());</v>
      </c>
      <c r="O148" s="7" t="str">
        <f t="shared" si="10"/>
        <v>INSERT INTO matri08(codmod, direccion, distrito, g1, g2, g3, g4, g5, g6, obs, actualiz) VALUES ('0726901','JIRON JOSE MARIA EGUREN S/N','San Miguel',0,0,No reportó,No reportó,No reportó,0,1,now());</v>
      </c>
      <c r="P148" s="7" t="str">
        <f t="shared" si="11"/>
        <v>INSERT INTO matri08(codmod, direccion, distrito, g1, g2, g3, g4, g5, g6, obs, actualiz) VALUES ('0726901','JIRON JOSE MARIA EGUREN S/N','San Miguel',0,0,0,0,0,0,0,now());</v>
      </c>
    </row>
    <row r="149" spans="1:16" ht="15" x14ac:dyDescent="0.25">
      <c r="A149" s="11" t="str">
        <f t="shared" si="8"/>
        <v>0547281</v>
      </c>
      <c r="B149" s="9">
        <v>547281</v>
      </c>
      <c r="C149" s="10">
        <v>318</v>
      </c>
      <c r="D149" s="11" t="s">
        <v>19</v>
      </c>
      <c r="E149" s="21" t="str">
        <f>INDEX(Instituciones!$G$2:$G$349,MATCH(A149,Instituciones!$A$2:$A$349,0))</f>
        <v>AVENIDA INFANCIA S/N</v>
      </c>
      <c r="F149" s="11" t="s">
        <v>160</v>
      </c>
      <c r="G149" s="12">
        <v>0</v>
      </c>
      <c r="H149" s="12">
        <v>0</v>
      </c>
      <c r="I149" s="12" t="str">
        <f>IFERROR(INDEX(vacan2!$G$2:$T$1000,MATCH($A149&amp;"0",vacan2!$W$2:$W$1000,0),IF($D149="Inicial",I$4-2,IF($D149="Primaria",I$4+3,I$4+9))),"No reportó")</f>
        <v>No reportó</v>
      </c>
      <c r="J149" s="12" t="str">
        <f>IFERROR(INDEX(vacan2!$G$2:$T$1000,MATCH($A149&amp;"0",vacan2!$W$2:$W$1000,0),IF($D149="Inicial",J$4-2,IF($D149="Primaria",J$4+3,J$4+9))),"No reportó")</f>
        <v>No reportó</v>
      </c>
      <c r="K149" s="12" t="str">
        <f>IFERROR(INDEX(vacan2!$G$2:$T$1000,MATCH($A149&amp;"0",vacan2!$W$2:$W$1000,0),IF($D149="Inicial",K$4-2,IF($D149="Primaria",K$4+3,K$4+9))),"No reportó")</f>
        <v>No reportó</v>
      </c>
      <c r="L149" s="12">
        <v>0</v>
      </c>
      <c r="M149" s="22" t="str">
        <f>IFERROR(INDEX(vacan2!$G$2:$T$1000,MATCH($A149&amp;"0",vacan2!$W$2:$W$1000,0),IF($D149="Inicial",K$4-2,IF($D149="Primaria",K$4+3,K$4+9))),"Sin datos")</f>
        <v>Sin datos</v>
      </c>
      <c r="N149" s="7" t="str">
        <f t="shared" si="9"/>
        <v>INSERT INTO matri08(codmod, direccion, distrito, g1, g2, g3, g4, g5, g6, obs, actualiz) VALUES ('0547281','AVENIDA INFANCIA S/N','San Miguel',0,0,0,0,0,0,0,now());</v>
      </c>
      <c r="O149" s="7" t="str">
        <f t="shared" si="10"/>
        <v>INSERT INTO matri08(codmod, direccion, distrito, g1, g2, g3, g4, g5, g6, obs, actualiz) VALUES ('0547281','AVENIDA INFANCIA S/N','San Miguel',0,0,No reportó,No reportó,No reportó,0,1,now());</v>
      </c>
      <c r="P149" s="7" t="str">
        <f t="shared" si="11"/>
        <v>INSERT INTO matri08(codmod, direccion, distrito, g1, g2, g3, g4, g5, g6, obs, actualiz) VALUES ('0547281','AVENIDA INFANCIA S/N','San Miguel',0,0,0,0,0,0,0,now());</v>
      </c>
    </row>
    <row r="150" spans="1:16" ht="15" x14ac:dyDescent="0.25">
      <c r="A150" s="11" t="str">
        <f t="shared" si="8"/>
        <v>1619238</v>
      </c>
      <c r="B150" s="9">
        <v>1619238</v>
      </c>
      <c r="C150" s="10">
        <v>996</v>
      </c>
      <c r="D150" s="11" t="s">
        <v>19</v>
      </c>
      <c r="E150" s="21" t="str">
        <f>INDEX(Instituciones!$G$2:$G$349,MATCH(A150,Instituciones!$A$2:$A$349,0))</f>
        <v>AVENIDA VIRREYES S/N</v>
      </c>
      <c r="F150" s="11" t="s">
        <v>160</v>
      </c>
      <c r="G150" s="12">
        <v>0</v>
      </c>
      <c r="H150" s="12">
        <v>0</v>
      </c>
      <c r="I150" s="12" t="str">
        <f>IFERROR(INDEX(vacan2!$G$2:$T$1000,MATCH($A150&amp;"0",vacan2!$W$2:$W$1000,0),IF($D150="Inicial",I$4-2,IF($D150="Primaria",I$4+3,I$4+9))),"No reportó")</f>
        <v>No reportó</v>
      </c>
      <c r="J150" s="12" t="str">
        <f>IFERROR(INDEX(vacan2!$G$2:$T$1000,MATCH($A150&amp;"0",vacan2!$W$2:$W$1000,0),IF($D150="Inicial",J$4-2,IF($D150="Primaria",J$4+3,J$4+9))),"No reportó")</f>
        <v>No reportó</v>
      </c>
      <c r="K150" s="12" t="str">
        <f>IFERROR(INDEX(vacan2!$G$2:$T$1000,MATCH($A150&amp;"0",vacan2!$W$2:$W$1000,0),IF($D150="Inicial",K$4-2,IF($D150="Primaria",K$4+3,K$4+9))),"No reportó")</f>
        <v>No reportó</v>
      </c>
      <c r="L150" s="12">
        <v>0</v>
      </c>
      <c r="M150" s="22" t="str">
        <f>IFERROR(INDEX(vacan2!$G$2:$T$1000,MATCH($A150&amp;"0",vacan2!$W$2:$W$1000,0),IF($D150="Inicial",K$4-2,IF($D150="Primaria",K$4+3,K$4+9))),"Sin datos")</f>
        <v>Sin datos</v>
      </c>
      <c r="N150" s="7" t="str">
        <f t="shared" si="9"/>
        <v>INSERT INTO matri08(codmod, direccion, distrito, g1, g2, g3, g4, g5, g6, obs, actualiz) VALUES ('1619238','AVENIDA VIRREYES S/N','San Miguel',0,0,0,0,0,0,0,now());</v>
      </c>
      <c r="O150" s="7" t="str">
        <f t="shared" si="10"/>
        <v>INSERT INTO matri08(codmod, direccion, distrito, g1, g2, g3, g4, g5, g6, obs, actualiz) VALUES ('1619238','AVENIDA VIRREYES S/N','San Miguel',0,0,No reportó,No reportó,No reportó,0,1,now());</v>
      </c>
      <c r="P150" s="7" t="str">
        <f t="shared" si="11"/>
        <v>INSERT INTO matri08(codmod, direccion, distrito, g1, g2, g3, g4, g5, g6, obs, actualiz) VALUES ('1619238','AVENIDA VIRREYES S/N','San Miguel',0,0,0,0,0,0,0,now());</v>
      </c>
    </row>
    <row r="151" spans="1:16" ht="15" x14ac:dyDescent="0.25">
      <c r="A151" s="11" t="str">
        <f t="shared" si="8"/>
        <v>1619246</v>
      </c>
      <c r="B151" s="9">
        <v>1619246</v>
      </c>
      <c r="C151" s="10">
        <v>997</v>
      </c>
      <c r="D151" s="11" t="s">
        <v>19</v>
      </c>
      <c r="E151" s="21" t="str">
        <f>INDEX(Instituciones!$G$2:$G$349,MATCH(A151,Instituciones!$A$2:$A$349,0))</f>
        <v>AVENIDA MANCO CAPAC S/N</v>
      </c>
      <c r="F151" s="11" t="s">
        <v>160</v>
      </c>
      <c r="G151" s="12">
        <v>0</v>
      </c>
      <c r="H151" s="12">
        <v>0</v>
      </c>
      <c r="I151" s="12">
        <f>IFERROR(INDEX(vacan2!$G$2:$T$1000,MATCH($A151&amp;"0",vacan2!$W$2:$W$1000,0),IF($D151="Inicial",I$4-2,IF($D151="Primaria",I$4+3,I$4+9))),"No reportó")</f>
        <v>4</v>
      </c>
      <c r="J151" s="12">
        <f>IFERROR(INDEX(vacan2!$G$2:$T$1000,MATCH($A151&amp;"0",vacan2!$W$2:$W$1000,0),IF($D151="Inicial",J$4-2,IF($D151="Primaria",J$4+3,J$4+9))),"No reportó")</f>
        <v>2</v>
      </c>
      <c r="K151" s="12">
        <f>IFERROR(INDEX(vacan2!$G$2:$T$1000,MATCH($A151&amp;"0",vacan2!$W$2:$W$1000,0),IF($D151="Inicial",K$4-2,IF($D151="Primaria",K$4+3,K$4+9))),"No reportó")</f>
        <v>9</v>
      </c>
      <c r="L151" s="12">
        <v>0</v>
      </c>
      <c r="M151" s="22">
        <f>IFERROR(INDEX(vacan2!$G$2:$T$1000,MATCH($A151&amp;"0",vacan2!$W$2:$W$1000,0),IF($D151="Inicial",K$4-2,IF($D151="Primaria",K$4+3,K$4+9))),"Sin datos")</f>
        <v>9</v>
      </c>
      <c r="N151" s="7" t="str">
        <f t="shared" si="9"/>
        <v>INSERT INTO matri08(codmod, direccion, distrito, g1, g2, g3, g4, g5, g6, obs, actualiz) VALUES ('1619246','AVENIDA MANCO CAPAC S/N','San Miguel',0,0,0,0,0,0,0,now());</v>
      </c>
      <c r="O151" s="7" t="str">
        <f t="shared" si="10"/>
        <v>INSERT INTO matri08(codmod, direccion, distrito, g1, g2, g3, g4, g5, g6, obs, actualiz) VALUES ('1619246','AVENIDA MANCO CAPAC S/N','San Miguel',0,0,4,2,9,0,1,now());</v>
      </c>
      <c r="P151" s="7" t="str">
        <f t="shared" si="11"/>
        <v>INSERT INTO matri08(codmod, direccion, distrito, g1, g2, g3, g4, g5, g6, obs, actualiz) VALUES ('1619246','AVENIDA MANCO CAPAC S/N','San Miguel',0,0,4,2,9,0,1,now());</v>
      </c>
    </row>
    <row r="152" spans="1:16" ht="15" x14ac:dyDescent="0.25">
      <c r="A152" s="11" t="str">
        <f t="shared" si="8"/>
        <v>1619253</v>
      </c>
      <c r="B152" s="9">
        <v>1619253</v>
      </c>
      <c r="C152" s="10">
        <v>999</v>
      </c>
      <c r="D152" s="11" t="s">
        <v>19</v>
      </c>
      <c r="E152" s="21" t="str">
        <f>INDEX(Instituciones!$G$2:$G$349,MATCH(A152,Instituciones!$A$2:$A$349,0))</f>
        <v>AVENIDA EMANCIPACION S/N</v>
      </c>
      <c r="F152" s="11" t="s">
        <v>160</v>
      </c>
      <c r="G152" s="12">
        <v>0</v>
      </c>
      <c r="H152" s="12">
        <v>0</v>
      </c>
      <c r="I152" s="12" t="str">
        <f>IFERROR(INDEX(vacan2!$G$2:$T$1000,MATCH($A152&amp;"0",vacan2!$W$2:$W$1000,0),IF($D152="Inicial",I$4-2,IF($D152="Primaria",I$4+3,I$4+9))),"No reportó")</f>
        <v>No reportó</v>
      </c>
      <c r="J152" s="12" t="str">
        <f>IFERROR(INDEX(vacan2!$G$2:$T$1000,MATCH($A152&amp;"0",vacan2!$W$2:$W$1000,0),IF($D152="Inicial",J$4-2,IF($D152="Primaria",J$4+3,J$4+9))),"No reportó")</f>
        <v>No reportó</v>
      </c>
      <c r="K152" s="12" t="str">
        <f>IFERROR(INDEX(vacan2!$G$2:$T$1000,MATCH($A152&amp;"0",vacan2!$W$2:$W$1000,0),IF($D152="Inicial",K$4-2,IF($D152="Primaria",K$4+3,K$4+9))),"No reportó")</f>
        <v>No reportó</v>
      </c>
      <c r="L152" s="12">
        <v>0</v>
      </c>
      <c r="M152" s="22" t="str">
        <f>IFERROR(INDEX(vacan2!$G$2:$T$1000,MATCH($A152&amp;"0",vacan2!$W$2:$W$1000,0),IF($D152="Inicial",K$4-2,IF($D152="Primaria",K$4+3,K$4+9))),"Sin datos")</f>
        <v>Sin datos</v>
      </c>
      <c r="N152" s="7" t="str">
        <f t="shared" si="9"/>
        <v>INSERT INTO matri08(codmod, direccion, distrito, g1, g2, g3, g4, g5, g6, obs, actualiz) VALUES ('1619253','AVENIDA EMANCIPACION S/N','San Miguel',0,0,0,0,0,0,0,now());</v>
      </c>
      <c r="O152" s="7" t="str">
        <f t="shared" si="10"/>
        <v>INSERT INTO matri08(codmod, direccion, distrito, g1, g2, g3, g4, g5, g6, obs, actualiz) VALUES ('1619253','AVENIDA EMANCIPACION S/N','San Miguel',0,0,No reportó,No reportó,No reportó,0,1,now());</v>
      </c>
      <c r="P152" s="7" t="str">
        <f t="shared" si="11"/>
        <v>INSERT INTO matri08(codmod, direccion, distrito, g1, g2, g3, g4, g5, g6, obs, actualiz) VALUES ('1619253','AVENIDA EMANCIPACION S/N','San Miguel',0,0,0,0,0,0,0,now());</v>
      </c>
    </row>
    <row r="153" spans="1:16" ht="15" x14ac:dyDescent="0.25">
      <c r="A153" s="11" t="str">
        <f t="shared" si="8"/>
        <v>1619592</v>
      </c>
      <c r="B153" s="9">
        <v>1619592</v>
      </c>
      <c r="C153" s="10">
        <v>983</v>
      </c>
      <c r="D153" s="11" t="s">
        <v>19</v>
      </c>
      <c r="E153" s="21" t="str">
        <f>INDEX(Instituciones!$G$2:$G$349,MATCH(A153,Instituciones!$A$2:$A$349,0))</f>
        <v>CARRETERA NATIVIDAD CCACCACHI KM 6</v>
      </c>
      <c r="F153" s="11" t="s">
        <v>160</v>
      </c>
      <c r="G153" s="12">
        <v>0</v>
      </c>
      <c r="H153" s="12">
        <v>0</v>
      </c>
      <c r="I153" s="12" t="str">
        <f>IFERROR(INDEX(vacan2!$G$2:$T$1000,MATCH($A153&amp;"0",vacan2!$W$2:$W$1000,0),IF($D153="Inicial",I$4-2,IF($D153="Primaria",I$4+3,I$4+9))),"No reportó")</f>
        <v>No reportó</v>
      </c>
      <c r="J153" s="12" t="str">
        <f>IFERROR(INDEX(vacan2!$G$2:$T$1000,MATCH($A153&amp;"0",vacan2!$W$2:$W$1000,0),IF($D153="Inicial",J$4-2,IF($D153="Primaria",J$4+3,J$4+9))),"No reportó")</f>
        <v>No reportó</v>
      </c>
      <c r="K153" s="12" t="str">
        <f>IFERROR(INDEX(vacan2!$G$2:$T$1000,MATCH($A153&amp;"0",vacan2!$W$2:$W$1000,0),IF($D153="Inicial",K$4-2,IF($D153="Primaria",K$4+3,K$4+9))),"No reportó")</f>
        <v>No reportó</v>
      </c>
      <c r="L153" s="12">
        <v>0</v>
      </c>
      <c r="M153" s="22" t="str">
        <f>IFERROR(INDEX(vacan2!$G$2:$T$1000,MATCH($A153&amp;"0",vacan2!$W$2:$W$1000,0),IF($D153="Inicial",K$4-2,IF($D153="Primaria",K$4+3,K$4+9))),"Sin datos")</f>
        <v>Sin datos</v>
      </c>
      <c r="N153" s="7" t="str">
        <f t="shared" si="9"/>
        <v>INSERT INTO matri08(codmod, direccion, distrito, g1, g2, g3, g4, g5, g6, obs, actualiz) VALUES ('1619592','CARRETERA NATIVIDAD CCACCACHI KM 6','San Miguel',0,0,0,0,0,0,0,now());</v>
      </c>
      <c r="O153" s="7" t="str">
        <f t="shared" si="10"/>
        <v>INSERT INTO matri08(codmod, direccion, distrito, g1, g2, g3, g4, g5, g6, obs, actualiz) VALUES ('1619592','CARRETERA NATIVIDAD CCACCACHI KM 6','San Miguel',0,0,No reportó,No reportó,No reportó,0,1,now());</v>
      </c>
      <c r="P153" s="7" t="str">
        <f t="shared" si="11"/>
        <v>INSERT INTO matri08(codmod, direccion, distrito, g1, g2, g3, g4, g5, g6, obs, actualiz) VALUES ('1619592','CARRETERA NATIVIDAD CCACCACHI KM 6','San Miguel',0,0,0,0,0,0,0,now());</v>
      </c>
    </row>
    <row r="154" spans="1:16" ht="15" x14ac:dyDescent="0.25">
      <c r="A154" s="11" t="str">
        <f t="shared" si="8"/>
        <v>1619568</v>
      </c>
      <c r="B154" s="9">
        <v>1619568</v>
      </c>
      <c r="C154" s="10">
        <v>979</v>
      </c>
      <c r="D154" s="11" t="s">
        <v>19</v>
      </c>
      <c r="E154" s="21" t="str">
        <f>INDEX(Instituciones!$G$2:$G$349,MATCH(A154,Instituciones!$A$2:$A$349,0))</f>
        <v>JIRON LOS LAURELES S/N</v>
      </c>
      <c r="F154" s="11" t="s">
        <v>160</v>
      </c>
      <c r="G154" s="12">
        <v>0</v>
      </c>
      <c r="H154" s="12">
        <v>0</v>
      </c>
      <c r="I154" s="12" t="str">
        <f>IFERROR(INDEX(vacan2!$G$2:$T$1000,MATCH($A154&amp;"0",vacan2!$W$2:$W$1000,0),IF($D154="Inicial",I$4-2,IF($D154="Primaria",I$4+3,I$4+9))),"No reportó")</f>
        <v>No reportó</v>
      </c>
      <c r="J154" s="12" t="str">
        <f>IFERROR(INDEX(vacan2!$G$2:$T$1000,MATCH($A154&amp;"0",vacan2!$W$2:$W$1000,0),IF($D154="Inicial",J$4-2,IF($D154="Primaria",J$4+3,J$4+9))),"No reportó")</f>
        <v>No reportó</v>
      </c>
      <c r="K154" s="12" t="str">
        <f>IFERROR(INDEX(vacan2!$G$2:$T$1000,MATCH($A154&amp;"0",vacan2!$W$2:$W$1000,0),IF($D154="Inicial",K$4-2,IF($D154="Primaria",K$4+3,K$4+9))),"No reportó")</f>
        <v>No reportó</v>
      </c>
      <c r="L154" s="12">
        <v>0</v>
      </c>
      <c r="M154" s="22" t="str">
        <f>IFERROR(INDEX(vacan2!$G$2:$T$1000,MATCH($A154&amp;"0",vacan2!$W$2:$W$1000,0),IF($D154="Inicial",K$4-2,IF($D154="Primaria",K$4+3,K$4+9))),"Sin datos")</f>
        <v>Sin datos</v>
      </c>
      <c r="N154" s="7" t="str">
        <f t="shared" si="9"/>
        <v>INSERT INTO matri08(codmod, direccion, distrito, g1, g2, g3, g4, g5, g6, obs, actualiz) VALUES ('1619568','JIRON LOS LAURELES S/N','San Miguel',0,0,0,0,0,0,0,now());</v>
      </c>
      <c r="O154" s="7" t="str">
        <f t="shared" si="10"/>
        <v>INSERT INTO matri08(codmod, direccion, distrito, g1, g2, g3, g4, g5, g6, obs, actualiz) VALUES ('1619568','JIRON LOS LAURELES S/N','San Miguel',0,0,No reportó,No reportó,No reportó,0,1,now());</v>
      </c>
      <c r="P154" s="7" t="str">
        <f t="shared" si="11"/>
        <v>INSERT INTO matri08(codmod, direccion, distrito, g1, g2, g3, g4, g5, g6, obs, actualiz) VALUES ('1619568','JIRON LOS LAURELES S/N','San Miguel',0,0,0,0,0,0,0,now());</v>
      </c>
    </row>
    <row r="155" spans="1:16" ht="15" x14ac:dyDescent="0.25">
      <c r="A155" s="11" t="str">
        <f t="shared" si="8"/>
        <v>1619535</v>
      </c>
      <c r="B155" s="9">
        <v>1619535</v>
      </c>
      <c r="C155" s="10">
        <v>975</v>
      </c>
      <c r="D155" s="11" t="s">
        <v>19</v>
      </c>
      <c r="E155" s="21" t="str">
        <f>INDEX(Instituciones!$G$2:$G$349,MATCH(A155,Instituciones!$A$2:$A$349,0))</f>
        <v>JIRON MAXIMO FLORES S/N MZ 1 LOTE 2</v>
      </c>
      <c r="F155" s="11" t="s">
        <v>160</v>
      </c>
      <c r="G155" s="12">
        <v>0</v>
      </c>
      <c r="H155" s="12">
        <v>0</v>
      </c>
      <c r="I155" s="12" t="str">
        <f>IFERROR(INDEX(vacan2!$G$2:$T$1000,MATCH($A155&amp;"0",vacan2!$W$2:$W$1000,0),IF($D155="Inicial",I$4-2,IF($D155="Primaria",I$4+3,I$4+9))),"No reportó")</f>
        <v>No reportó</v>
      </c>
      <c r="J155" s="12" t="str">
        <f>IFERROR(INDEX(vacan2!$G$2:$T$1000,MATCH($A155&amp;"0",vacan2!$W$2:$W$1000,0),IF($D155="Inicial",J$4-2,IF($D155="Primaria",J$4+3,J$4+9))),"No reportó")</f>
        <v>No reportó</v>
      </c>
      <c r="K155" s="12" t="str">
        <f>IFERROR(INDEX(vacan2!$G$2:$T$1000,MATCH($A155&amp;"0",vacan2!$W$2:$W$1000,0),IF($D155="Inicial",K$4-2,IF($D155="Primaria",K$4+3,K$4+9))),"No reportó")</f>
        <v>No reportó</v>
      </c>
      <c r="L155" s="12">
        <v>0</v>
      </c>
      <c r="M155" s="22" t="str">
        <f>IFERROR(INDEX(vacan2!$G$2:$T$1000,MATCH($A155&amp;"0",vacan2!$W$2:$W$1000,0),IF($D155="Inicial",K$4-2,IF($D155="Primaria",K$4+3,K$4+9))),"Sin datos")</f>
        <v>Sin datos</v>
      </c>
      <c r="N155" s="7" t="str">
        <f t="shared" si="9"/>
        <v>INSERT INTO matri08(codmod, direccion, distrito, g1, g2, g3, g4, g5, g6, obs, actualiz) VALUES ('1619535','JIRON MAXIMO FLORES S/N MZ 1 LOTE 2','San Miguel',0,0,0,0,0,0,0,now());</v>
      </c>
      <c r="O155" s="7" t="str">
        <f t="shared" si="10"/>
        <v>INSERT INTO matri08(codmod, direccion, distrito, g1, g2, g3, g4, g5, g6, obs, actualiz) VALUES ('1619535','JIRON MAXIMO FLORES S/N MZ 1 LOTE 2','San Miguel',0,0,No reportó,No reportó,No reportó,0,1,now());</v>
      </c>
      <c r="P155" s="7" t="str">
        <f t="shared" si="11"/>
        <v>INSERT INTO matri08(codmod, direccion, distrito, g1, g2, g3, g4, g5, g6, obs, actualiz) VALUES ('1619535','JIRON MAXIMO FLORES S/N MZ 1 LOTE 2','San Miguel',0,0,0,0,0,0,0,now());</v>
      </c>
    </row>
    <row r="156" spans="1:16" ht="15" x14ac:dyDescent="0.25">
      <c r="A156" s="11" t="str">
        <f t="shared" si="8"/>
        <v>1619485</v>
      </c>
      <c r="B156" s="9">
        <v>1619485</v>
      </c>
      <c r="C156" s="10">
        <v>967</v>
      </c>
      <c r="D156" s="11" t="s">
        <v>19</v>
      </c>
      <c r="E156" s="21" t="str">
        <f>INDEX(Instituciones!$G$2:$G$349,MATCH(A156,Instituciones!$A$2:$A$349,0))</f>
        <v>JIRON 21 DE ABRIL S/N</v>
      </c>
      <c r="F156" s="11" t="s">
        <v>160</v>
      </c>
      <c r="G156" s="12">
        <v>0</v>
      </c>
      <c r="H156" s="12">
        <v>0</v>
      </c>
      <c r="I156" s="12">
        <f>IFERROR(INDEX(vacan2!$G$2:$T$1000,MATCH($A156&amp;"0",vacan2!$W$2:$W$1000,0),IF($D156="Inicial",I$4-2,IF($D156="Primaria",I$4+3,I$4+9))),"No reportó")</f>
        <v>0</v>
      </c>
      <c r="J156" s="12">
        <f>IFERROR(INDEX(vacan2!$G$2:$T$1000,MATCH($A156&amp;"0",vacan2!$W$2:$W$1000,0),IF($D156="Inicial",J$4-2,IF($D156="Primaria",J$4+3,J$4+9))),"No reportó")</f>
        <v>0</v>
      </c>
      <c r="K156" s="12">
        <f>IFERROR(INDEX(vacan2!$G$2:$T$1000,MATCH($A156&amp;"0",vacan2!$W$2:$W$1000,0),IF($D156="Inicial",K$4-2,IF($D156="Primaria",K$4+3,K$4+9))),"No reportó")</f>
        <v>0</v>
      </c>
      <c r="L156" s="12">
        <v>0</v>
      </c>
      <c r="M156" s="22">
        <f>IFERROR(INDEX(vacan2!$G$2:$T$1000,MATCH($A156&amp;"0",vacan2!$W$2:$W$1000,0),IF($D156="Inicial",K$4-2,IF($D156="Primaria",K$4+3,K$4+9))),"Sin datos")</f>
        <v>0</v>
      </c>
      <c r="N156" s="7" t="str">
        <f t="shared" si="9"/>
        <v>INSERT INTO matri08(codmod, direccion, distrito, g1, g2, g3, g4, g5, g6, obs, actualiz) VALUES ('1619485','JIRON 21 DE ABRIL S/N','San Miguel',0,0,0,0,0,0,0,now());</v>
      </c>
      <c r="O156" s="7" t="str">
        <f t="shared" si="10"/>
        <v>INSERT INTO matri08(codmod, direccion, distrito, g1, g2, g3, g4, g5, g6, obs, actualiz) VALUES ('1619485','JIRON 21 DE ABRIL S/N','San Miguel',0,0,0,0,0,0,1,now());</v>
      </c>
      <c r="P156" s="7" t="str">
        <f t="shared" si="11"/>
        <v>INSERT INTO matri08(codmod, direccion, distrito, g1, g2, g3, g4, g5, g6, obs, actualiz) VALUES ('1619485','JIRON 21 DE ABRIL S/N','San Miguel',0,0,0,0,0,0,1,now());</v>
      </c>
    </row>
    <row r="157" spans="1:16" ht="15" x14ac:dyDescent="0.25">
      <c r="A157" s="11" t="str">
        <f t="shared" si="8"/>
        <v>1619410</v>
      </c>
      <c r="B157" s="9">
        <v>1619410</v>
      </c>
      <c r="C157" s="10">
        <v>957</v>
      </c>
      <c r="D157" s="11" t="s">
        <v>19</v>
      </c>
      <c r="E157" s="21" t="str">
        <f>INDEX(Instituciones!$G$2:$G$349,MATCH(A157,Instituciones!$A$2:$A$349,0))</f>
        <v>CHINGORA</v>
      </c>
      <c r="F157" s="11" t="s">
        <v>160</v>
      </c>
      <c r="G157" s="12">
        <v>0</v>
      </c>
      <c r="H157" s="12">
        <v>0</v>
      </c>
      <c r="I157" s="12" t="str">
        <f>IFERROR(INDEX(vacan2!$G$2:$T$1000,MATCH($A157&amp;"0",vacan2!$W$2:$W$1000,0),IF($D157="Inicial",I$4-2,IF($D157="Primaria",I$4+3,I$4+9))),"No reportó")</f>
        <v>No reportó</v>
      </c>
      <c r="J157" s="12" t="str">
        <f>IFERROR(INDEX(vacan2!$G$2:$T$1000,MATCH($A157&amp;"0",vacan2!$W$2:$W$1000,0),IF($D157="Inicial",J$4-2,IF($D157="Primaria",J$4+3,J$4+9))),"No reportó")</f>
        <v>No reportó</v>
      </c>
      <c r="K157" s="12" t="str">
        <f>IFERROR(INDEX(vacan2!$G$2:$T$1000,MATCH($A157&amp;"0",vacan2!$W$2:$W$1000,0),IF($D157="Inicial",K$4-2,IF($D157="Primaria",K$4+3,K$4+9))),"No reportó")</f>
        <v>No reportó</v>
      </c>
      <c r="L157" s="12">
        <v>0</v>
      </c>
      <c r="M157" s="22" t="str">
        <f>IFERROR(INDEX(vacan2!$G$2:$T$1000,MATCH($A157&amp;"0",vacan2!$W$2:$W$1000,0),IF($D157="Inicial",K$4-2,IF($D157="Primaria",K$4+3,K$4+9))),"Sin datos")</f>
        <v>Sin datos</v>
      </c>
      <c r="N157" s="7" t="str">
        <f t="shared" si="9"/>
        <v>INSERT INTO matri08(codmod, direccion, distrito, g1, g2, g3, g4, g5, g6, obs, actualiz) VALUES ('1619410','CHINGORA','San Miguel',0,0,0,0,0,0,0,now());</v>
      </c>
      <c r="O157" s="7" t="str">
        <f t="shared" si="10"/>
        <v>INSERT INTO matri08(codmod, direccion, distrito, g1, g2, g3, g4, g5, g6, obs, actualiz) VALUES ('1619410','CHINGORA','San Miguel',0,0,No reportó,No reportó,No reportó,0,1,now());</v>
      </c>
      <c r="P157" s="7" t="str">
        <f t="shared" si="11"/>
        <v>INSERT INTO matri08(codmod, direccion, distrito, g1, g2, g3, g4, g5, g6, obs, actualiz) VALUES ('1619410','CHINGORA','San Miguel',0,0,0,0,0,0,0,now());</v>
      </c>
    </row>
    <row r="158" spans="1:16" ht="15" x14ac:dyDescent="0.25">
      <c r="A158" s="11" t="str">
        <f t="shared" si="8"/>
        <v>1571918</v>
      </c>
      <c r="B158" s="9">
        <v>1571918</v>
      </c>
      <c r="C158" s="10">
        <v>764</v>
      </c>
      <c r="D158" s="11" t="s">
        <v>19</v>
      </c>
      <c r="E158" s="21" t="str">
        <f>INDEX(Instituciones!$G$2:$G$349,MATCH(A158,Instituciones!$A$2:$A$349,0))</f>
        <v>JIRON HONDOS S/N</v>
      </c>
      <c r="F158" s="11" t="s">
        <v>160</v>
      </c>
      <c r="G158" s="12">
        <v>0</v>
      </c>
      <c r="H158" s="12">
        <v>0</v>
      </c>
      <c r="I158" s="12" t="str">
        <f>IFERROR(INDEX(vacan2!$G$2:$T$1000,MATCH($A158&amp;"0",vacan2!$W$2:$W$1000,0),IF($D158="Inicial",I$4-2,IF($D158="Primaria",I$4+3,I$4+9))),"No reportó")</f>
        <v>No reportó</v>
      </c>
      <c r="J158" s="12" t="str">
        <f>IFERROR(INDEX(vacan2!$G$2:$T$1000,MATCH($A158&amp;"0",vacan2!$W$2:$W$1000,0),IF($D158="Inicial",J$4-2,IF($D158="Primaria",J$4+3,J$4+9))),"No reportó")</f>
        <v>No reportó</v>
      </c>
      <c r="K158" s="12" t="str">
        <f>IFERROR(INDEX(vacan2!$G$2:$T$1000,MATCH($A158&amp;"0",vacan2!$W$2:$W$1000,0),IF($D158="Inicial",K$4-2,IF($D158="Primaria",K$4+3,K$4+9))),"No reportó")</f>
        <v>No reportó</v>
      </c>
      <c r="L158" s="12">
        <v>0</v>
      </c>
      <c r="M158" s="22" t="str">
        <f>IFERROR(INDEX(vacan2!$G$2:$T$1000,MATCH($A158&amp;"0",vacan2!$W$2:$W$1000,0),IF($D158="Inicial",K$4-2,IF($D158="Primaria",K$4+3,K$4+9))),"Sin datos")</f>
        <v>Sin datos</v>
      </c>
      <c r="N158" s="7" t="str">
        <f t="shared" si="9"/>
        <v>INSERT INTO matri08(codmod, direccion, distrito, g1, g2, g3, g4, g5, g6, obs, actualiz) VALUES ('1571918','JIRON HONDOS S/N','San Miguel',0,0,0,0,0,0,0,now());</v>
      </c>
      <c r="O158" s="7" t="str">
        <f t="shared" si="10"/>
        <v>INSERT INTO matri08(codmod, direccion, distrito, g1, g2, g3, g4, g5, g6, obs, actualiz) VALUES ('1571918','JIRON HONDOS S/N','San Miguel',0,0,No reportó,No reportó,No reportó,0,1,now());</v>
      </c>
      <c r="P158" s="7" t="str">
        <f t="shared" si="11"/>
        <v>INSERT INTO matri08(codmod, direccion, distrito, g1, g2, g3, g4, g5, g6, obs, actualiz) VALUES ('1571918','JIRON HONDOS S/N','San Miguel',0,0,0,0,0,0,0,now());</v>
      </c>
    </row>
    <row r="159" spans="1:16" ht="15" x14ac:dyDescent="0.25">
      <c r="A159" s="11" t="str">
        <f t="shared" si="8"/>
        <v>1571884</v>
      </c>
      <c r="B159" s="9">
        <v>1571884</v>
      </c>
      <c r="C159" s="10">
        <v>765</v>
      </c>
      <c r="D159" s="11" t="s">
        <v>19</v>
      </c>
      <c r="E159" s="21" t="str">
        <f>INDEX(Instituciones!$G$2:$G$349,MATCH(A159,Instituciones!$A$2:$A$349,0))</f>
        <v>JIRON 15 DE ABRIL S/N</v>
      </c>
      <c r="F159" s="11" t="s">
        <v>160</v>
      </c>
      <c r="G159" s="12">
        <v>0</v>
      </c>
      <c r="H159" s="12">
        <v>0</v>
      </c>
      <c r="I159" s="12" t="str">
        <f>IFERROR(INDEX(vacan2!$G$2:$T$1000,MATCH($A159&amp;"0",vacan2!$W$2:$W$1000,0),IF($D159="Inicial",I$4-2,IF($D159="Primaria",I$4+3,I$4+9))),"No reportó")</f>
        <v>No reportó</v>
      </c>
      <c r="J159" s="12" t="str">
        <f>IFERROR(INDEX(vacan2!$G$2:$T$1000,MATCH($A159&amp;"0",vacan2!$W$2:$W$1000,0),IF($D159="Inicial",J$4-2,IF($D159="Primaria",J$4+3,J$4+9))),"No reportó")</f>
        <v>No reportó</v>
      </c>
      <c r="K159" s="12" t="str">
        <f>IFERROR(INDEX(vacan2!$G$2:$T$1000,MATCH($A159&amp;"0",vacan2!$W$2:$W$1000,0),IF($D159="Inicial",K$4-2,IF($D159="Primaria",K$4+3,K$4+9))),"No reportó")</f>
        <v>No reportó</v>
      </c>
      <c r="L159" s="12">
        <v>0</v>
      </c>
      <c r="M159" s="22" t="str">
        <f>IFERROR(INDEX(vacan2!$G$2:$T$1000,MATCH($A159&amp;"0",vacan2!$W$2:$W$1000,0),IF($D159="Inicial",K$4-2,IF($D159="Primaria",K$4+3,K$4+9))),"Sin datos")</f>
        <v>Sin datos</v>
      </c>
      <c r="N159" s="7" t="str">
        <f t="shared" si="9"/>
        <v>INSERT INTO matri08(codmod, direccion, distrito, g1, g2, g3, g4, g5, g6, obs, actualiz) VALUES ('1571884','JIRON 15 DE ABRIL S/N','San Miguel',0,0,0,0,0,0,0,now());</v>
      </c>
      <c r="O159" s="7" t="str">
        <f t="shared" si="10"/>
        <v>INSERT INTO matri08(codmod, direccion, distrito, g1, g2, g3, g4, g5, g6, obs, actualiz) VALUES ('1571884','JIRON 15 DE ABRIL S/N','San Miguel',0,0,No reportó,No reportó,No reportó,0,1,now());</v>
      </c>
      <c r="P159" s="7" t="str">
        <f t="shared" si="11"/>
        <v>INSERT INTO matri08(codmod, direccion, distrito, g1, g2, g3, g4, g5, g6, obs, actualiz) VALUES ('1571884','JIRON 15 DE ABRIL S/N','San Miguel',0,0,0,0,0,0,0,now());</v>
      </c>
    </row>
    <row r="160" spans="1:16" ht="15" x14ac:dyDescent="0.25">
      <c r="A160" s="11" t="str">
        <f t="shared" si="8"/>
        <v>1571892</v>
      </c>
      <c r="B160" s="9">
        <v>1571892</v>
      </c>
      <c r="C160" s="10">
        <v>758</v>
      </c>
      <c r="D160" s="11" t="s">
        <v>19</v>
      </c>
      <c r="E160" s="21" t="str">
        <f>INDEX(Instituciones!$G$2:$G$349,MATCH(A160,Instituciones!$A$2:$A$349,0))</f>
        <v>JIRON 15 DE MAYO S/N ETAPA II</v>
      </c>
      <c r="F160" s="11" t="s">
        <v>160</v>
      </c>
      <c r="G160" s="12">
        <v>0</v>
      </c>
      <c r="H160" s="12">
        <v>0</v>
      </c>
      <c r="I160" s="12" t="str">
        <f>IFERROR(INDEX(vacan2!$G$2:$T$1000,MATCH($A160&amp;"0",vacan2!$W$2:$W$1000,0),IF($D160="Inicial",I$4-2,IF($D160="Primaria",I$4+3,I$4+9))),"No reportó")</f>
        <v>No reportó</v>
      </c>
      <c r="J160" s="12" t="str">
        <f>IFERROR(INDEX(vacan2!$G$2:$T$1000,MATCH($A160&amp;"0",vacan2!$W$2:$W$1000,0),IF($D160="Inicial",J$4-2,IF($D160="Primaria",J$4+3,J$4+9))),"No reportó")</f>
        <v>No reportó</v>
      </c>
      <c r="K160" s="12" t="str">
        <f>IFERROR(INDEX(vacan2!$G$2:$T$1000,MATCH($A160&amp;"0",vacan2!$W$2:$W$1000,0),IF($D160="Inicial",K$4-2,IF($D160="Primaria",K$4+3,K$4+9))),"No reportó")</f>
        <v>No reportó</v>
      </c>
      <c r="L160" s="12">
        <v>0</v>
      </c>
      <c r="M160" s="22" t="str">
        <f>IFERROR(INDEX(vacan2!$G$2:$T$1000,MATCH($A160&amp;"0",vacan2!$W$2:$W$1000,0),IF($D160="Inicial",K$4-2,IF($D160="Primaria",K$4+3,K$4+9))),"Sin datos")</f>
        <v>Sin datos</v>
      </c>
      <c r="N160" s="7" t="str">
        <f t="shared" si="9"/>
        <v>INSERT INTO matri08(codmod, direccion, distrito, g1, g2, g3, g4, g5, g6, obs, actualiz) VALUES ('1571892','JIRON 15 DE MAYO S/N ETAPA II','San Miguel',0,0,0,0,0,0,0,now());</v>
      </c>
      <c r="O160" s="7" t="str">
        <f t="shared" si="10"/>
        <v>INSERT INTO matri08(codmod, direccion, distrito, g1, g2, g3, g4, g5, g6, obs, actualiz) VALUES ('1571892','JIRON 15 DE MAYO S/N ETAPA II','San Miguel',0,0,No reportó,No reportó,No reportó,0,1,now());</v>
      </c>
      <c r="P160" s="7" t="str">
        <f t="shared" si="11"/>
        <v>INSERT INTO matri08(codmod, direccion, distrito, g1, g2, g3, g4, g5, g6, obs, actualiz) VALUES ('1571892','JIRON 15 DE MAYO S/N ETAPA II','San Miguel',0,0,0,0,0,0,0,now());</v>
      </c>
    </row>
    <row r="161" spans="1:16" ht="15" x14ac:dyDescent="0.25">
      <c r="A161" s="11" t="str">
        <f t="shared" si="8"/>
        <v>1571850</v>
      </c>
      <c r="B161" s="9">
        <v>1571850</v>
      </c>
      <c r="C161" s="10">
        <v>759</v>
      </c>
      <c r="D161" s="11" t="s">
        <v>19</v>
      </c>
      <c r="E161" s="21" t="str">
        <f>INDEX(Instituciones!$G$2:$G$349,MATCH(A161,Instituciones!$A$2:$A$349,0))</f>
        <v>AVENIDA RAMON GUTIERREZ S/N</v>
      </c>
      <c r="F161" s="11" t="s">
        <v>160</v>
      </c>
      <c r="G161" s="12">
        <v>0</v>
      </c>
      <c r="H161" s="12">
        <v>0</v>
      </c>
      <c r="I161" s="12" t="str">
        <f>IFERROR(INDEX(vacan2!$G$2:$T$1000,MATCH($A161&amp;"0",vacan2!$W$2:$W$1000,0),IF($D161="Inicial",I$4-2,IF($D161="Primaria",I$4+3,I$4+9))),"No reportó")</f>
        <v>No reportó</v>
      </c>
      <c r="J161" s="12" t="str">
        <f>IFERROR(INDEX(vacan2!$G$2:$T$1000,MATCH($A161&amp;"0",vacan2!$W$2:$W$1000,0),IF($D161="Inicial",J$4-2,IF($D161="Primaria",J$4+3,J$4+9))),"No reportó")</f>
        <v>No reportó</v>
      </c>
      <c r="K161" s="12" t="str">
        <f>IFERROR(INDEX(vacan2!$G$2:$T$1000,MATCH($A161&amp;"0",vacan2!$W$2:$W$1000,0),IF($D161="Inicial",K$4-2,IF($D161="Primaria",K$4+3,K$4+9))),"No reportó")</f>
        <v>No reportó</v>
      </c>
      <c r="L161" s="12">
        <v>0</v>
      </c>
      <c r="M161" s="22" t="str">
        <f>IFERROR(INDEX(vacan2!$G$2:$T$1000,MATCH($A161&amp;"0",vacan2!$W$2:$W$1000,0),IF($D161="Inicial",K$4-2,IF($D161="Primaria",K$4+3,K$4+9))),"Sin datos")</f>
        <v>Sin datos</v>
      </c>
      <c r="N161" s="7" t="str">
        <f t="shared" si="9"/>
        <v>INSERT INTO matri08(codmod, direccion, distrito, g1, g2, g3, g4, g5, g6, obs, actualiz) VALUES ('1571850','AVENIDA RAMON GUTIERREZ S/N','San Miguel',0,0,0,0,0,0,0,now());</v>
      </c>
      <c r="O161" s="7" t="str">
        <f t="shared" si="10"/>
        <v>INSERT INTO matri08(codmod, direccion, distrito, g1, g2, g3, g4, g5, g6, obs, actualiz) VALUES ('1571850','AVENIDA RAMON GUTIERREZ S/N','San Miguel',0,0,No reportó,No reportó,No reportó,0,1,now());</v>
      </c>
      <c r="P161" s="7" t="str">
        <f t="shared" si="11"/>
        <v>INSERT INTO matri08(codmod, direccion, distrito, g1, g2, g3, g4, g5, g6, obs, actualiz) VALUES ('1571850','AVENIDA RAMON GUTIERREZ S/N','San Miguel',0,0,0,0,0,0,0,now());</v>
      </c>
    </row>
    <row r="162" spans="1:16" ht="15" x14ac:dyDescent="0.25">
      <c r="A162" s="11" t="str">
        <f t="shared" si="8"/>
        <v>1493113</v>
      </c>
      <c r="B162" s="9">
        <v>1493113</v>
      </c>
      <c r="C162" s="10">
        <v>609</v>
      </c>
      <c r="D162" s="11" t="s">
        <v>19</v>
      </c>
      <c r="E162" s="21" t="str">
        <f>INDEX(Instituciones!$G$2:$G$349,MATCH(A162,Instituciones!$A$2:$A$349,0))</f>
        <v>COLLASUYO</v>
      </c>
      <c r="F162" s="11" t="s">
        <v>160</v>
      </c>
      <c r="G162" s="12">
        <v>0</v>
      </c>
      <c r="H162" s="12">
        <v>0</v>
      </c>
      <c r="I162" s="12" t="str">
        <f>IFERROR(INDEX(vacan2!$G$2:$T$1000,MATCH($A162&amp;"0",vacan2!$W$2:$W$1000,0),IF($D162="Inicial",I$4-2,IF($D162="Primaria",I$4+3,I$4+9))),"No reportó")</f>
        <v>No reportó</v>
      </c>
      <c r="J162" s="12" t="str">
        <f>IFERROR(INDEX(vacan2!$G$2:$T$1000,MATCH($A162&amp;"0",vacan2!$W$2:$W$1000,0),IF($D162="Inicial",J$4-2,IF($D162="Primaria",J$4+3,J$4+9))),"No reportó")</f>
        <v>No reportó</v>
      </c>
      <c r="K162" s="12" t="str">
        <f>IFERROR(INDEX(vacan2!$G$2:$T$1000,MATCH($A162&amp;"0",vacan2!$W$2:$W$1000,0),IF($D162="Inicial",K$4-2,IF($D162="Primaria",K$4+3,K$4+9))),"No reportó")</f>
        <v>No reportó</v>
      </c>
      <c r="L162" s="12">
        <v>0</v>
      </c>
      <c r="M162" s="22" t="str">
        <f>IFERROR(INDEX(vacan2!$G$2:$T$1000,MATCH($A162&amp;"0",vacan2!$W$2:$W$1000,0),IF($D162="Inicial",K$4-2,IF($D162="Primaria",K$4+3,K$4+9))),"Sin datos")</f>
        <v>Sin datos</v>
      </c>
      <c r="N162" s="7" t="str">
        <f t="shared" si="9"/>
        <v>INSERT INTO matri08(codmod, direccion, distrito, g1, g2, g3, g4, g5, g6, obs, actualiz) VALUES ('1493113','COLLASUYO','San Miguel',0,0,0,0,0,0,0,now());</v>
      </c>
      <c r="O162" s="7" t="str">
        <f t="shared" si="10"/>
        <v>INSERT INTO matri08(codmod, direccion, distrito, g1, g2, g3, g4, g5, g6, obs, actualiz) VALUES ('1493113','COLLASUYO','San Miguel',0,0,No reportó,No reportó,No reportó,0,1,now());</v>
      </c>
      <c r="P162" s="7" t="str">
        <f t="shared" si="11"/>
        <v>INSERT INTO matri08(codmod, direccion, distrito, g1, g2, g3, g4, g5, g6, obs, actualiz) VALUES ('1493113','COLLASUYO','San Miguel',0,0,0,0,0,0,0,now());</v>
      </c>
    </row>
    <row r="163" spans="1:16" ht="15" x14ac:dyDescent="0.25">
      <c r="A163" s="11" t="str">
        <f t="shared" si="8"/>
        <v>1493121</v>
      </c>
      <c r="B163" s="9">
        <v>1493121</v>
      </c>
      <c r="C163" s="10">
        <v>606</v>
      </c>
      <c r="D163" s="11" t="s">
        <v>19</v>
      </c>
      <c r="E163" s="21" t="str">
        <f>INDEX(Instituciones!$G$2:$G$349,MATCH(A163,Instituciones!$A$2:$A$349,0))</f>
        <v>ESCURI</v>
      </c>
      <c r="F163" s="11" t="s">
        <v>160</v>
      </c>
      <c r="G163" s="12">
        <v>0</v>
      </c>
      <c r="H163" s="12">
        <v>0</v>
      </c>
      <c r="I163" s="12">
        <f>IFERROR(INDEX(vacan2!$G$2:$T$1000,MATCH($A163&amp;"0",vacan2!$W$2:$W$1000,0),IF($D163="Inicial",I$4-2,IF($D163="Primaria",I$4+3,I$4+9))),"No reportó")</f>
        <v>18</v>
      </c>
      <c r="J163" s="12">
        <f>IFERROR(INDEX(vacan2!$G$2:$T$1000,MATCH($A163&amp;"0",vacan2!$W$2:$W$1000,0),IF($D163="Inicial",J$4-2,IF($D163="Primaria",J$4+3,J$4+9))),"No reportó")</f>
        <v>10</v>
      </c>
      <c r="K163" s="12">
        <f>IFERROR(INDEX(vacan2!$G$2:$T$1000,MATCH($A163&amp;"0",vacan2!$W$2:$W$1000,0),IF($D163="Inicial",K$4-2,IF($D163="Primaria",K$4+3,K$4+9))),"No reportó")</f>
        <v>20</v>
      </c>
      <c r="L163" s="12">
        <v>0</v>
      </c>
      <c r="M163" s="22">
        <f>IFERROR(INDEX(vacan2!$G$2:$T$1000,MATCH($A163&amp;"0",vacan2!$W$2:$W$1000,0),IF($D163="Inicial",K$4-2,IF($D163="Primaria",K$4+3,K$4+9))),"Sin datos")</f>
        <v>20</v>
      </c>
      <c r="N163" s="7" t="str">
        <f t="shared" si="9"/>
        <v>INSERT INTO matri08(codmod, direccion, distrito, g1, g2, g3, g4, g5, g6, obs, actualiz) VALUES ('1493121','ESCURI','San Miguel',0,0,0,0,0,0,0,now());</v>
      </c>
      <c r="O163" s="7" t="str">
        <f t="shared" si="10"/>
        <v>INSERT INTO matri08(codmod, direccion, distrito, g1, g2, g3, g4, g5, g6, obs, actualiz) VALUES ('1493121','ESCURI','San Miguel',0,0,18,10,20,0,1,now());</v>
      </c>
      <c r="P163" s="7" t="str">
        <f t="shared" si="11"/>
        <v>INSERT INTO matri08(codmod, direccion, distrito, g1, g2, g3, g4, g5, g6, obs, actualiz) VALUES ('1493121','ESCURI','San Miguel',0,0,18,10,20,0,1,now());</v>
      </c>
    </row>
    <row r="164" spans="1:16" ht="15" x14ac:dyDescent="0.25">
      <c r="A164" s="11" t="str">
        <f t="shared" si="8"/>
        <v>1678598</v>
      </c>
      <c r="B164" s="9">
        <v>1678598</v>
      </c>
      <c r="C164" s="10">
        <v>1359</v>
      </c>
      <c r="D164" s="11" t="s">
        <v>19</v>
      </c>
      <c r="E164" s="21" t="str">
        <f>INDEX(Instituciones!$G$2:$G$349,MATCH(A164,Instituciones!$A$2:$A$349,0))</f>
        <v>JIRON COLLAO S/N</v>
      </c>
      <c r="F164" s="11" t="s">
        <v>160</v>
      </c>
      <c r="G164" s="12">
        <v>0</v>
      </c>
      <c r="H164" s="12">
        <v>0</v>
      </c>
      <c r="I164" s="12" t="str">
        <f>IFERROR(INDEX(vacan2!$G$2:$T$1000,MATCH($A164&amp;"0",vacan2!$W$2:$W$1000,0),IF($D164="Inicial",I$4-2,IF($D164="Primaria",I$4+3,I$4+9))),"No reportó")</f>
        <v>No reportó</v>
      </c>
      <c r="J164" s="12" t="str">
        <f>IFERROR(INDEX(vacan2!$G$2:$T$1000,MATCH($A164&amp;"0",vacan2!$W$2:$W$1000,0),IF($D164="Inicial",J$4-2,IF($D164="Primaria",J$4+3,J$4+9))),"No reportó")</f>
        <v>No reportó</v>
      </c>
      <c r="K164" s="12" t="str">
        <f>IFERROR(INDEX(vacan2!$G$2:$T$1000,MATCH($A164&amp;"0",vacan2!$W$2:$W$1000,0),IF($D164="Inicial",K$4-2,IF($D164="Primaria",K$4+3,K$4+9))),"No reportó")</f>
        <v>No reportó</v>
      </c>
      <c r="L164" s="12">
        <v>0</v>
      </c>
      <c r="M164" s="22" t="str">
        <f>IFERROR(INDEX(vacan2!$G$2:$T$1000,MATCH($A164&amp;"0",vacan2!$W$2:$W$1000,0),IF($D164="Inicial",K$4-2,IF($D164="Primaria",K$4+3,K$4+9))),"Sin datos")</f>
        <v>Sin datos</v>
      </c>
      <c r="N164" s="7" t="str">
        <f t="shared" si="9"/>
        <v>INSERT INTO matri08(codmod, direccion, distrito, g1, g2, g3, g4, g5, g6, obs, actualiz) VALUES ('1678598','JIRON COLLAO S/N','San Miguel',0,0,0,0,0,0,0,now());</v>
      </c>
      <c r="O164" s="7" t="str">
        <f t="shared" si="10"/>
        <v>INSERT INTO matri08(codmod, direccion, distrito, g1, g2, g3, g4, g5, g6, obs, actualiz) VALUES ('1678598','JIRON COLLAO S/N','San Miguel',0,0,No reportó,No reportó,No reportó,0,1,now());</v>
      </c>
      <c r="P164" s="7" t="str">
        <f t="shared" si="11"/>
        <v>INSERT INTO matri08(codmod, direccion, distrito, g1, g2, g3, g4, g5, g6, obs, actualiz) VALUES ('1678598','JIRON COLLAO S/N','San Miguel',0,0,0,0,0,0,0,now());</v>
      </c>
    </row>
    <row r="165" spans="1:16" ht="15" x14ac:dyDescent="0.25">
      <c r="A165" s="11" t="str">
        <f t="shared" si="8"/>
        <v>1678465</v>
      </c>
      <c r="B165" s="9">
        <v>1678465</v>
      </c>
      <c r="C165" s="10" t="s">
        <v>162</v>
      </c>
      <c r="D165" s="11" t="s">
        <v>19</v>
      </c>
      <c r="E165" s="21" t="str">
        <f>INDEX(Instituciones!$G$2:$G$349,MATCH(A165,Instituciones!$A$2:$A$349,0))</f>
        <v>AVENIDA INFANCIA S/N</v>
      </c>
      <c r="F165" s="11" t="s">
        <v>160</v>
      </c>
      <c r="G165" s="12">
        <v>0</v>
      </c>
      <c r="H165" s="12">
        <v>0</v>
      </c>
      <c r="I165" s="12" t="str">
        <f>IFERROR(INDEX(vacan2!$G$2:$T$1000,MATCH($A165&amp;"0",vacan2!$W$2:$W$1000,0),IF($D165="Inicial",I$4-2,IF($D165="Primaria",I$4+3,I$4+9))),"No reportó")</f>
        <v>No reportó</v>
      </c>
      <c r="J165" s="12" t="str">
        <f>IFERROR(INDEX(vacan2!$G$2:$T$1000,MATCH($A165&amp;"0",vacan2!$W$2:$W$1000,0),IF($D165="Inicial",J$4-2,IF($D165="Primaria",J$4+3,J$4+9))),"No reportó")</f>
        <v>No reportó</v>
      </c>
      <c r="K165" s="12" t="str">
        <f>IFERROR(INDEX(vacan2!$G$2:$T$1000,MATCH($A165&amp;"0",vacan2!$W$2:$W$1000,0),IF($D165="Inicial",K$4-2,IF($D165="Primaria",K$4+3,K$4+9))),"No reportó")</f>
        <v>No reportó</v>
      </c>
      <c r="L165" s="12">
        <v>0</v>
      </c>
      <c r="M165" s="22" t="str">
        <f>IFERROR(INDEX(vacan2!$G$2:$T$1000,MATCH($A165&amp;"0",vacan2!$W$2:$W$1000,0),IF($D165="Inicial",K$4-2,IF($D165="Primaria",K$4+3,K$4+9))),"Sin datos")</f>
        <v>Sin datos</v>
      </c>
      <c r="N165" s="7" t="str">
        <f t="shared" si="9"/>
        <v>INSERT INTO matri08(codmod, direccion, distrito, g1, g2, g3, g4, g5, g6, obs, actualiz) VALUES ('1678465','AVENIDA INFANCIA S/N','San Miguel',0,0,0,0,0,0,0,now());</v>
      </c>
      <c r="O165" s="7" t="str">
        <f t="shared" si="10"/>
        <v>INSERT INTO matri08(codmod, direccion, distrito, g1, g2, g3, g4, g5, g6, obs, actualiz) VALUES ('1678465','AVENIDA INFANCIA S/N','San Miguel',0,0,No reportó,No reportó,No reportó,0,1,now());</v>
      </c>
      <c r="P165" s="7" t="str">
        <f t="shared" si="11"/>
        <v>INSERT INTO matri08(codmod, direccion, distrito, g1, g2, g3, g4, g5, g6, obs, actualiz) VALUES ('1678465','AVENIDA INFANCIA S/N','San Miguel',0,0,0,0,0,0,0,now());</v>
      </c>
    </row>
    <row r="166" spans="1:16" ht="15" x14ac:dyDescent="0.25">
      <c r="A166" s="11" t="str">
        <f t="shared" si="8"/>
        <v>1678572</v>
      </c>
      <c r="B166" s="9">
        <v>1678572</v>
      </c>
      <c r="C166" s="10">
        <v>1354</v>
      </c>
      <c r="D166" s="11" t="s">
        <v>19</v>
      </c>
      <c r="E166" s="21" t="str">
        <f>INDEX(Instituciones!$G$2:$G$349,MATCH(A166,Instituciones!$A$2:$A$349,0))</f>
        <v>CALLE NUEVA S/N</v>
      </c>
      <c r="F166" s="11" t="s">
        <v>160</v>
      </c>
      <c r="G166" s="12">
        <v>0</v>
      </c>
      <c r="H166" s="12">
        <v>0</v>
      </c>
      <c r="I166" s="12" t="str">
        <f>IFERROR(INDEX(vacan2!$G$2:$T$1000,MATCH($A166&amp;"0",vacan2!$W$2:$W$1000,0),IF($D166="Inicial",I$4-2,IF($D166="Primaria",I$4+3,I$4+9))),"No reportó")</f>
        <v>No reportó</v>
      </c>
      <c r="J166" s="12" t="str">
        <f>IFERROR(INDEX(vacan2!$G$2:$T$1000,MATCH($A166&amp;"0",vacan2!$W$2:$W$1000,0),IF($D166="Inicial",J$4-2,IF($D166="Primaria",J$4+3,J$4+9))),"No reportó")</f>
        <v>No reportó</v>
      </c>
      <c r="K166" s="12" t="str">
        <f>IFERROR(INDEX(vacan2!$G$2:$T$1000,MATCH($A166&amp;"0",vacan2!$W$2:$W$1000,0),IF($D166="Inicial",K$4-2,IF($D166="Primaria",K$4+3,K$4+9))),"No reportó")</f>
        <v>No reportó</v>
      </c>
      <c r="L166" s="12">
        <v>0</v>
      </c>
      <c r="M166" s="22" t="str">
        <f>IFERROR(INDEX(vacan2!$G$2:$T$1000,MATCH($A166&amp;"0",vacan2!$W$2:$W$1000,0),IF($D166="Inicial",K$4-2,IF($D166="Primaria",K$4+3,K$4+9))),"Sin datos")</f>
        <v>Sin datos</v>
      </c>
      <c r="N166" s="7" t="str">
        <f t="shared" si="9"/>
        <v>INSERT INTO matri08(codmod, direccion, distrito, g1, g2, g3, g4, g5, g6, obs, actualiz) VALUES ('1678572','CALLE NUEVA S/N','San Miguel',0,0,0,0,0,0,0,now());</v>
      </c>
      <c r="O166" s="7" t="str">
        <f t="shared" si="10"/>
        <v>INSERT INTO matri08(codmod, direccion, distrito, g1, g2, g3, g4, g5, g6, obs, actualiz) VALUES ('1678572','CALLE NUEVA S/N','San Miguel',0,0,No reportó,No reportó,No reportó,0,1,now());</v>
      </c>
      <c r="P166" s="7" t="str">
        <f t="shared" si="11"/>
        <v>INSERT INTO matri08(codmod, direccion, distrito, g1, g2, g3, g4, g5, g6, obs, actualiz) VALUES ('1678572','CALLE NUEVA S/N','San Miguel',0,0,0,0,0,0,0,now());</v>
      </c>
    </row>
    <row r="167" spans="1:16" ht="15" x14ac:dyDescent="0.25">
      <c r="A167" s="11" t="str">
        <f t="shared" si="8"/>
        <v>1678507</v>
      </c>
      <c r="B167" s="9">
        <v>1678507</v>
      </c>
      <c r="C167" s="10" t="s">
        <v>163</v>
      </c>
      <c r="D167" s="11" t="s">
        <v>19</v>
      </c>
      <c r="E167" s="21" t="str">
        <f>INDEX(Instituciones!$G$2:$G$349,MATCH(A167,Instituciones!$A$2:$A$349,0))</f>
        <v>JIRON SAN MIGUEL S/N</v>
      </c>
      <c r="F167" s="11" t="s">
        <v>160</v>
      </c>
      <c r="G167" s="12">
        <v>0</v>
      </c>
      <c r="H167" s="12">
        <v>0</v>
      </c>
      <c r="I167" s="12" t="str">
        <f>IFERROR(INDEX(vacan2!$G$2:$T$1000,MATCH($A167&amp;"0",vacan2!$W$2:$W$1000,0),IF($D167="Inicial",I$4-2,IF($D167="Primaria",I$4+3,I$4+9))),"No reportó")</f>
        <v>No reportó</v>
      </c>
      <c r="J167" s="12" t="str">
        <f>IFERROR(INDEX(vacan2!$G$2:$T$1000,MATCH($A167&amp;"0",vacan2!$W$2:$W$1000,0),IF($D167="Inicial",J$4-2,IF($D167="Primaria",J$4+3,J$4+9))),"No reportó")</f>
        <v>No reportó</v>
      </c>
      <c r="K167" s="12" t="str">
        <f>IFERROR(INDEX(vacan2!$G$2:$T$1000,MATCH($A167&amp;"0",vacan2!$W$2:$W$1000,0),IF($D167="Inicial",K$4-2,IF($D167="Primaria",K$4+3,K$4+9))),"No reportó")</f>
        <v>No reportó</v>
      </c>
      <c r="L167" s="12">
        <v>0</v>
      </c>
      <c r="M167" s="22" t="str">
        <f>IFERROR(INDEX(vacan2!$G$2:$T$1000,MATCH($A167&amp;"0",vacan2!$W$2:$W$1000,0),IF($D167="Inicial",K$4-2,IF($D167="Primaria",K$4+3,K$4+9))),"Sin datos")</f>
        <v>Sin datos</v>
      </c>
      <c r="N167" s="7" t="str">
        <f t="shared" si="9"/>
        <v>INSERT INTO matri08(codmod, direccion, distrito, g1, g2, g3, g4, g5, g6, obs, actualiz) VALUES ('1678507','JIRON SAN MIGUEL S/N','San Miguel',0,0,0,0,0,0,0,now());</v>
      </c>
      <c r="O167" s="7" t="str">
        <f t="shared" si="10"/>
        <v>INSERT INTO matri08(codmod, direccion, distrito, g1, g2, g3, g4, g5, g6, obs, actualiz) VALUES ('1678507','JIRON SAN MIGUEL S/N','San Miguel',0,0,No reportó,No reportó,No reportó,0,1,now());</v>
      </c>
      <c r="P167" s="7" t="str">
        <f t="shared" si="11"/>
        <v>INSERT INTO matri08(codmod, direccion, distrito, g1, g2, g3, g4, g5, g6, obs, actualiz) VALUES ('1678507','JIRON SAN MIGUEL S/N','San Miguel',0,0,0,0,0,0,0,now());</v>
      </c>
    </row>
    <row r="168" spans="1:16" ht="15" x14ac:dyDescent="0.25">
      <c r="A168" s="11" t="str">
        <f t="shared" si="8"/>
        <v>1678432</v>
      </c>
      <c r="B168" s="9">
        <v>1678432</v>
      </c>
      <c r="C168" s="10" t="s">
        <v>164</v>
      </c>
      <c r="D168" s="11" t="s">
        <v>19</v>
      </c>
      <c r="E168" s="21" t="str">
        <f>INDEX(Instituciones!$G$2:$G$349,MATCH(A168,Instituciones!$A$2:$A$349,0))</f>
        <v>LAS MARAVILLAS</v>
      </c>
      <c r="F168" s="11" t="s">
        <v>160</v>
      </c>
      <c r="G168" s="12">
        <v>0</v>
      </c>
      <c r="H168" s="12">
        <v>0</v>
      </c>
      <c r="I168" s="12" t="str">
        <f>IFERROR(INDEX(vacan2!$G$2:$T$1000,MATCH($A168&amp;"0",vacan2!$W$2:$W$1000,0),IF($D168="Inicial",I$4-2,IF($D168="Primaria",I$4+3,I$4+9))),"No reportó")</f>
        <v>No reportó</v>
      </c>
      <c r="J168" s="12" t="str">
        <f>IFERROR(INDEX(vacan2!$G$2:$T$1000,MATCH($A168&amp;"0",vacan2!$W$2:$W$1000,0),IF($D168="Inicial",J$4-2,IF($D168="Primaria",J$4+3,J$4+9))),"No reportó")</f>
        <v>No reportó</v>
      </c>
      <c r="K168" s="12" t="str">
        <f>IFERROR(INDEX(vacan2!$G$2:$T$1000,MATCH($A168&amp;"0",vacan2!$W$2:$W$1000,0),IF($D168="Inicial",K$4-2,IF($D168="Primaria",K$4+3,K$4+9))),"No reportó")</f>
        <v>No reportó</v>
      </c>
      <c r="L168" s="12">
        <v>0</v>
      </c>
      <c r="M168" s="22" t="str">
        <f>IFERROR(INDEX(vacan2!$G$2:$T$1000,MATCH($A168&amp;"0",vacan2!$W$2:$W$1000,0),IF($D168="Inicial",K$4-2,IF($D168="Primaria",K$4+3,K$4+9))),"Sin datos")</f>
        <v>Sin datos</v>
      </c>
      <c r="N168" s="7" t="str">
        <f t="shared" si="9"/>
        <v>INSERT INTO matri08(codmod, direccion, distrito, g1, g2, g3, g4, g5, g6, obs, actualiz) VALUES ('1678432','LAS MARAVILLAS','San Miguel',0,0,0,0,0,0,0,now());</v>
      </c>
      <c r="O168" s="7" t="str">
        <f t="shared" si="10"/>
        <v>INSERT INTO matri08(codmod, direccion, distrito, g1, g2, g3, g4, g5, g6, obs, actualiz) VALUES ('1678432','LAS MARAVILLAS','San Miguel',0,0,No reportó,No reportó,No reportó,0,1,now());</v>
      </c>
      <c r="P168" s="7" t="str">
        <f t="shared" si="11"/>
        <v>INSERT INTO matri08(codmod, direccion, distrito, g1, g2, g3, g4, g5, g6, obs, actualiz) VALUES ('1678432','LAS MARAVILLAS','San Miguel',0,0,0,0,0,0,0,now());</v>
      </c>
    </row>
    <row r="169" spans="1:16" ht="15" x14ac:dyDescent="0.25">
      <c r="A169" s="11" t="str">
        <f t="shared" si="8"/>
        <v>1678283</v>
      </c>
      <c r="B169" s="9">
        <v>1678283</v>
      </c>
      <c r="C169" s="10" t="s">
        <v>165</v>
      </c>
      <c r="D169" s="11" t="s">
        <v>19</v>
      </c>
      <c r="E169" s="21" t="str">
        <f>INDEX(Instituciones!$G$2:$G$349,MATCH(A169,Instituciones!$A$2:$A$349,0))</f>
        <v>JIRON INTI HUATANA S/N</v>
      </c>
      <c r="F169" s="11" t="s">
        <v>160</v>
      </c>
      <c r="G169" s="12">
        <v>0</v>
      </c>
      <c r="H169" s="12">
        <v>0</v>
      </c>
      <c r="I169" s="12" t="str">
        <f>IFERROR(INDEX(vacan2!$G$2:$T$1000,MATCH($A169&amp;"0",vacan2!$W$2:$W$1000,0),IF($D169="Inicial",I$4-2,IF($D169="Primaria",I$4+3,I$4+9))),"No reportó")</f>
        <v>No reportó</v>
      </c>
      <c r="J169" s="12" t="str">
        <f>IFERROR(INDEX(vacan2!$G$2:$T$1000,MATCH($A169&amp;"0",vacan2!$W$2:$W$1000,0),IF($D169="Inicial",J$4-2,IF($D169="Primaria",J$4+3,J$4+9))),"No reportó")</f>
        <v>No reportó</v>
      </c>
      <c r="K169" s="12" t="str">
        <f>IFERROR(INDEX(vacan2!$G$2:$T$1000,MATCH($A169&amp;"0",vacan2!$W$2:$W$1000,0),IF($D169="Inicial",K$4-2,IF($D169="Primaria",K$4+3,K$4+9))),"No reportó")</f>
        <v>No reportó</v>
      </c>
      <c r="L169" s="12">
        <v>0</v>
      </c>
      <c r="M169" s="22" t="str">
        <f>IFERROR(INDEX(vacan2!$G$2:$T$1000,MATCH($A169&amp;"0",vacan2!$W$2:$W$1000,0),IF($D169="Inicial",K$4-2,IF($D169="Primaria",K$4+3,K$4+9))),"Sin datos")</f>
        <v>Sin datos</v>
      </c>
      <c r="N169" s="7" t="str">
        <f t="shared" si="9"/>
        <v>INSERT INTO matri08(codmod, direccion, distrito, g1, g2, g3, g4, g5, g6, obs, actualiz) VALUES ('1678283','JIRON INTI HUATANA S/N','San Miguel',0,0,0,0,0,0,0,now());</v>
      </c>
      <c r="O169" s="7" t="str">
        <f t="shared" si="10"/>
        <v>INSERT INTO matri08(codmod, direccion, distrito, g1, g2, g3, g4, g5, g6, obs, actualiz) VALUES ('1678283','JIRON INTI HUATANA S/N','San Miguel',0,0,No reportó,No reportó,No reportó,0,1,now());</v>
      </c>
      <c r="P169" s="7" t="str">
        <f t="shared" si="11"/>
        <v>INSERT INTO matri08(codmod, direccion, distrito, g1, g2, g3, g4, g5, g6, obs, actualiz) VALUES ('1678283','JIRON INTI HUATANA S/N','San Miguel',0,0,0,0,0,0,0,now());</v>
      </c>
    </row>
    <row r="170" spans="1:16" ht="15" x14ac:dyDescent="0.25">
      <c r="A170" s="11" t="str">
        <f t="shared" si="8"/>
        <v>1678408</v>
      </c>
      <c r="B170" s="9">
        <v>1678408</v>
      </c>
      <c r="C170" s="10" t="s">
        <v>166</v>
      </c>
      <c r="D170" s="11" t="s">
        <v>19</v>
      </c>
      <c r="E170" s="21" t="str">
        <f>INDEX(Instituciones!$G$2:$G$349,MATCH(A170,Instituciones!$A$2:$A$349,0))</f>
        <v>JIRON LAS PALMERAS S/N</v>
      </c>
      <c r="F170" s="11" t="s">
        <v>160</v>
      </c>
      <c r="G170" s="12">
        <v>0</v>
      </c>
      <c r="H170" s="12">
        <v>0</v>
      </c>
      <c r="I170" s="12" t="str">
        <f>IFERROR(INDEX(vacan2!$G$2:$T$1000,MATCH($A170&amp;"0",vacan2!$W$2:$W$1000,0),IF($D170="Inicial",I$4-2,IF($D170="Primaria",I$4+3,I$4+9))),"No reportó")</f>
        <v>No reportó</v>
      </c>
      <c r="J170" s="12" t="str">
        <f>IFERROR(INDEX(vacan2!$G$2:$T$1000,MATCH($A170&amp;"0",vacan2!$W$2:$W$1000,0),IF($D170="Inicial",J$4-2,IF($D170="Primaria",J$4+3,J$4+9))),"No reportó")</f>
        <v>No reportó</v>
      </c>
      <c r="K170" s="12" t="str">
        <f>IFERROR(INDEX(vacan2!$G$2:$T$1000,MATCH($A170&amp;"0",vacan2!$W$2:$W$1000,0),IF($D170="Inicial",K$4-2,IF($D170="Primaria",K$4+3,K$4+9))),"No reportó")</f>
        <v>No reportó</v>
      </c>
      <c r="L170" s="12">
        <v>0</v>
      </c>
      <c r="M170" s="22" t="str">
        <f>IFERROR(INDEX(vacan2!$G$2:$T$1000,MATCH($A170&amp;"0",vacan2!$W$2:$W$1000,0),IF($D170="Inicial",K$4-2,IF($D170="Primaria",K$4+3,K$4+9))),"Sin datos")</f>
        <v>Sin datos</v>
      </c>
      <c r="N170" s="7" t="str">
        <f t="shared" si="9"/>
        <v>INSERT INTO matri08(codmod, direccion, distrito, g1, g2, g3, g4, g5, g6, obs, actualiz) VALUES ('1678408','JIRON LAS PALMERAS S/N','San Miguel',0,0,0,0,0,0,0,now());</v>
      </c>
      <c r="O170" s="7" t="str">
        <f t="shared" si="10"/>
        <v>INSERT INTO matri08(codmod, direccion, distrito, g1, g2, g3, g4, g5, g6, obs, actualiz) VALUES ('1678408','JIRON LAS PALMERAS S/N','San Miguel',0,0,No reportó,No reportó,No reportó,0,1,now());</v>
      </c>
      <c r="P170" s="7" t="str">
        <f t="shared" si="11"/>
        <v>INSERT INTO matri08(codmod, direccion, distrito, g1, g2, g3, g4, g5, g6, obs, actualiz) VALUES ('1678408','JIRON LAS PALMERAS S/N','San Miguel',0,0,0,0,0,0,0,now());</v>
      </c>
    </row>
    <row r="171" spans="1:16" ht="15" x14ac:dyDescent="0.25">
      <c r="A171" s="11" t="str">
        <f t="shared" si="8"/>
        <v>1678366</v>
      </c>
      <c r="B171" s="9">
        <v>1678366</v>
      </c>
      <c r="C171" s="10" t="s">
        <v>167</v>
      </c>
      <c r="D171" s="11" t="s">
        <v>19</v>
      </c>
      <c r="E171" s="21" t="str">
        <f>INDEX(Instituciones!$G$2:$G$349,MATCH(A171,Instituciones!$A$2:$A$349,0))</f>
        <v>CHOJA</v>
      </c>
      <c r="F171" s="11" t="s">
        <v>160</v>
      </c>
      <c r="G171" s="12">
        <v>0</v>
      </c>
      <c r="H171" s="12">
        <v>0</v>
      </c>
      <c r="I171" s="12">
        <f>IFERROR(INDEX(vacan2!$G$2:$T$1000,MATCH($A171&amp;"0",vacan2!$W$2:$W$1000,0),IF($D171="Inicial",I$4-2,IF($D171="Primaria",I$4+3,I$4+9))),"No reportó")</f>
        <v>0</v>
      </c>
      <c r="J171" s="12">
        <f>IFERROR(INDEX(vacan2!$G$2:$T$1000,MATCH($A171&amp;"0",vacan2!$W$2:$W$1000,0),IF($D171="Inicial",J$4-2,IF($D171="Primaria",J$4+3,J$4+9))),"No reportó")</f>
        <v>0</v>
      </c>
      <c r="K171" s="12">
        <f>IFERROR(INDEX(vacan2!$G$2:$T$1000,MATCH($A171&amp;"0",vacan2!$W$2:$W$1000,0),IF($D171="Inicial",K$4-2,IF($D171="Primaria",K$4+3,K$4+9))),"No reportó")</f>
        <v>0</v>
      </c>
      <c r="L171" s="12">
        <v>0</v>
      </c>
      <c r="M171" s="22">
        <f>IFERROR(INDEX(vacan2!$G$2:$T$1000,MATCH($A171&amp;"0",vacan2!$W$2:$W$1000,0),IF($D171="Inicial",K$4-2,IF($D171="Primaria",K$4+3,K$4+9))),"Sin datos")</f>
        <v>0</v>
      </c>
      <c r="N171" s="7" t="str">
        <f t="shared" si="9"/>
        <v>INSERT INTO matri08(codmod, direccion, distrito, g1, g2, g3, g4, g5, g6, obs, actualiz) VALUES ('1678366','CHOJA','San Miguel',0,0,0,0,0,0,0,now());</v>
      </c>
      <c r="O171" s="7" t="str">
        <f t="shared" si="10"/>
        <v>INSERT INTO matri08(codmod, direccion, distrito, g1, g2, g3, g4, g5, g6, obs, actualiz) VALUES ('1678366','CHOJA','San Miguel',0,0,0,0,0,0,1,now());</v>
      </c>
      <c r="P171" s="7" t="str">
        <f t="shared" si="11"/>
        <v>INSERT INTO matri08(codmod, direccion, distrito, g1, g2, g3, g4, g5, g6, obs, actualiz) VALUES ('1678366','CHOJA','San Miguel',0,0,0,0,0,0,1,now());</v>
      </c>
    </row>
    <row r="172" spans="1:16" ht="15" x14ac:dyDescent="0.25">
      <c r="A172" s="11" t="str">
        <f t="shared" si="8"/>
        <v>1678374</v>
      </c>
      <c r="B172" s="9">
        <v>1678374</v>
      </c>
      <c r="C172" s="10" t="s">
        <v>168</v>
      </c>
      <c r="D172" s="11" t="s">
        <v>19</v>
      </c>
      <c r="E172" s="21" t="str">
        <f>INDEX(Instituciones!$G$2:$G$349,MATCH(A172,Instituciones!$A$2:$A$349,0))</f>
        <v>AVENIDA COLONIA</v>
      </c>
      <c r="F172" s="11" t="s">
        <v>160</v>
      </c>
      <c r="G172" s="12">
        <v>0</v>
      </c>
      <c r="H172" s="12">
        <v>0</v>
      </c>
      <c r="I172" s="12" t="str">
        <f>IFERROR(INDEX(vacan2!$G$2:$T$1000,MATCH($A172&amp;"0",vacan2!$W$2:$W$1000,0),IF($D172="Inicial",I$4-2,IF($D172="Primaria",I$4+3,I$4+9))),"No reportó")</f>
        <v>No reportó</v>
      </c>
      <c r="J172" s="12" t="str">
        <f>IFERROR(INDEX(vacan2!$G$2:$T$1000,MATCH($A172&amp;"0",vacan2!$W$2:$W$1000,0),IF($D172="Inicial",J$4-2,IF($D172="Primaria",J$4+3,J$4+9))),"No reportó")</f>
        <v>No reportó</v>
      </c>
      <c r="K172" s="12" t="str">
        <f>IFERROR(INDEX(vacan2!$G$2:$T$1000,MATCH($A172&amp;"0",vacan2!$W$2:$W$1000,0),IF($D172="Inicial",K$4-2,IF($D172="Primaria",K$4+3,K$4+9))),"No reportó")</f>
        <v>No reportó</v>
      </c>
      <c r="L172" s="12">
        <v>0</v>
      </c>
      <c r="M172" s="22" t="str">
        <f>IFERROR(INDEX(vacan2!$G$2:$T$1000,MATCH($A172&amp;"0",vacan2!$W$2:$W$1000,0),IF($D172="Inicial",K$4-2,IF($D172="Primaria",K$4+3,K$4+9))),"Sin datos")</f>
        <v>Sin datos</v>
      </c>
      <c r="N172" s="7" t="str">
        <f t="shared" si="9"/>
        <v>INSERT INTO matri08(codmod, direccion, distrito, g1, g2, g3, g4, g5, g6, obs, actualiz) VALUES ('1678374','AVENIDA COLONIA','San Miguel',0,0,0,0,0,0,0,now());</v>
      </c>
      <c r="O172" s="7" t="str">
        <f t="shared" si="10"/>
        <v>INSERT INTO matri08(codmod, direccion, distrito, g1, g2, g3, g4, g5, g6, obs, actualiz) VALUES ('1678374','AVENIDA COLONIA','San Miguel',0,0,No reportó,No reportó,No reportó,0,1,now());</v>
      </c>
      <c r="P172" s="7" t="str">
        <f t="shared" si="11"/>
        <v>INSERT INTO matri08(codmod, direccion, distrito, g1, g2, g3, g4, g5, g6, obs, actualiz) VALUES ('1678374','AVENIDA COLONIA','San Miguel',0,0,0,0,0,0,0,now());</v>
      </c>
    </row>
    <row r="173" spans="1:16" ht="15" x14ac:dyDescent="0.25">
      <c r="A173" s="11" t="str">
        <f t="shared" si="8"/>
        <v>1678382</v>
      </c>
      <c r="B173" s="9">
        <v>1678382</v>
      </c>
      <c r="C173" s="10">
        <v>1327</v>
      </c>
      <c r="D173" s="11" t="s">
        <v>19</v>
      </c>
      <c r="E173" s="21" t="str">
        <f>INDEX(Instituciones!$G$2:$G$349,MATCH(A173,Instituciones!$A$2:$A$349,0))</f>
        <v>CARRETERA JULIACA HUANCANE SECTOR IV</v>
      </c>
      <c r="F173" s="11" t="s">
        <v>160</v>
      </c>
      <c r="G173" s="12">
        <v>0</v>
      </c>
      <c r="H173" s="12">
        <v>0</v>
      </c>
      <c r="I173" s="12" t="str">
        <f>IFERROR(INDEX(vacan2!$G$2:$T$1000,MATCH($A173&amp;"0",vacan2!$W$2:$W$1000,0),IF($D173="Inicial",I$4-2,IF($D173="Primaria",I$4+3,I$4+9))),"No reportó")</f>
        <v>No reportó</v>
      </c>
      <c r="J173" s="12" t="str">
        <f>IFERROR(INDEX(vacan2!$G$2:$T$1000,MATCH($A173&amp;"0",vacan2!$W$2:$W$1000,0),IF($D173="Inicial",J$4-2,IF($D173="Primaria",J$4+3,J$4+9))),"No reportó")</f>
        <v>No reportó</v>
      </c>
      <c r="K173" s="12" t="str">
        <f>IFERROR(INDEX(vacan2!$G$2:$T$1000,MATCH($A173&amp;"0",vacan2!$W$2:$W$1000,0),IF($D173="Inicial",K$4-2,IF($D173="Primaria",K$4+3,K$4+9))),"No reportó")</f>
        <v>No reportó</v>
      </c>
      <c r="L173" s="12">
        <v>0</v>
      </c>
      <c r="M173" s="22" t="str">
        <f>IFERROR(INDEX(vacan2!$G$2:$T$1000,MATCH($A173&amp;"0",vacan2!$W$2:$W$1000,0),IF($D173="Inicial",K$4-2,IF($D173="Primaria",K$4+3,K$4+9))),"Sin datos")</f>
        <v>Sin datos</v>
      </c>
      <c r="N173" s="7" t="str">
        <f t="shared" si="9"/>
        <v>INSERT INTO matri08(codmod, direccion, distrito, g1, g2, g3, g4, g5, g6, obs, actualiz) VALUES ('1678382','CARRETERA JULIACA HUANCANE SECTOR IV','San Miguel',0,0,0,0,0,0,0,now());</v>
      </c>
      <c r="O173" s="7" t="str">
        <f t="shared" si="10"/>
        <v>INSERT INTO matri08(codmod, direccion, distrito, g1, g2, g3, g4, g5, g6, obs, actualiz) VALUES ('1678382','CARRETERA JULIACA HUANCANE SECTOR IV','San Miguel',0,0,No reportó,No reportó,No reportó,0,1,now());</v>
      </c>
      <c r="P173" s="7" t="str">
        <f t="shared" si="11"/>
        <v>INSERT INTO matri08(codmod, direccion, distrito, g1, g2, g3, g4, g5, g6, obs, actualiz) VALUES ('1678382','CARRETERA JULIACA HUANCANE SECTOR IV','San Miguel',0,0,0,0,0,0,0,now());</v>
      </c>
    </row>
    <row r="174" spans="1:16" ht="15" x14ac:dyDescent="0.25">
      <c r="A174" s="11" t="str">
        <f t="shared" si="8"/>
        <v>1678242</v>
      </c>
      <c r="B174" s="9">
        <v>1678242</v>
      </c>
      <c r="C174" s="10">
        <v>1364</v>
      </c>
      <c r="D174" s="11" t="s">
        <v>19</v>
      </c>
      <c r="E174" s="21" t="str">
        <f>INDEX(Instituciones!$G$2:$G$349,MATCH(A174,Instituciones!$A$2:$A$349,0))</f>
        <v>JIRON MARINERO 736</v>
      </c>
      <c r="F174" s="11" t="s">
        <v>160</v>
      </c>
      <c r="G174" s="12">
        <v>0</v>
      </c>
      <c r="H174" s="12">
        <v>0</v>
      </c>
      <c r="I174" s="12" t="str">
        <f>IFERROR(INDEX(vacan2!$G$2:$T$1000,MATCH($A174&amp;"0",vacan2!$W$2:$W$1000,0),IF($D174="Inicial",I$4-2,IF($D174="Primaria",I$4+3,I$4+9))),"No reportó")</f>
        <v>No reportó</v>
      </c>
      <c r="J174" s="12" t="str">
        <f>IFERROR(INDEX(vacan2!$G$2:$T$1000,MATCH($A174&amp;"0",vacan2!$W$2:$W$1000,0),IF($D174="Inicial",J$4-2,IF($D174="Primaria",J$4+3,J$4+9))),"No reportó")</f>
        <v>No reportó</v>
      </c>
      <c r="K174" s="12" t="str">
        <f>IFERROR(INDEX(vacan2!$G$2:$T$1000,MATCH($A174&amp;"0",vacan2!$W$2:$W$1000,0),IF($D174="Inicial",K$4-2,IF($D174="Primaria",K$4+3,K$4+9))),"No reportó")</f>
        <v>No reportó</v>
      </c>
      <c r="L174" s="12">
        <v>0</v>
      </c>
      <c r="M174" s="22" t="str">
        <f>IFERROR(INDEX(vacan2!$G$2:$T$1000,MATCH($A174&amp;"0",vacan2!$W$2:$W$1000,0),IF($D174="Inicial",K$4-2,IF($D174="Primaria",K$4+3,K$4+9))),"Sin datos")</f>
        <v>Sin datos</v>
      </c>
      <c r="N174" s="7" t="str">
        <f t="shared" si="9"/>
        <v>INSERT INTO matri08(codmod, direccion, distrito, g1, g2, g3, g4, g5, g6, obs, actualiz) VALUES ('1678242','JIRON MARINERO 736','San Miguel',0,0,0,0,0,0,0,now());</v>
      </c>
      <c r="O174" s="7" t="str">
        <f t="shared" si="10"/>
        <v>INSERT INTO matri08(codmod, direccion, distrito, g1, g2, g3, g4, g5, g6, obs, actualiz) VALUES ('1678242','JIRON MARINERO 736','San Miguel',0,0,No reportó,No reportó,No reportó,0,1,now());</v>
      </c>
      <c r="P174" s="7" t="str">
        <f t="shared" si="11"/>
        <v>INSERT INTO matri08(codmod, direccion, distrito, g1, g2, g3, g4, g5, g6, obs, actualiz) VALUES ('1678242','JIRON MARINERO 736','San Miguel',0,0,0,0,0,0,0,now());</v>
      </c>
    </row>
    <row r="175" spans="1:16" ht="15" x14ac:dyDescent="0.25">
      <c r="A175" s="11" t="str">
        <f t="shared" si="8"/>
        <v>1623420</v>
      </c>
      <c r="B175" s="9">
        <v>1623420</v>
      </c>
      <c r="C175" s="10">
        <v>994</v>
      </c>
      <c r="D175" s="11" t="s">
        <v>19</v>
      </c>
      <c r="E175" s="21" t="str">
        <f>INDEX(Instituciones!$G$2:$G$349,MATCH(A175,Instituciones!$A$2:$A$349,0))</f>
        <v>JIRON MAMA OCLLO S/N</v>
      </c>
      <c r="F175" s="11" t="s">
        <v>160</v>
      </c>
      <c r="G175" s="12">
        <v>0</v>
      </c>
      <c r="H175" s="12">
        <v>0</v>
      </c>
      <c r="I175" s="12" t="str">
        <f>IFERROR(INDEX(vacan2!$G$2:$T$1000,MATCH($A175&amp;"0",vacan2!$W$2:$W$1000,0),IF($D175="Inicial",I$4-2,IF($D175="Primaria",I$4+3,I$4+9))),"No reportó")</f>
        <v>No reportó</v>
      </c>
      <c r="J175" s="12" t="str">
        <f>IFERROR(INDEX(vacan2!$G$2:$T$1000,MATCH($A175&amp;"0",vacan2!$W$2:$W$1000,0),IF($D175="Inicial",J$4-2,IF($D175="Primaria",J$4+3,J$4+9))),"No reportó")</f>
        <v>No reportó</v>
      </c>
      <c r="K175" s="12" t="str">
        <f>IFERROR(INDEX(vacan2!$G$2:$T$1000,MATCH($A175&amp;"0",vacan2!$W$2:$W$1000,0),IF($D175="Inicial",K$4-2,IF($D175="Primaria",K$4+3,K$4+9))),"No reportó")</f>
        <v>No reportó</v>
      </c>
      <c r="L175" s="12">
        <v>0</v>
      </c>
      <c r="M175" s="22" t="str">
        <f>IFERROR(INDEX(vacan2!$G$2:$T$1000,MATCH($A175&amp;"0",vacan2!$W$2:$W$1000,0),IF($D175="Inicial",K$4-2,IF($D175="Primaria",K$4+3,K$4+9))),"Sin datos")</f>
        <v>Sin datos</v>
      </c>
      <c r="N175" s="7" t="str">
        <f t="shared" si="9"/>
        <v>INSERT INTO matri08(codmod, direccion, distrito, g1, g2, g3, g4, g5, g6, obs, actualiz) VALUES ('1623420','JIRON MAMA OCLLO S/N','San Miguel',0,0,0,0,0,0,0,now());</v>
      </c>
      <c r="O175" s="7" t="str">
        <f t="shared" si="10"/>
        <v>INSERT INTO matri08(codmod, direccion, distrito, g1, g2, g3, g4, g5, g6, obs, actualiz) VALUES ('1623420','JIRON MAMA OCLLO S/N','San Miguel',0,0,No reportó,No reportó,No reportó,0,1,now());</v>
      </c>
      <c r="P175" s="7" t="str">
        <f t="shared" si="11"/>
        <v>INSERT INTO matri08(codmod, direccion, distrito, g1, g2, g3, g4, g5, g6, obs, actualiz) VALUES ('1623420','JIRON MAMA OCLLO S/N','San Miguel',0,0,0,0,0,0,0,now());</v>
      </c>
    </row>
    <row r="176" spans="1:16" ht="15" x14ac:dyDescent="0.25">
      <c r="A176" s="11" t="str">
        <f t="shared" si="8"/>
        <v>1623347</v>
      </c>
      <c r="B176" s="9">
        <v>1623347</v>
      </c>
      <c r="C176" s="10">
        <v>976</v>
      </c>
      <c r="D176" s="11" t="s">
        <v>19</v>
      </c>
      <c r="E176" s="21" t="str">
        <f>INDEX(Instituciones!$G$2:$G$349,MATCH(A176,Instituciones!$A$2:$A$349,0))</f>
        <v>JIRON LA REPUBLICA S/N</v>
      </c>
      <c r="F176" s="11" t="s">
        <v>160</v>
      </c>
      <c r="G176" s="12">
        <v>0</v>
      </c>
      <c r="H176" s="12">
        <v>0</v>
      </c>
      <c r="I176" s="12" t="str">
        <f>IFERROR(INDEX(vacan2!$G$2:$T$1000,MATCH($A176&amp;"0",vacan2!$W$2:$W$1000,0),IF($D176="Inicial",I$4-2,IF($D176="Primaria",I$4+3,I$4+9))),"No reportó")</f>
        <v>No reportó</v>
      </c>
      <c r="J176" s="12" t="str">
        <f>IFERROR(INDEX(vacan2!$G$2:$T$1000,MATCH($A176&amp;"0",vacan2!$W$2:$W$1000,0),IF($D176="Inicial",J$4-2,IF($D176="Primaria",J$4+3,J$4+9))),"No reportó")</f>
        <v>No reportó</v>
      </c>
      <c r="K176" s="12" t="str">
        <f>IFERROR(INDEX(vacan2!$G$2:$T$1000,MATCH($A176&amp;"0",vacan2!$W$2:$W$1000,0),IF($D176="Inicial",K$4-2,IF($D176="Primaria",K$4+3,K$4+9))),"No reportó")</f>
        <v>No reportó</v>
      </c>
      <c r="L176" s="12">
        <v>0</v>
      </c>
      <c r="M176" s="22" t="str">
        <f>IFERROR(INDEX(vacan2!$G$2:$T$1000,MATCH($A176&amp;"0",vacan2!$W$2:$W$1000,0),IF($D176="Inicial",K$4-2,IF($D176="Primaria",K$4+3,K$4+9))),"Sin datos")</f>
        <v>Sin datos</v>
      </c>
      <c r="N176" s="7" t="str">
        <f t="shared" si="9"/>
        <v>INSERT INTO matri08(codmod, direccion, distrito, g1, g2, g3, g4, g5, g6, obs, actualiz) VALUES ('1623347','JIRON LA REPUBLICA S/N','San Miguel',0,0,0,0,0,0,0,now());</v>
      </c>
      <c r="O176" s="7" t="str">
        <f t="shared" si="10"/>
        <v>INSERT INTO matri08(codmod, direccion, distrito, g1, g2, g3, g4, g5, g6, obs, actualiz) VALUES ('1623347','JIRON LA REPUBLICA S/N','San Miguel',0,0,No reportó,No reportó,No reportó,0,1,now());</v>
      </c>
      <c r="P176" s="7" t="str">
        <f t="shared" si="11"/>
        <v>INSERT INTO matri08(codmod, direccion, distrito, g1, g2, g3, g4, g5, g6, obs, actualiz) VALUES ('1623347','JIRON LA REPUBLICA S/N','San Miguel',0,0,0,0,0,0,0,now());</v>
      </c>
    </row>
    <row r="177" spans="1:16" ht="15" x14ac:dyDescent="0.25">
      <c r="A177" s="11" t="str">
        <f t="shared" si="8"/>
        <v>1623354</v>
      </c>
      <c r="B177" s="9">
        <v>1623354</v>
      </c>
      <c r="C177" s="10">
        <v>982</v>
      </c>
      <c r="D177" s="11" t="s">
        <v>19</v>
      </c>
      <c r="E177" s="21" t="str">
        <f>INDEX(Instituciones!$G$2:$G$349,MATCH(A177,Instituciones!$A$2:$A$349,0))</f>
        <v>MUCRA</v>
      </c>
      <c r="F177" s="11" t="s">
        <v>160</v>
      </c>
      <c r="G177" s="12">
        <v>0</v>
      </c>
      <c r="H177" s="12">
        <v>0</v>
      </c>
      <c r="I177" s="12" t="str">
        <f>IFERROR(INDEX(vacan2!$G$2:$T$1000,MATCH($A177&amp;"0",vacan2!$W$2:$W$1000,0),IF($D177="Inicial",I$4-2,IF($D177="Primaria",I$4+3,I$4+9))),"No reportó")</f>
        <v>No reportó</v>
      </c>
      <c r="J177" s="12" t="str">
        <f>IFERROR(INDEX(vacan2!$G$2:$T$1000,MATCH($A177&amp;"0",vacan2!$W$2:$W$1000,0),IF($D177="Inicial",J$4-2,IF($D177="Primaria",J$4+3,J$4+9))),"No reportó")</f>
        <v>No reportó</v>
      </c>
      <c r="K177" s="12" t="str">
        <f>IFERROR(INDEX(vacan2!$G$2:$T$1000,MATCH($A177&amp;"0",vacan2!$W$2:$W$1000,0),IF($D177="Inicial",K$4-2,IF($D177="Primaria",K$4+3,K$4+9))),"No reportó")</f>
        <v>No reportó</v>
      </c>
      <c r="L177" s="12">
        <v>0</v>
      </c>
      <c r="M177" s="22" t="str">
        <f>IFERROR(INDEX(vacan2!$G$2:$T$1000,MATCH($A177&amp;"0",vacan2!$W$2:$W$1000,0),IF($D177="Inicial",K$4-2,IF($D177="Primaria",K$4+3,K$4+9))),"Sin datos")</f>
        <v>Sin datos</v>
      </c>
      <c r="N177" s="7" t="str">
        <f t="shared" si="9"/>
        <v>INSERT INTO matri08(codmod, direccion, distrito, g1, g2, g3, g4, g5, g6, obs, actualiz) VALUES ('1623354','MUCRA','San Miguel',0,0,0,0,0,0,0,now());</v>
      </c>
      <c r="O177" s="7" t="str">
        <f t="shared" si="10"/>
        <v>INSERT INTO matri08(codmod, direccion, distrito, g1, g2, g3, g4, g5, g6, obs, actualiz) VALUES ('1623354','MUCRA','San Miguel',0,0,No reportó,No reportó,No reportó,0,1,now());</v>
      </c>
      <c r="P177" s="7" t="str">
        <f t="shared" si="11"/>
        <v>INSERT INTO matri08(codmod, direccion, distrito, g1, g2, g3, g4, g5, g6, obs, actualiz) VALUES ('1623354','MUCRA','San Miguel',0,0,0,0,0,0,0,now());</v>
      </c>
    </row>
    <row r="178" spans="1:16" ht="15" x14ac:dyDescent="0.25">
      <c r="A178" s="11" t="str">
        <f t="shared" si="8"/>
        <v>1623321</v>
      </c>
      <c r="B178" s="9">
        <v>1623321</v>
      </c>
      <c r="C178" s="10">
        <v>961</v>
      </c>
      <c r="D178" s="11" t="s">
        <v>19</v>
      </c>
      <c r="E178" s="21" t="str">
        <f>INDEX(Instituciones!$G$2:$G$349,MATCH(A178,Instituciones!$A$2:$A$349,0))</f>
        <v>JIRON CALLE 1 S/N</v>
      </c>
      <c r="F178" s="11" t="s">
        <v>160</v>
      </c>
      <c r="G178" s="12">
        <v>0</v>
      </c>
      <c r="H178" s="12">
        <v>0</v>
      </c>
      <c r="I178" s="12" t="str">
        <f>IFERROR(INDEX(vacan2!$G$2:$T$1000,MATCH($A178&amp;"0",vacan2!$W$2:$W$1000,0),IF($D178="Inicial",I$4-2,IF($D178="Primaria",I$4+3,I$4+9))),"No reportó")</f>
        <v>No reportó</v>
      </c>
      <c r="J178" s="12" t="str">
        <f>IFERROR(INDEX(vacan2!$G$2:$T$1000,MATCH($A178&amp;"0",vacan2!$W$2:$W$1000,0),IF($D178="Inicial",J$4-2,IF($D178="Primaria",J$4+3,J$4+9))),"No reportó")</f>
        <v>No reportó</v>
      </c>
      <c r="K178" s="12" t="str">
        <f>IFERROR(INDEX(vacan2!$G$2:$T$1000,MATCH($A178&amp;"0",vacan2!$W$2:$W$1000,0),IF($D178="Inicial",K$4-2,IF($D178="Primaria",K$4+3,K$4+9))),"No reportó")</f>
        <v>No reportó</v>
      </c>
      <c r="L178" s="12">
        <v>0</v>
      </c>
      <c r="M178" s="22" t="str">
        <f>IFERROR(INDEX(vacan2!$G$2:$T$1000,MATCH($A178&amp;"0",vacan2!$W$2:$W$1000,0),IF($D178="Inicial",K$4-2,IF($D178="Primaria",K$4+3,K$4+9))),"Sin datos")</f>
        <v>Sin datos</v>
      </c>
      <c r="N178" s="7" t="str">
        <f t="shared" si="9"/>
        <v>INSERT INTO matri08(codmod, direccion, distrito, g1, g2, g3, g4, g5, g6, obs, actualiz) VALUES ('1623321','JIRON CALLE 1 S/N','San Miguel',0,0,0,0,0,0,0,now());</v>
      </c>
      <c r="O178" s="7" t="str">
        <f t="shared" si="10"/>
        <v>INSERT INTO matri08(codmod, direccion, distrito, g1, g2, g3, g4, g5, g6, obs, actualiz) VALUES ('1623321','JIRON CALLE 1 S/N','San Miguel',0,0,No reportó,No reportó,No reportó,0,1,now());</v>
      </c>
      <c r="P178" s="7" t="str">
        <f t="shared" si="11"/>
        <v>INSERT INTO matri08(codmod, direccion, distrito, g1, g2, g3, g4, g5, g6, obs, actualiz) VALUES ('1623321','JIRON CALLE 1 S/N','San Miguel',0,0,0,0,0,0,0,now());</v>
      </c>
    </row>
    <row r="179" spans="1:16" ht="15" x14ac:dyDescent="0.25">
      <c r="A179" s="11" t="str">
        <f t="shared" si="8"/>
        <v>1623305</v>
      </c>
      <c r="B179" s="9">
        <v>1623305</v>
      </c>
      <c r="C179" s="10">
        <v>950</v>
      </c>
      <c r="D179" s="11" t="s">
        <v>19</v>
      </c>
      <c r="E179" s="21" t="str">
        <f>INDEX(Instituciones!$G$2:$G$349,MATCH(A179,Instituciones!$A$2:$A$349,0))</f>
        <v>JIRON FRANCISCO JIMENEZ S/N</v>
      </c>
      <c r="F179" s="11" t="s">
        <v>160</v>
      </c>
      <c r="G179" s="12">
        <v>0</v>
      </c>
      <c r="H179" s="12">
        <v>0</v>
      </c>
      <c r="I179" s="12" t="str">
        <f>IFERROR(INDEX(vacan2!$G$2:$T$1000,MATCH($A179&amp;"0",vacan2!$W$2:$W$1000,0),IF($D179="Inicial",I$4-2,IF($D179="Primaria",I$4+3,I$4+9))),"No reportó")</f>
        <v>No reportó</v>
      </c>
      <c r="J179" s="12" t="str">
        <f>IFERROR(INDEX(vacan2!$G$2:$T$1000,MATCH($A179&amp;"0",vacan2!$W$2:$W$1000,0),IF($D179="Inicial",J$4-2,IF($D179="Primaria",J$4+3,J$4+9))),"No reportó")</f>
        <v>No reportó</v>
      </c>
      <c r="K179" s="12" t="str">
        <f>IFERROR(INDEX(vacan2!$G$2:$T$1000,MATCH($A179&amp;"0",vacan2!$W$2:$W$1000,0),IF($D179="Inicial",K$4-2,IF($D179="Primaria",K$4+3,K$4+9))),"No reportó")</f>
        <v>No reportó</v>
      </c>
      <c r="L179" s="12">
        <v>0</v>
      </c>
      <c r="M179" s="22" t="str">
        <f>IFERROR(INDEX(vacan2!$G$2:$T$1000,MATCH($A179&amp;"0",vacan2!$W$2:$W$1000,0),IF($D179="Inicial",K$4-2,IF($D179="Primaria",K$4+3,K$4+9))),"Sin datos")</f>
        <v>Sin datos</v>
      </c>
      <c r="N179" s="7" t="str">
        <f t="shared" si="9"/>
        <v>INSERT INTO matri08(codmod, direccion, distrito, g1, g2, g3, g4, g5, g6, obs, actualiz) VALUES ('1623305','JIRON FRANCISCO JIMENEZ S/N','San Miguel',0,0,0,0,0,0,0,now());</v>
      </c>
      <c r="O179" s="7" t="str">
        <f t="shared" si="10"/>
        <v>INSERT INTO matri08(codmod, direccion, distrito, g1, g2, g3, g4, g5, g6, obs, actualiz) VALUES ('1623305','JIRON FRANCISCO JIMENEZ S/N','San Miguel',0,0,No reportó,No reportó,No reportó,0,1,now());</v>
      </c>
      <c r="P179" s="7" t="str">
        <f t="shared" si="11"/>
        <v>INSERT INTO matri08(codmod, direccion, distrito, g1, g2, g3, g4, g5, g6, obs, actualiz) VALUES ('1623305','JIRON FRANCISCO JIMENEZ S/N','San Miguel',0,0,0,0,0,0,0,now());</v>
      </c>
    </row>
    <row r="180" spans="1:16" ht="15" x14ac:dyDescent="0.25">
      <c r="A180" s="11" t="str">
        <f t="shared" si="8"/>
        <v>1623248</v>
      </c>
      <c r="B180" s="9">
        <v>1623248</v>
      </c>
      <c r="C180" s="10">
        <v>945</v>
      </c>
      <c r="D180" s="11" t="s">
        <v>19</v>
      </c>
      <c r="E180" s="21" t="str">
        <f>INDEX(Instituciones!$G$2:$G$349,MATCH(A180,Instituciones!$A$2:$A$349,0))</f>
        <v>JIRON MAMA OCLLO S/N</v>
      </c>
      <c r="F180" s="11" t="s">
        <v>160</v>
      </c>
      <c r="G180" s="12">
        <v>0</v>
      </c>
      <c r="H180" s="12">
        <v>0</v>
      </c>
      <c r="I180" s="12">
        <f>IFERROR(INDEX(vacan2!$G$2:$T$1000,MATCH($A180&amp;"0",vacan2!$W$2:$W$1000,0),IF($D180="Inicial",I$4-2,IF($D180="Primaria",I$4+3,I$4+9))),"No reportó")</f>
        <v>0</v>
      </c>
      <c r="J180" s="12">
        <f>IFERROR(INDEX(vacan2!$G$2:$T$1000,MATCH($A180&amp;"0",vacan2!$W$2:$W$1000,0),IF($D180="Inicial",J$4-2,IF($D180="Primaria",J$4+3,J$4+9))),"No reportó")</f>
        <v>7</v>
      </c>
      <c r="K180" s="12">
        <f>IFERROR(INDEX(vacan2!$G$2:$T$1000,MATCH($A180&amp;"0",vacan2!$W$2:$W$1000,0),IF($D180="Inicial",K$4-2,IF($D180="Primaria",K$4+3,K$4+9))),"No reportó")</f>
        <v>0</v>
      </c>
      <c r="L180" s="12">
        <v>0</v>
      </c>
      <c r="M180" s="22">
        <f>IFERROR(INDEX(vacan2!$G$2:$T$1000,MATCH($A180&amp;"0",vacan2!$W$2:$W$1000,0),IF($D180="Inicial",K$4-2,IF($D180="Primaria",K$4+3,K$4+9))),"Sin datos")</f>
        <v>0</v>
      </c>
      <c r="N180" s="7" t="str">
        <f t="shared" si="9"/>
        <v>INSERT INTO matri08(codmod, direccion, distrito, g1, g2, g3, g4, g5, g6, obs, actualiz) VALUES ('1623248','JIRON MAMA OCLLO S/N','San Miguel',0,0,0,0,0,0,0,now());</v>
      </c>
      <c r="O180" s="7" t="str">
        <f t="shared" si="10"/>
        <v>INSERT INTO matri08(codmod, direccion, distrito, g1, g2, g3, g4, g5, g6, obs, actualiz) VALUES ('1623248','JIRON MAMA OCLLO S/N','San Miguel',0,0,0,7,0,0,1,now());</v>
      </c>
      <c r="P180" s="7" t="str">
        <f t="shared" si="11"/>
        <v>INSERT INTO matri08(codmod, direccion, distrito, g1, g2, g3, g4, g5, g6, obs, actualiz) VALUES ('1623248','JIRON MAMA OCLLO S/N','San Miguel',0,0,0,7,0,0,1,now());</v>
      </c>
    </row>
    <row r="181" spans="1:16" ht="15" x14ac:dyDescent="0.25">
      <c r="A181" s="11" t="str">
        <f t="shared" si="8"/>
        <v>1657196</v>
      </c>
      <c r="B181" s="9">
        <v>1657196</v>
      </c>
      <c r="C181" s="10">
        <v>1155</v>
      </c>
      <c r="D181" s="11" t="s">
        <v>19</v>
      </c>
      <c r="E181" s="21" t="str">
        <f>INDEX(Instituciones!$G$2:$G$349,MATCH(A181,Instituciones!$A$2:$A$349,0))</f>
        <v>JIRON COPACABANA MZ F LOTE 1</v>
      </c>
      <c r="F181" s="11" t="s">
        <v>160</v>
      </c>
      <c r="G181" s="12">
        <v>0</v>
      </c>
      <c r="H181" s="12">
        <v>0</v>
      </c>
      <c r="I181" s="12" t="str">
        <f>IFERROR(INDEX(vacan2!$G$2:$T$1000,MATCH($A181&amp;"0",vacan2!$W$2:$W$1000,0),IF($D181="Inicial",I$4-2,IF($D181="Primaria",I$4+3,I$4+9))),"No reportó")</f>
        <v>No reportó</v>
      </c>
      <c r="J181" s="12" t="str">
        <f>IFERROR(INDEX(vacan2!$G$2:$T$1000,MATCH($A181&amp;"0",vacan2!$W$2:$W$1000,0),IF($D181="Inicial",J$4-2,IF($D181="Primaria",J$4+3,J$4+9))),"No reportó")</f>
        <v>No reportó</v>
      </c>
      <c r="K181" s="12" t="str">
        <f>IFERROR(INDEX(vacan2!$G$2:$T$1000,MATCH($A181&amp;"0",vacan2!$W$2:$W$1000,0),IF($D181="Inicial",K$4-2,IF($D181="Primaria",K$4+3,K$4+9))),"No reportó")</f>
        <v>No reportó</v>
      </c>
      <c r="L181" s="12">
        <v>0</v>
      </c>
      <c r="M181" s="22" t="str">
        <f>IFERROR(INDEX(vacan2!$G$2:$T$1000,MATCH($A181&amp;"0",vacan2!$W$2:$W$1000,0),IF($D181="Inicial",K$4-2,IF($D181="Primaria",K$4+3,K$4+9))),"Sin datos")</f>
        <v>Sin datos</v>
      </c>
      <c r="N181" s="7" t="str">
        <f t="shared" si="9"/>
        <v>INSERT INTO matri08(codmod, direccion, distrito, g1, g2, g3, g4, g5, g6, obs, actualiz) VALUES ('1657196','JIRON COPACABANA MZ F LOTE 1','San Miguel',0,0,0,0,0,0,0,now());</v>
      </c>
      <c r="O181" s="7" t="str">
        <f t="shared" si="10"/>
        <v>INSERT INTO matri08(codmod, direccion, distrito, g1, g2, g3, g4, g5, g6, obs, actualiz) VALUES ('1657196','JIRON COPACABANA MZ F LOTE 1','San Miguel',0,0,No reportó,No reportó,No reportó,0,1,now());</v>
      </c>
      <c r="P181" s="7" t="str">
        <f t="shared" si="11"/>
        <v>INSERT INTO matri08(codmod, direccion, distrito, g1, g2, g3, g4, g5, g6, obs, actualiz) VALUES ('1657196','JIRON COPACABANA MZ F LOTE 1','San Miguel',0,0,0,0,0,0,0,now());</v>
      </c>
    </row>
    <row r="182" spans="1:16" ht="15" x14ac:dyDescent="0.25">
      <c r="A182" s="11" t="str">
        <f t="shared" si="8"/>
        <v>1657139</v>
      </c>
      <c r="B182" s="9">
        <v>1657139</v>
      </c>
      <c r="C182" s="10">
        <v>1142</v>
      </c>
      <c r="D182" s="11" t="s">
        <v>19</v>
      </c>
      <c r="E182" s="21" t="str">
        <f>INDEX(Instituciones!$G$2:$G$349,MATCH(A182,Instituciones!$A$2:$A$349,0))</f>
        <v>CARRETERA A CUSCO KM. 18</v>
      </c>
      <c r="F182" s="11" t="s">
        <v>160</v>
      </c>
      <c r="G182" s="12">
        <v>0</v>
      </c>
      <c r="H182" s="12">
        <v>0</v>
      </c>
      <c r="I182" s="12" t="str">
        <f>IFERROR(INDEX(vacan2!$G$2:$T$1000,MATCH($A182&amp;"0",vacan2!$W$2:$W$1000,0),IF($D182="Inicial",I$4-2,IF($D182="Primaria",I$4+3,I$4+9))),"No reportó")</f>
        <v>No reportó</v>
      </c>
      <c r="J182" s="12" t="str">
        <f>IFERROR(INDEX(vacan2!$G$2:$T$1000,MATCH($A182&amp;"0",vacan2!$W$2:$W$1000,0),IF($D182="Inicial",J$4-2,IF($D182="Primaria",J$4+3,J$4+9))),"No reportó")</f>
        <v>No reportó</v>
      </c>
      <c r="K182" s="12" t="str">
        <f>IFERROR(INDEX(vacan2!$G$2:$T$1000,MATCH($A182&amp;"0",vacan2!$W$2:$W$1000,0),IF($D182="Inicial",K$4-2,IF($D182="Primaria",K$4+3,K$4+9))),"No reportó")</f>
        <v>No reportó</v>
      </c>
      <c r="L182" s="12">
        <v>0</v>
      </c>
      <c r="M182" s="22" t="str">
        <f>IFERROR(INDEX(vacan2!$G$2:$T$1000,MATCH($A182&amp;"0",vacan2!$W$2:$W$1000,0),IF($D182="Inicial",K$4-2,IF($D182="Primaria",K$4+3,K$4+9))),"Sin datos")</f>
        <v>Sin datos</v>
      </c>
      <c r="N182" s="7" t="str">
        <f t="shared" si="9"/>
        <v>INSERT INTO matri08(codmod, direccion, distrito, g1, g2, g3, g4, g5, g6, obs, actualiz) VALUES ('1657139','CARRETERA A CUSCO KM. 18','San Miguel',0,0,0,0,0,0,0,now());</v>
      </c>
      <c r="O182" s="7" t="str">
        <f t="shared" si="10"/>
        <v>INSERT INTO matri08(codmod, direccion, distrito, g1, g2, g3, g4, g5, g6, obs, actualiz) VALUES ('1657139','CARRETERA A CUSCO KM. 18','San Miguel',0,0,No reportó,No reportó,No reportó,0,1,now());</v>
      </c>
      <c r="P182" s="7" t="str">
        <f t="shared" si="11"/>
        <v>INSERT INTO matri08(codmod, direccion, distrito, g1, g2, g3, g4, g5, g6, obs, actualiz) VALUES ('1657139','CARRETERA A CUSCO KM. 18','San Miguel',0,0,0,0,0,0,0,now());</v>
      </c>
    </row>
    <row r="183" spans="1:16" ht="15" x14ac:dyDescent="0.25">
      <c r="A183" s="11" t="str">
        <f t="shared" si="8"/>
        <v>1657238</v>
      </c>
      <c r="B183" s="9">
        <v>1657238</v>
      </c>
      <c r="C183" s="10">
        <v>1162</v>
      </c>
      <c r="D183" s="11" t="s">
        <v>19</v>
      </c>
      <c r="E183" s="21" t="str">
        <f>INDEX(Instituciones!$G$2:$G$349,MATCH(A183,Instituciones!$A$2:$A$349,0))</f>
        <v>AVENIDA MANCO CAPAC S/N</v>
      </c>
      <c r="F183" s="11" t="s">
        <v>160</v>
      </c>
      <c r="G183" s="12">
        <v>0</v>
      </c>
      <c r="H183" s="12">
        <v>0</v>
      </c>
      <c r="I183" s="12" t="str">
        <f>IFERROR(INDEX(vacan2!$G$2:$T$1000,MATCH($A183&amp;"0",vacan2!$W$2:$W$1000,0),IF($D183="Inicial",I$4-2,IF($D183="Primaria",I$4+3,I$4+9))),"No reportó")</f>
        <v>No reportó</v>
      </c>
      <c r="J183" s="12" t="str">
        <f>IFERROR(INDEX(vacan2!$G$2:$T$1000,MATCH($A183&amp;"0",vacan2!$W$2:$W$1000,0),IF($D183="Inicial",J$4-2,IF($D183="Primaria",J$4+3,J$4+9))),"No reportó")</f>
        <v>No reportó</v>
      </c>
      <c r="K183" s="12" t="str">
        <f>IFERROR(INDEX(vacan2!$G$2:$T$1000,MATCH($A183&amp;"0",vacan2!$W$2:$W$1000,0),IF($D183="Inicial",K$4-2,IF($D183="Primaria",K$4+3,K$4+9))),"No reportó")</f>
        <v>No reportó</v>
      </c>
      <c r="L183" s="12">
        <v>0</v>
      </c>
      <c r="M183" s="22" t="str">
        <f>IFERROR(INDEX(vacan2!$G$2:$T$1000,MATCH($A183&amp;"0",vacan2!$W$2:$W$1000,0),IF($D183="Inicial",K$4-2,IF($D183="Primaria",K$4+3,K$4+9))),"Sin datos")</f>
        <v>Sin datos</v>
      </c>
      <c r="N183" s="7" t="str">
        <f t="shared" si="9"/>
        <v>INSERT INTO matri08(codmod, direccion, distrito, g1, g2, g3, g4, g5, g6, obs, actualiz) VALUES ('1657238','AVENIDA MANCO CAPAC S/N','San Miguel',0,0,0,0,0,0,0,now());</v>
      </c>
      <c r="O183" s="7" t="str">
        <f t="shared" si="10"/>
        <v>INSERT INTO matri08(codmod, direccion, distrito, g1, g2, g3, g4, g5, g6, obs, actualiz) VALUES ('1657238','AVENIDA MANCO CAPAC S/N','San Miguel',0,0,No reportó,No reportó,No reportó,0,1,now());</v>
      </c>
      <c r="P183" s="7" t="str">
        <f t="shared" si="11"/>
        <v>INSERT INTO matri08(codmod, direccion, distrito, g1, g2, g3, g4, g5, g6, obs, actualiz) VALUES ('1657238','AVENIDA MANCO CAPAC S/N','San Miguel',0,0,0,0,0,0,0,now());</v>
      </c>
    </row>
    <row r="184" spans="1:16" ht="15" x14ac:dyDescent="0.25">
      <c r="A184" s="11" t="str">
        <f t="shared" si="8"/>
        <v>1659929</v>
      </c>
      <c r="B184" s="9">
        <v>1659929</v>
      </c>
      <c r="C184" s="10">
        <v>1143</v>
      </c>
      <c r="D184" s="11" t="s">
        <v>19</v>
      </c>
      <c r="E184" s="21" t="str">
        <f>INDEX(Instituciones!$G$2:$G$349,MATCH(A184,Instituciones!$A$2:$A$349,0))</f>
        <v>AVENIDA HORACIO ZEVALLOS GAMEZ S/N</v>
      </c>
      <c r="F184" s="11" t="s">
        <v>160</v>
      </c>
      <c r="G184" s="12">
        <v>0</v>
      </c>
      <c r="H184" s="12">
        <v>0</v>
      </c>
      <c r="I184" s="12" t="str">
        <f>IFERROR(INDEX(vacan2!$G$2:$T$1000,MATCH($A184&amp;"0",vacan2!$W$2:$W$1000,0),IF($D184="Inicial",I$4-2,IF($D184="Primaria",I$4+3,I$4+9))),"No reportó")</f>
        <v>No reportó</v>
      </c>
      <c r="J184" s="12" t="str">
        <f>IFERROR(INDEX(vacan2!$G$2:$T$1000,MATCH($A184&amp;"0",vacan2!$W$2:$W$1000,0),IF($D184="Inicial",J$4-2,IF($D184="Primaria",J$4+3,J$4+9))),"No reportó")</f>
        <v>No reportó</v>
      </c>
      <c r="K184" s="12" t="str">
        <f>IFERROR(INDEX(vacan2!$G$2:$T$1000,MATCH($A184&amp;"0",vacan2!$W$2:$W$1000,0),IF($D184="Inicial",K$4-2,IF($D184="Primaria",K$4+3,K$4+9))),"No reportó")</f>
        <v>No reportó</v>
      </c>
      <c r="L184" s="12">
        <v>0</v>
      </c>
      <c r="M184" s="22" t="str">
        <f>IFERROR(INDEX(vacan2!$G$2:$T$1000,MATCH($A184&amp;"0",vacan2!$W$2:$W$1000,0),IF($D184="Inicial",K$4-2,IF($D184="Primaria",K$4+3,K$4+9))),"Sin datos")</f>
        <v>Sin datos</v>
      </c>
      <c r="N184" s="7" t="str">
        <f t="shared" si="9"/>
        <v>INSERT INTO matri08(codmod, direccion, distrito, g1, g2, g3, g4, g5, g6, obs, actualiz) VALUES ('1659929','AVENIDA HORACIO ZEVALLOS GAMEZ S/N','San Miguel',0,0,0,0,0,0,0,now());</v>
      </c>
      <c r="O184" s="7" t="str">
        <f t="shared" si="10"/>
        <v>INSERT INTO matri08(codmod, direccion, distrito, g1, g2, g3, g4, g5, g6, obs, actualiz) VALUES ('1659929','AVENIDA HORACIO ZEVALLOS GAMEZ S/N','San Miguel',0,0,No reportó,No reportó,No reportó,0,1,now());</v>
      </c>
      <c r="P184" s="7" t="str">
        <f t="shared" si="11"/>
        <v>INSERT INTO matri08(codmod, direccion, distrito, g1, g2, g3, g4, g5, g6, obs, actualiz) VALUES ('1659929','AVENIDA HORACIO ZEVALLOS GAMEZ S/N','San Miguel',0,0,0,0,0,0,0,now());</v>
      </c>
    </row>
    <row r="185" spans="1:16" ht="15" x14ac:dyDescent="0.25">
      <c r="A185" s="11" t="str">
        <f t="shared" si="8"/>
        <v>1659945</v>
      </c>
      <c r="B185" s="9">
        <v>1659945</v>
      </c>
      <c r="C185" s="10">
        <v>1145</v>
      </c>
      <c r="D185" s="11" t="s">
        <v>19</v>
      </c>
      <c r="E185" s="21" t="str">
        <f>INDEX(Instituciones!$G$2:$G$349,MATCH(A185,Instituciones!$A$2:$A$349,0))</f>
        <v>JIRON LOS CONDES</v>
      </c>
      <c r="F185" s="11" t="s">
        <v>160</v>
      </c>
      <c r="G185" s="12">
        <v>0</v>
      </c>
      <c r="H185" s="12">
        <v>0</v>
      </c>
      <c r="I185" s="12" t="str">
        <f>IFERROR(INDEX(vacan2!$G$2:$T$1000,MATCH($A185&amp;"0",vacan2!$W$2:$W$1000,0),IF($D185="Inicial",I$4-2,IF($D185="Primaria",I$4+3,I$4+9))),"No reportó")</f>
        <v>No reportó</v>
      </c>
      <c r="J185" s="12" t="str">
        <f>IFERROR(INDEX(vacan2!$G$2:$T$1000,MATCH($A185&amp;"0",vacan2!$W$2:$W$1000,0),IF($D185="Inicial",J$4-2,IF($D185="Primaria",J$4+3,J$4+9))),"No reportó")</f>
        <v>No reportó</v>
      </c>
      <c r="K185" s="12" t="str">
        <f>IFERROR(INDEX(vacan2!$G$2:$T$1000,MATCH($A185&amp;"0",vacan2!$W$2:$W$1000,0),IF($D185="Inicial",K$4-2,IF($D185="Primaria",K$4+3,K$4+9))),"No reportó")</f>
        <v>No reportó</v>
      </c>
      <c r="L185" s="12">
        <v>0</v>
      </c>
      <c r="M185" s="22" t="str">
        <f>IFERROR(INDEX(vacan2!$G$2:$T$1000,MATCH($A185&amp;"0",vacan2!$W$2:$W$1000,0),IF($D185="Inicial",K$4-2,IF($D185="Primaria",K$4+3,K$4+9))),"Sin datos")</f>
        <v>Sin datos</v>
      </c>
      <c r="N185" s="7" t="str">
        <f t="shared" si="9"/>
        <v>INSERT INTO matri08(codmod, direccion, distrito, g1, g2, g3, g4, g5, g6, obs, actualiz) VALUES ('1659945','JIRON LOS CONDES','San Miguel',0,0,0,0,0,0,0,now());</v>
      </c>
      <c r="O185" s="7" t="str">
        <f t="shared" si="10"/>
        <v>INSERT INTO matri08(codmod, direccion, distrito, g1, g2, g3, g4, g5, g6, obs, actualiz) VALUES ('1659945','JIRON LOS CONDES','San Miguel',0,0,No reportó,No reportó,No reportó,0,1,now());</v>
      </c>
      <c r="P185" s="7" t="str">
        <f t="shared" si="11"/>
        <v>INSERT INTO matri08(codmod, direccion, distrito, g1, g2, g3, g4, g5, g6, obs, actualiz) VALUES ('1659945','JIRON LOS CONDES','San Miguel',0,0,0,0,0,0,0,now());</v>
      </c>
    </row>
    <row r="186" spans="1:16" ht="15" x14ac:dyDescent="0.25">
      <c r="A186" s="11" t="str">
        <f t="shared" si="8"/>
        <v>1623438</v>
      </c>
      <c r="B186" s="9">
        <v>1623438</v>
      </c>
      <c r="C186" s="10">
        <v>998</v>
      </c>
      <c r="D186" s="11" t="s">
        <v>19</v>
      </c>
      <c r="E186" s="21" t="str">
        <f>INDEX(Instituciones!$G$2:$G$349,MATCH(A186,Instituciones!$A$2:$A$349,0))</f>
        <v>CARRETERA VILCAPATA KM 14</v>
      </c>
      <c r="F186" s="11" t="s">
        <v>160</v>
      </c>
      <c r="G186" s="12">
        <v>0</v>
      </c>
      <c r="H186" s="12">
        <v>0</v>
      </c>
      <c r="I186" s="12" t="str">
        <f>IFERROR(INDEX(vacan2!$G$2:$T$1000,MATCH($A186&amp;"0",vacan2!$W$2:$W$1000,0),IF($D186="Inicial",I$4-2,IF($D186="Primaria",I$4+3,I$4+9))),"No reportó")</f>
        <v>No reportó</v>
      </c>
      <c r="J186" s="12" t="str">
        <f>IFERROR(INDEX(vacan2!$G$2:$T$1000,MATCH($A186&amp;"0",vacan2!$W$2:$W$1000,0),IF($D186="Inicial",J$4-2,IF($D186="Primaria",J$4+3,J$4+9))),"No reportó")</f>
        <v>No reportó</v>
      </c>
      <c r="K186" s="12" t="str">
        <f>IFERROR(INDEX(vacan2!$G$2:$T$1000,MATCH($A186&amp;"0",vacan2!$W$2:$W$1000,0),IF($D186="Inicial",K$4-2,IF($D186="Primaria",K$4+3,K$4+9))),"No reportó")</f>
        <v>No reportó</v>
      </c>
      <c r="L186" s="12">
        <v>0</v>
      </c>
      <c r="M186" s="22" t="str">
        <f>IFERROR(INDEX(vacan2!$G$2:$T$1000,MATCH($A186&amp;"0",vacan2!$W$2:$W$1000,0),IF($D186="Inicial",K$4-2,IF($D186="Primaria",K$4+3,K$4+9))),"Sin datos")</f>
        <v>Sin datos</v>
      </c>
      <c r="N186" s="7" t="str">
        <f t="shared" si="9"/>
        <v>INSERT INTO matri08(codmod, direccion, distrito, g1, g2, g3, g4, g5, g6, obs, actualiz) VALUES ('1623438','CARRETERA VILCAPATA KM 14','San Miguel',0,0,0,0,0,0,0,now());</v>
      </c>
      <c r="O186" s="7" t="str">
        <f t="shared" si="10"/>
        <v>INSERT INTO matri08(codmod, direccion, distrito, g1, g2, g3, g4, g5, g6, obs, actualiz) VALUES ('1623438','CARRETERA VILCAPATA KM 14','San Miguel',0,0,No reportó,No reportó,No reportó,0,1,now());</v>
      </c>
      <c r="P186" s="7" t="str">
        <f t="shared" si="11"/>
        <v>INSERT INTO matri08(codmod, direccion, distrito, g1, g2, g3, g4, g5, g6, obs, actualiz) VALUES ('1623438','CARRETERA VILCAPATA KM 14','San Miguel',0,0,0,0,0,0,0,now());</v>
      </c>
    </row>
    <row r="187" spans="1:16" ht="15" x14ac:dyDescent="0.25">
      <c r="A187" s="11" t="str">
        <f t="shared" si="8"/>
        <v>1623370</v>
      </c>
      <c r="B187" s="9">
        <v>1623370</v>
      </c>
      <c r="C187" s="10">
        <v>986</v>
      </c>
      <c r="D187" s="11" t="s">
        <v>19</v>
      </c>
      <c r="E187" s="21" t="str">
        <f>INDEX(Instituciones!$G$2:$G$349,MATCH(A187,Instituciones!$A$2:$A$349,0))</f>
        <v>JIRON HUANCAYO S/N</v>
      </c>
      <c r="F187" s="11" t="s">
        <v>160</v>
      </c>
      <c r="G187" s="12">
        <v>0</v>
      </c>
      <c r="H187" s="12">
        <v>0</v>
      </c>
      <c r="I187" s="12" t="str">
        <f>IFERROR(INDEX(vacan2!$G$2:$T$1000,MATCH($A187&amp;"0",vacan2!$W$2:$W$1000,0),IF($D187="Inicial",I$4-2,IF($D187="Primaria",I$4+3,I$4+9))),"No reportó")</f>
        <v>No reportó</v>
      </c>
      <c r="J187" s="12" t="str">
        <f>IFERROR(INDEX(vacan2!$G$2:$T$1000,MATCH($A187&amp;"0",vacan2!$W$2:$W$1000,0),IF($D187="Inicial",J$4-2,IF($D187="Primaria",J$4+3,J$4+9))),"No reportó")</f>
        <v>No reportó</v>
      </c>
      <c r="K187" s="12" t="str">
        <f>IFERROR(INDEX(vacan2!$G$2:$T$1000,MATCH($A187&amp;"0",vacan2!$W$2:$W$1000,0),IF($D187="Inicial",K$4-2,IF($D187="Primaria",K$4+3,K$4+9))),"No reportó")</f>
        <v>No reportó</v>
      </c>
      <c r="L187" s="12">
        <v>0</v>
      </c>
      <c r="M187" s="22" t="str">
        <f>IFERROR(INDEX(vacan2!$G$2:$T$1000,MATCH($A187&amp;"0",vacan2!$W$2:$W$1000,0),IF($D187="Inicial",K$4-2,IF($D187="Primaria",K$4+3,K$4+9))),"Sin datos")</f>
        <v>Sin datos</v>
      </c>
      <c r="N187" s="7" t="str">
        <f t="shared" si="9"/>
        <v>INSERT INTO matri08(codmod, direccion, distrito, g1, g2, g3, g4, g5, g6, obs, actualiz) VALUES ('1623370','JIRON HUANCAYO S/N','San Miguel',0,0,0,0,0,0,0,now());</v>
      </c>
      <c r="O187" s="7" t="str">
        <f t="shared" si="10"/>
        <v>INSERT INTO matri08(codmod, direccion, distrito, g1, g2, g3, g4, g5, g6, obs, actualiz) VALUES ('1623370','JIRON HUANCAYO S/N','San Miguel',0,0,No reportó,No reportó,No reportó,0,1,now());</v>
      </c>
      <c r="P187" s="7" t="str">
        <f t="shared" si="11"/>
        <v>INSERT INTO matri08(codmod, direccion, distrito, g1, g2, g3, g4, g5, g6, obs, actualiz) VALUES ('1623370','JIRON HUANCAYO S/N','San Miguel',0,0,0,0,0,0,0,now());</v>
      </c>
    </row>
    <row r="188" spans="1:16" ht="15" x14ac:dyDescent="0.25">
      <c r="A188" s="11" t="str">
        <f t="shared" si="8"/>
        <v>0617910</v>
      </c>
      <c r="B188" s="9">
        <v>617910</v>
      </c>
      <c r="C188" s="10">
        <v>70613</v>
      </c>
      <c r="D188" s="11" t="s">
        <v>34</v>
      </c>
      <c r="E188" s="21" t="str">
        <f>INDEX(Instituciones!$G$2:$G$349,MATCH(A188,Instituciones!$A$2:$A$349,0))</f>
        <v>JIRON MARINERO 736</v>
      </c>
      <c r="F188" s="11" t="s">
        <v>160</v>
      </c>
      <c r="G188" s="12" t="str">
        <f>IF($D188="Inicial","",IFERROR(INDEX(vacan2!$G$2:$T$1000,MATCH($A188&amp;"0",vacan2!$W$2:$W$1000,0),IF($D188="Inicial",G$4-2,IF($D188="Primaria",G$4+3,G$4+9))),"No reportó"))</f>
        <v>No reportó</v>
      </c>
      <c r="H188" s="12" t="str">
        <f>IF($D188="Inicial","",IFERROR(INDEX(vacan2!$G$2:$T$1000,MATCH($A188&amp;"0",vacan2!$W$2:$W$1000,0),IF($D188="Inicial",H$4-2,IF($D188="Primaria",H$4+3,H$4+9))),"No reportó"))</f>
        <v>No reportó</v>
      </c>
      <c r="I188" s="12" t="str">
        <f>IFERROR(INDEX(vacan2!$G$2:$T$1000,MATCH($A188&amp;"0",vacan2!$W$2:$W$1000,0),IF($D188="Inicial",I$4-2,IF($D188="Primaria",I$4+3,I$4+9))),"No reportó")</f>
        <v>No reportó</v>
      </c>
      <c r="J188" s="12" t="str">
        <f>IFERROR(INDEX(vacan2!$G$2:$T$1000,MATCH($A188&amp;"0",vacan2!$W$2:$W$1000,0),IF($D188="Inicial",J$4-2,IF($D188="Primaria",J$4+3,J$4+9))),"No reportó")</f>
        <v>No reportó</v>
      </c>
      <c r="K188" s="12" t="str">
        <f>IFERROR(INDEX(vacan2!$G$2:$T$1000,MATCH($A188&amp;"0",vacan2!$W$2:$W$1000,0),IF($D188="Inicial",K$4-2,IF($D188="Primaria",K$4+3,K$4+9))),"No reportó")</f>
        <v>No reportó</v>
      </c>
      <c r="L188" s="12" t="str">
        <f>IF(OR($D188="Inicial",$D188="Secundaria"),"",IFERROR(INDEX(vacan2!$G$2:$T$1000,MATCH($A188&amp;"0",vacan2!$W$2:$W$1000,0),IF($D188="Inicial",L$4-2,IF($D188="Primaria",L$4+3,L$4+9))),"No reportó"))</f>
        <v>No reportó</v>
      </c>
      <c r="M188" s="22" t="str">
        <f>IFERROR(INDEX(vacan2!$G$2:$T$1000,MATCH($A188&amp;"0",vacan2!$W$2:$W$1000,0),IF($D188="Inicial",K$4-2,IF($D188="Primaria",K$4+3,K$4+9))),"Sin datos")</f>
        <v>Sin datos</v>
      </c>
      <c r="N188" s="7" t="str">
        <f t="shared" si="9"/>
        <v>INSERT INTO matri08(codmod, direccion, distrito, g1, g2, g3, g4, g5, g6, obs, actualiz) VALUES ('0617910','JIRON MARINERO 736','San Miguel',0,0,0,0,0,0,0,now());</v>
      </c>
      <c r="O188" s="7" t="str">
        <f t="shared" si="10"/>
        <v>INSERT INTO matri08(codmod, direccion, distrito, g1, g2, g3, g4, g5, g6, obs, actualiz) VALUES ('0617910','JIRON MARINERO 736','San Miguel',No reportó,No reportó,No reportó,No reportó,No reportó,No reportó,1,now());</v>
      </c>
      <c r="P188" s="7" t="str">
        <f t="shared" si="11"/>
        <v>INSERT INTO matri08(codmod, direccion, distrito, g1, g2, g3, g4, g5, g6, obs, actualiz) VALUES ('0617910','JIRON MARINERO 736','San Miguel',0,0,0,0,0,0,0,now());</v>
      </c>
    </row>
    <row r="189" spans="1:16" ht="15" x14ac:dyDescent="0.25">
      <c r="A189" s="11" t="str">
        <f t="shared" si="8"/>
        <v>0547687</v>
      </c>
      <c r="B189" s="9">
        <v>547687</v>
      </c>
      <c r="C189" s="10">
        <v>70606</v>
      </c>
      <c r="D189" s="11" t="s">
        <v>34</v>
      </c>
      <c r="E189" s="21" t="str">
        <f>INDEX(Instituciones!$G$2:$G$349,MATCH(A189,Instituciones!$A$2:$A$349,0))</f>
        <v>JIRON ENRIQUEZ BIAMON S/N</v>
      </c>
      <c r="F189" s="11" t="s">
        <v>160</v>
      </c>
      <c r="G189" s="12" t="str">
        <f>IF($D189="Inicial","",IFERROR(INDEX(vacan2!$G$2:$T$1000,MATCH($A189&amp;"0",vacan2!$W$2:$W$1000,0),IF($D189="Inicial",G$4-2,IF($D189="Primaria",G$4+3,G$4+9))),"No reportó"))</f>
        <v>No reportó</v>
      </c>
      <c r="H189" s="12" t="str">
        <f>IF($D189="Inicial","",IFERROR(INDEX(vacan2!$G$2:$T$1000,MATCH($A189&amp;"0",vacan2!$W$2:$W$1000,0),IF($D189="Inicial",H$4-2,IF($D189="Primaria",H$4+3,H$4+9))),"No reportó"))</f>
        <v>No reportó</v>
      </c>
      <c r="I189" s="12" t="str">
        <f>IFERROR(INDEX(vacan2!$G$2:$T$1000,MATCH($A189&amp;"0",vacan2!$W$2:$W$1000,0),IF($D189="Inicial",I$4-2,IF($D189="Primaria",I$4+3,I$4+9))),"No reportó")</f>
        <v>No reportó</v>
      </c>
      <c r="J189" s="12" t="str">
        <f>IFERROR(INDEX(vacan2!$G$2:$T$1000,MATCH($A189&amp;"0",vacan2!$W$2:$W$1000,0),IF($D189="Inicial",J$4-2,IF($D189="Primaria",J$4+3,J$4+9))),"No reportó")</f>
        <v>No reportó</v>
      </c>
      <c r="K189" s="12" t="str">
        <f>IFERROR(INDEX(vacan2!$G$2:$T$1000,MATCH($A189&amp;"0",vacan2!$W$2:$W$1000,0),IF($D189="Inicial",K$4-2,IF($D189="Primaria",K$4+3,K$4+9))),"No reportó")</f>
        <v>No reportó</v>
      </c>
      <c r="L189" s="12" t="str">
        <f>IF(OR($D189="Inicial",$D189="Secundaria"),"",IFERROR(INDEX(vacan2!$G$2:$T$1000,MATCH($A189&amp;"0",vacan2!$W$2:$W$1000,0),IF($D189="Inicial",L$4-2,IF($D189="Primaria",L$4+3,L$4+9))),"No reportó"))</f>
        <v>No reportó</v>
      </c>
      <c r="M189" s="22" t="str">
        <f>IFERROR(INDEX(vacan2!$G$2:$T$1000,MATCH($A189&amp;"0",vacan2!$W$2:$W$1000,0),IF($D189="Inicial",K$4-2,IF($D189="Primaria",K$4+3,K$4+9))),"Sin datos")</f>
        <v>Sin datos</v>
      </c>
      <c r="N189" s="7" t="str">
        <f t="shared" si="9"/>
        <v>INSERT INTO matri08(codmod, direccion, distrito, g1, g2, g3, g4, g5, g6, obs, actualiz) VALUES ('0547687','JIRON ENRIQUEZ BIAMON S/N','San Miguel',0,0,0,0,0,0,0,now());</v>
      </c>
      <c r="O189" s="7" t="str">
        <f t="shared" si="10"/>
        <v>INSERT INTO matri08(codmod, direccion, distrito, g1, g2, g3, g4, g5, g6, obs, actualiz) VALUES ('0547687','JIRON ENRIQUEZ BIAMON S/N','San Miguel',No reportó,No reportó,No reportó,No reportó,No reportó,No reportó,1,now());</v>
      </c>
      <c r="P189" s="7" t="str">
        <f t="shared" si="11"/>
        <v>INSERT INTO matri08(codmod, direccion, distrito, g1, g2, g3, g4, g5, g6, obs, actualiz) VALUES ('0547687','JIRON ENRIQUEZ BIAMON S/N','San Miguel',0,0,0,0,0,0,0,now());</v>
      </c>
    </row>
    <row r="190" spans="1:16" ht="15" x14ac:dyDescent="0.25">
      <c r="A190" s="11" t="str">
        <f t="shared" si="8"/>
        <v>0548982</v>
      </c>
      <c r="B190" s="9">
        <v>548982</v>
      </c>
      <c r="C190" s="10" t="s">
        <v>169</v>
      </c>
      <c r="D190" s="11" t="s">
        <v>34</v>
      </c>
      <c r="E190" s="21" t="str">
        <f>INDEX(Instituciones!$G$2:$G$349,MATCH(A190,Instituciones!$A$2:$A$349,0))</f>
        <v>AVENIDA INFANCIA S/N</v>
      </c>
      <c r="F190" s="11" t="s">
        <v>160</v>
      </c>
      <c r="G190" s="12" t="str">
        <f>IF($D190="Inicial","",IFERROR(INDEX(vacan2!$G$2:$T$1000,MATCH($A190&amp;"0",vacan2!$W$2:$W$1000,0),IF($D190="Inicial",G$4-2,IF($D190="Primaria",G$4+3,G$4+9))),"No reportó"))</f>
        <v>No reportó</v>
      </c>
      <c r="H190" s="12" t="str">
        <f>IF($D190="Inicial","",IFERROR(INDEX(vacan2!$G$2:$T$1000,MATCH($A190&amp;"0",vacan2!$W$2:$W$1000,0),IF($D190="Inicial",H$4-2,IF($D190="Primaria",H$4+3,H$4+9))),"No reportó"))</f>
        <v>No reportó</v>
      </c>
      <c r="I190" s="12" t="str">
        <f>IFERROR(INDEX(vacan2!$G$2:$T$1000,MATCH($A190&amp;"0",vacan2!$W$2:$W$1000,0),IF($D190="Inicial",I$4-2,IF($D190="Primaria",I$4+3,I$4+9))),"No reportó")</f>
        <v>No reportó</v>
      </c>
      <c r="J190" s="12" t="str">
        <f>IFERROR(INDEX(vacan2!$G$2:$T$1000,MATCH($A190&amp;"0",vacan2!$W$2:$W$1000,0),IF($D190="Inicial",J$4-2,IF($D190="Primaria",J$4+3,J$4+9))),"No reportó")</f>
        <v>No reportó</v>
      </c>
      <c r="K190" s="12" t="str">
        <f>IFERROR(INDEX(vacan2!$G$2:$T$1000,MATCH($A190&amp;"0",vacan2!$W$2:$W$1000,0),IF($D190="Inicial",K$4-2,IF($D190="Primaria",K$4+3,K$4+9))),"No reportó")</f>
        <v>No reportó</v>
      </c>
      <c r="L190" s="12" t="str">
        <f>IF(OR($D190="Inicial",$D190="Secundaria"),"",IFERROR(INDEX(vacan2!$G$2:$T$1000,MATCH($A190&amp;"0",vacan2!$W$2:$W$1000,0),IF($D190="Inicial",L$4-2,IF($D190="Primaria",L$4+3,L$4+9))),"No reportó"))</f>
        <v>No reportó</v>
      </c>
      <c r="M190" s="22" t="str">
        <f>IFERROR(INDEX(vacan2!$G$2:$T$1000,MATCH($A190&amp;"0",vacan2!$W$2:$W$1000,0),IF($D190="Inicial",K$4-2,IF($D190="Primaria",K$4+3,K$4+9))),"Sin datos")</f>
        <v>Sin datos</v>
      </c>
      <c r="N190" s="7" t="str">
        <f t="shared" si="9"/>
        <v>INSERT INTO matri08(codmod, direccion, distrito, g1, g2, g3, g4, g5, g6, obs, actualiz) VALUES ('0548982','AVENIDA INFANCIA S/N','San Miguel',0,0,0,0,0,0,0,now());</v>
      </c>
      <c r="O190" s="7" t="str">
        <f t="shared" si="10"/>
        <v>INSERT INTO matri08(codmod, direccion, distrito, g1, g2, g3, g4, g5, g6, obs, actualiz) VALUES ('0548982','AVENIDA INFANCIA S/N','San Miguel',No reportó,No reportó,No reportó,No reportó,No reportó,No reportó,1,now());</v>
      </c>
      <c r="P190" s="7" t="str">
        <f t="shared" si="11"/>
        <v>INSERT INTO matri08(codmod, direccion, distrito, g1, g2, g3, g4, g5, g6, obs, actualiz) VALUES ('0548982','AVENIDA INFANCIA S/N','San Miguel',0,0,0,0,0,0,0,now());</v>
      </c>
    </row>
    <row r="191" spans="1:16" ht="15" x14ac:dyDescent="0.25">
      <c r="A191" s="11" t="str">
        <f t="shared" si="8"/>
        <v>0243519</v>
      </c>
      <c r="B191" s="9">
        <v>243519</v>
      </c>
      <c r="C191" s="10">
        <v>70582</v>
      </c>
      <c r="D191" s="11" t="s">
        <v>34</v>
      </c>
      <c r="E191" s="21" t="str">
        <f>INDEX(Instituciones!$G$2:$G$349,MATCH(A191,Instituciones!$A$2:$A$349,0))</f>
        <v>ESCURI</v>
      </c>
      <c r="F191" s="11" t="s">
        <v>160</v>
      </c>
      <c r="G191" s="12">
        <f>IF($D191="Inicial","",IFERROR(INDEX(vacan2!$G$2:$T$1000,MATCH($A191&amp;"0",vacan2!$W$2:$W$1000,0),IF($D191="Inicial",G$4-2,IF($D191="Primaria",G$4+3,G$4+9))),"No reportó"))</f>
        <v>60</v>
      </c>
      <c r="H191" s="12">
        <f>IF($D191="Inicial","",IFERROR(INDEX(vacan2!$G$2:$T$1000,MATCH($A191&amp;"0",vacan2!$W$2:$W$1000,0),IF($D191="Inicial",H$4-2,IF($D191="Primaria",H$4+3,H$4+9))),"No reportó"))</f>
        <v>23</v>
      </c>
      <c r="I191" s="12">
        <f>IFERROR(INDEX(vacan2!$G$2:$T$1000,MATCH($A191&amp;"0",vacan2!$W$2:$W$1000,0),IF($D191="Inicial",I$4-2,IF($D191="Primaria",I$4+3,I$4+9))),"No reportó")</f>
        <v>25</v>
      </c>
      <c r="J191" s="12">
        <f>IFERROR(INDEX(vacan2!$G$2:$T$1000,MATCH($A191&amp;"0",vacan2!$W$2:$W$1000,0),IF($D191="Inicial",J$4-2,IF($D191="Primaria",J$4+3,J$4+9))),"No reportó")</f>
        <v>19</v>
      </c>
      <c r="K191" s="12">
        <f>IFERROR(INDEX(vacan2!$G$2:$T$1000,MATCH($A191&amp;"0",vacan2!$W$2:$W$1000,0),IF($D191="Inicial",K$4-2,IF($D191="Primaria",K$4+3,K$4+9))),"No reportó")</f>
        <v>17</v>
      </c>
      <c r="L191" s="12">
        <f>IF(OR($D191="Inicial",$D191="Secundaria"),"",IFERROR(INDEX(vacan2!$G$2:$T$1000,MATCH($A191&amp;"0",vacan2!$W$2:$W$1000,0),IF($D191="Inicial",L$4-2,IF($D191="Primaria",L$4+3,L$4+9))),"No reportó"))</f>
        <v>22</v>
      </c>
      <c r="M191" s="22">
        <f>IFERROR(INDEX(vacan2!$G$2:$T$1000,MATCH($A191&amp;"0",vacan2!$W$2:$W$1000,0),IF($D191="Inicial",K$4-2,IF($D191="Primaria",K$4+3,K$4+9))),"Sin datos")</f>
        <v>17</v>
      </c>
      <c r="N191" s="7" t="str">
        <f t="shared" si="9"/>
        <v>INSERT INTO matri08(codmod, direccion, distrito, g1, g2, g3, g4, g5, g6, obs, actualiz) VALUES ('0243519','ESCURI','San Miguel',0,0,0,0,0,0,0,now());</v>
      </c>
      <c r="O191" s="7" t="str">
        <f t="shared" si="10"/>
        <v>INSERT INTO matri08(codmod, direccion, distrito, g1, g2, g3, g4, g5, g6, obs, actualiz) VALUES ('0243519','ESCURI','San Miguel',60,23,25,19,17,22,1,now());</v>
      </c>
      <c r="P191" s="7" t="str">
        <f t="shared" si="11"/>
        <v>INSERT INTO matri08(codmod, direccion, distrito, g1, g2, g3, g4, g5, g6, obs, actualiz) VALUES ('0243519','ESCURI','San Miguel',60,23,25,19,17,22,1,now());</v>
      </c>
    </row>
    <row r="192" spans="1:16" ht="15" x14ac:dyDescent="0.25">
      <c r="A192" s="11" t="str">
        <f t="shared" si="8"/>
        <v>0243527</v>
      </c>
      <c r="B192" s="9">
        <v>243527</v>
      </c>
      <c r="C192" s="10" t="s">
        <v>170</v>
      </c>
      <c r="D192" s="11" t="s">
        <v>34</v>
      </c>
      <c r="E192" s="21" t="str">
        <f>INDEX(Instituciones!$G$2:$G$349,MATCH(A192,Instituciones!$A$2:$A$349,0))</f>
        <v>CARRETERA VILCAPATA KM 14</v>
      </c>
      <c r="F192" s="11" t="s">
        <v>160</v>
      </c>
      <c r="G192" s="12" t="str">
        <f>IF($D192="Inicial","",IFERROR(INDEX(vacan2!$G$2:$T$1000,MATCH($A192&amp;"0",vacan2!$W$2:$W$1000,0),IF($D192="Inicial",G$4-2,IF($D192="Primaria",G$4+3,G$4+9))),"No reportó"))</f>
        <v>No reportó</v>
      </c>
      <c r="H192" s="12" t="str">
        <f>IF($D192="Inicial","",IFERROR(INDEX(vacan2!$G$2:$T$1000,MATCH($A192&amp;"0",vacan2!$W$2:$W$1000,0),IF($D192="Inicial",H$4-2,IF($D192="Primaria",H$4+3,H$4+9))),"No reportó"))</f>
        <v>No reportó</v>
      </c>
      <c r="I192" s="12" t="str">
        <f>IFERROR(INDEX(vacan2!$G$2:$T$1000,MATCH($A192&amp;"0",vacan2!$W$2:$W$1000,0),IF($D192="Inicial",I$4-2,IF($D192="Primaria",I$4+3,I$4+9))),"No reportó")</f>
        <v>No reportó</v>
      </c>
      <c r="J192" s="12" t="str">
        <f>IFERROR(INDEX(vacan2!$G$2:$T$1000,MATCH($A192&amp;"0",vacan2!$W$2:$W$1000,0),IF($D192="Inicial",J$4-2,IF($D192="Primaria",J$4+3,J$4+9))),"No reportó")</f>
        <v>No reportó</v>
      </c>
      <c r="K192" s="12" t="str">
        <f>IFERROR(INDEX(vacan2!$G$2:$T$1000,MATCH($A192&amp;"0",vacan2!$W$2:$W$1000,0),IF($D192="Inicial",K$4-2,IF($D192="Primaria",K$4+3,K$4+9))),"No reportó")</f>
        <v>No reportó</v>
      </c>
      <c r="L192" s="12" t="str">
        <f>IF(OR($D192="Inicial",$D192="Secundaria"),"",IFERROR(INDEX(vacan2!$G$2:$T$1000,MATCH($A192&amp;"0",vacan2!$W$2:$W$1000,0),IF($D192="Inicial",L$4-2,IF($D192="Primaria",L$4+3,L$4+9))),"No reportó"))</f>
        <v>No reportó</v>
      </c>
      <c r="M192" s="22" t="str">
        <f>IFERROR(INDEX(vacan2!$G$2:$T$1000,MATCH($A192&amp;"0",vacan2!$W$2:$W$1000,0),IF($D192="Inicial",K$4-2,IF($D192="Primaria",K$4+3,K$4+9))),"Sin datos")</f>
        <v>Sin datos</v>
      </c>
      <c r="N192" s="7" t="str">
        <f t="shared" si="9"/>
        <v>INSERT INTO matri08(codmod, direccion, distrito, g1, g2, g3, g4, g5, g6, obs, actualiz) VALUES ('0243527','CARRETERA VILCAPATA KM 14','San Miguel',0,0,0,0,0,0,0,now());</v>
      </c>
      <c r="O192" s="7" t="str">
        <f t="shared" si="10"/>
        <v>INSERT INTO matri08(codmod, direccion, distrito, g1, g2, g3, g4, g5, g6, obs, actualiz) VALUES ('0243527','CARRETERA VILCAPATA KM 14','San Miguel',No reportó,No reportó,No reportó,No reportó,No reportó,No reportó,1,now());</v>
      </c>
      <c r="P192" s="7" t="str">
        <f t="shared" si="11"/>
        <v>INSERT INTO matri08(codmod, direccion, distrito, g1, g2, g3, g4, g5, g6, obs, actualiz) VALUES ('0243527','CARRETERA VILCAPATA KM 14','San Miguel',0,0,0,0,0,0,0,now());</v>
      </c>
    </row>
    <row r="193" spans="1:16" ht="15" x14ac:dyDescent="0.25">
      <c r="A193" s="11" t="str">
        <f t="shared" si="8"/>
        <v>0746073</v>
      </c>
      <c r="B193" s="9">
        <v>746073</v>
      </c>
      <c r="C193" s="10">
        <v>70671</v>
      </c>
      <c r="D193" s="11" t="s">
        <v>34</v>
      </c>
      <c r="E193" s="21" t="str">
        <f>INDEX(Instituciones!$G$2:$G$349,MATCH(A193,Instituciones!$A$2:$A$349,0))</f>
        <v>CARRETERA NATIVIDAD CCACCACHI KM 6</v>
      </c>
      <c r="F193" s="11" t="s">
        <v>160</v>
      </c>
      <c r="G193" s="12" t="str">
        <f>IF($D193="Inicial","",IFERROR(INDEX(vacan2!$G$2:$T$1000,MATCH($A193&amp;"0",vacan2!$W$2:$W$1000,0),IF($D193="Inicial",G$4-2,IF($D193="Primaria",G$4+3,G$4+9))),"No reportó"))</f>
        <v>No reportó</v>
      </c>
      <c r="H193" s="12" t="str">
        <f>IF($D193="Inicial","",IFERROR(INDEX(vacan2!$G$2:$T$1000,MATCH($A193&amp;"0",vacan2!$W$2:$W$1000,0),IF($D193="Inicial",H$4-2,IF($D193="Primaria",H$4+3,H$4+9))),"No reportó"))</f>
        <v>No reportó</v>
      </c>
      <c r="I193" s="12" t="str">
        <f>IFERROR(INDEX(vacan2!$G$2:$T$1000,MATCH($A193&amp;"0",vacan2!$W$2:$W$1000,0),IF($D193="Inicial",I$4-2,IF($D193="Primaria",I$4+3,I$4+9))),"No reportó")</f>
        <v>No reportó</v>
      </c>
      <c r="J193" s="12" t="str">
        <f>IFERROR(INDEX(vacan2!$G$2:$T$1000,MATCH($A193&amp;"0",vacan2!$W$2:$W$1000,0),IF($D193="Inicial",J$4-2,IF($D193="Primaria",J$4+3,J$4+9))),"No reportó")</f>
        <v>No reportó</v>
      </c>
      <c r="K193" s="12" t="str">
        <f>IFERROR(INDEX(vacan2!$G$2:$T$1000,MATCH($A193&amp;"0",vacan2!$W$2:$W$1000,0),IF($D193="Inicial",K$4-2,IF($D193="Primaria",K$4+3,K$4+9))),"No reportó")</f>
        <v>No reportó</v>
      </c>
      <c r="L193" s="12" t="str">
        <f>IF(OR($D193="Inicial",$D193="Secundaria"),"",IFERROR(INDEX(vacan2!$G$2:$T$1000,MATCH($A193&amp;"0",vacan2!$W$2:$W$1000,0),IF($D193="Inicial",L$4-2,IF($D193="Primaria",L$4+3,L$4+9))),"No reportó"))</f>
        <v>No reportó</v>
      </c>
      <c r="M193" s="22" t="str">
        <f>IFERROR(INDEX(vacan2!$G$2:$T$1000,MATCH($A193&amp;"0",vacan2!$W$2:$W$1000,0),IF($D193="Inicial",K$4-2,IF($D193="Primaria",K$4+3,K$4+9))),"Sin datos")</f>
        <v>Sin datos</v>
      </c>
      <c r="N193" s="7" t="str">
        <f t="shared" si="9"/>
        <v>INSERT INTO matri08(codmod, direccion, distrito, g1, g2, g3, g4, g5, g6, obs, actualiz) VALUES ('0746073','CARRETERA NATIVIDAD CCACCACHI KM 6','San Miguel',0,0,0,0,0,0,0,now());</v>
      </c>
      <c r="O193" s="7" t="str">
        <f t="shared" si="10"/>
        <v>INSERT INTO matri08(codmod, direccion, distrito, g1, g2, g3, g4, g5, g6, obs, actualiz) VALUES ('0746073','CARRETERA NATIVIDAD CCACCACHI KM 6','San Miguel',No reportó,No reportó,No reportó,No reportó,No reportó,No reportó,1,now());</v>
      </c>
      <c r="P193" s="7" t="str">
        <f t="shared" si="11"/>
        <v>INSERT INTO matri08(codmod, direccion, distrito, g1, g2, g3, g4, g5, g6, obs, actualiz) VALUES ('0746073','CARRETERA NATIVIDAD CCACCACHI KM 6','San Miguel',0,0,0,0,0,0,0,now());</v>
      </c>
    </row>
    <row r="194" spans="1:16" ht="15" x14ac:dyDescent="0.25">
      <c r="A194" s="11" t="str">
        <f t="shared" si="8"/>
        <v>0243246</v>
      </c>
      <c r="B194" s="9">
        <v>243246</v>
      </c>
      <c r="C194" s="10">
        <v>70554</v>
      </c>
      <c r="D194" s="11" t="s">
        <v>34</v>
      </c>
      <c r="E194" s="21" t="str">
        <f>INDEX(Instituciones!$G$2:$G$349,MATCH(A194,Instituciones!$A$2:$A$349,0))</f>
        <v>CHINGORA</v>
      </c>
      <c r="F194" s="11" t="s">
        <v>160</v>
      </c>
      <c r="G194" s="12" t="str">
        <f>IF($D194="Inicial","",IFERROR(INDEX(vacan2!$G$2:$T$1000,MATCH($A194&amp;"0",vacan2!$W$2:$W$1000,0),IF($D194="Inicial",G$4-2,IF($D194="Primaria",G$4+3,G$4+9))),"No reportó"))</f>
        <v>No reportó</v>
      </c>
      <c r="H194" s="12" t="str">
        <f>IF($D194="Inicial","",IFERROR(INDEX(vacan2!$G$2:$T$1000,MATCH($A194&amp;"0",vacan2!$W$2:$W$1000,0),IF($D194="Inicial",H$4-2,IF($D194="Primaria",H$4+3,H$4+9))),"No reportó"))</f>
        <v>No reportó</v>
      </c>
      <c r="I194" s="12" t="str">
        <f>IFERROR(INDEX(vacan2!$G$2:$T$1000,MATCH($A194&amp;"0",vacan2!$W$2:$W$1000,0),IF($D194="Inicial",I$4-2,IF($D194="Primaria",I$4+3,I$4+9))),"No reportó")</f>
        <v>No reportó</v>
      </c>
      <c r="J194" s="12" t="str">
        <f>IFERROR(INDEX(vacan2!$G$2:$T$1000,MATCH($A194&amp;"0",vacan2!$W$2:$W$1000,0),IF($D194="Inicial",J$4-2,IF($D194="Primaria",J$4+3,J$4+9))),"No reportó")</f>
        <v>No reportó</v>
      </c>
      <c r="K194" s="12" t="str">
        <f>IFERROR(INDEX(vacan2!$G$2:$T$1000,MATCH($A194&amp;"0",vacan2!$W$2:$W$1000,0),IF($D194="Inicial",K$4-2,IF($D194="Primaria",K$4+3,K$4+9))),"No reportó")</f>
        <v>No reportó</v>
      </c>
      <c r="L194" s="12" t="str">
        <f>IF(OR($D194="Inicial",$D194="Secundaria"),"",IFERROR(INDEX(vacan2!$G$2:$T$1000,MATCH($A194&amp;"0",vacan2!$W$2:$W$1000,0),IF($D194="Inicial",L$4-2,IF($D194="Primaria",L$4+3,L$4+9))),"No reportó"))</f>
        <v>No reportó</v>
      </c>
      <c r="M194" s="22" t="str">
        <f>IFERROR(INDEX(vacan2!$G$2:$T$1000,MATCH($A194&amp;"0",vacan2!$W$2:$W$1000,0),IF($D194="Inicial",K$4-2,IF($D194="Primaria",K$4+3,K$4+9))),"Sin datos")</f>
        <v>Sin datos</v>
      </c>
      <c r="N194" s="7" t="str">
        <f t="shared" si="9"/>
        <v>INSERT INTO matri08(codmod, direccion, distrito, g1, g2, g3, g4, g5, g6, obs, actualiz) VALUES ('0243246','CHINGORA','San Miguel',0,0,0,0,0,0,0,now());</v>
      </c>
      <c r="O194" s="7" t="str">
        <f t="shared" si="10"/>
        <v>INSERT INTO matri08(codmod, direccion, distrito, g1, g2, g3, g4, g5, g6, obs, actualiz) VALUES ('0243246','CHINGORA','San Miguel',No reportó,No reportó,No reportó,No reportó,No reportó,No reportó,1,now());</v>
      </c>
      <c r="P194" s="7" t="str">
        <f t="shared" si="11"/>
        <v>INSERT INTO matri08(codmod, direccion, distrito, g1, g2, g3, g4, g5, g6, obs, actualiz) VALUES ('0243246','CHINGORA','San Miguel',0,0,0,0,0,0,0,now());</v>
      </c>
    </row>
    <row r="195" spans="1:16" ht="15" x14ac:dyDescent="0.25">
      <c r="A195" s="11" t="str">
        <f t="shared" si="8"/>
        <v>1026889</v>
      </c>
      <c r="B195" s="9">
        <v>1026889</v>
      </c>
      <c r="C195" s="10">
        <v>70693</v>
      </c>
      <c r="D195" s="11" t="s">
        <v>34</v>
      </c>
      <c r="E195" s="21" t="str">
        <f>INDEX(Instituciones!$G$2:$G$349,MATCH(A195,Instituciones!$A$2:$A$349,0))</f>
        <v>AYABACAS</v>
      </c>
      <c r="F195" s="11" t="s">
        <v>160</v>
      </c>
      <c r="G195" s="12" t="str">
        <f>IF($D195="Inicial","",IFERROR(INDEX(vacan2!$G$2:$T$1000,MATCH($A195&amp;"0",vacan2!$W$2:$W$1000,0),IF($D195="Inicial",G$4-2,IF($D195="Primaria",G$4+3,G$4+9))),"No reportó"))</f>
        <v>No reportó</v>
      </c>
      <c r="H195" s="12" t="str">
        <f>IF($D195="Inicial","",IFERROR(INDEX(vacan2!$G$2:$T$1000,MATCH($A195&amp;"0",vacan2!$W$2:$W$1000,0),IF($D195="Inicial",H$4-2,IF($D195="Primaria",H$4+3,H$4+9))),"No reportó"))</f>
        <v>No reportó</v>
      </c>
      <c r="I195" s="12" t="str">
        <f>IFERROR(INDEX(vacan2!$G$2:$T$1000,MATCH($A195&amp;"0",vacan2!$W$2:$W$1000,0),IF($D195="Inicial",I$4-2,IF($D195="Primaria",I$4+3,I$4+9))),"No reportó")</f>
        <v>No reportó</v>
      </c>
      <c r="J195" s="12" t="str">
        <f>IFERROR(INDEX(vacan2!$G$2:$T$1000,MATCH($A195&amp;"0",vacan2!$W$2:$W$1000,0),IF($D195="Inicial",J$4-2,IF($D195="Primaria",J$4+3,J$4+9))),"No reportó")</f>
        <v>No reportó</v>
      </c>
      <c r="K195" s="12" t="str">
        <f>IFERROR(INDEX(vacan2!$G$2:$T$1000,MATCH($A195&amp;"0",vacan2!$W$2:$W$1000,0),IF($D195="Inicial",K$4-2,IF($D195="Primaria",K$4+3,K$4+9))),"No reportó")</f>
        <v>No reportó</v>
      </c>
      <c r="L195" s="12" t="str">
        <f>IF(OR($D195="Inicial",$D195="Secundaria"),"",IFERROR(INDEX(vacan2!$G$2:$T$1000,MATCH($A195&amp;"0",vacan2!$W$2:$W$1000,0),IF($D195="Inicial",L$4-2,IF($D195="Primaria",L$4+3,L$4+9))),"No reportó"))</f>
        <v>No reportó</v>
      </c>
      <c r="M195" s="22" t="str">
        <f>IFERROR(INDEX(vacan2!$G$2:$T$1000,MATCH($A195&amp;"0",vacan2!$W$2:$W$1000,0),IF($D195="Inicial",K$4-2,IF($D195="Primaria",K$4+3,K$4+9))),"Sin datos")</f>
        <v>Sin datos</v>
      </c>
      <c r="N195" s="7" t="str">
        <f t="shared" si="9"/>
        <v>INSERT INTO matri08(codmod, direccion, distrito, g1, g2, g3, g4, g5, g6, obs, actualiz) VALUES ('1026889','AYABACAS','San Miguel',0,0,0,0,0,0,0,now());</v>
      </c>
      <c r="O195" s="7" t="str">
        <f t="shared" si="10"/>
        <v>INSERT INTO matri08(codmod, direccion, distrito, g1, g2, g3, g4, g5, g6, obs, actualiz) VALUES ('1026889','AYABACAS','San Miguel',No reportó,No reportó,No reportó,No reportó,No reportó,No reportó,1,now());</v>
      </c>
      <c r="P195" s="7" t="str">
        <f t="shared" si="11"/>
        <v>INSERT INTO matri08(codmod, direccion, distrito, g1, g2, g3, g4, g5, g6, obs, actualiz) VALUES ('1026889','AYABACAS','San Miguel',0,0,0,0,0,0,0,now());</v>
      </c>
    </row>
    <row r="196" spans="1:16" ht="15" x14ac:dyDescent="0.25">
      <c r="A196" s="11" t="str">
        <f t="shared" si="8"/>
        <v>1028851</v>
      </c>
      <c r="B196" s="9">
        <v>1028851</v>
      </c>
      <c r="C196" s="10">
        <v>70707</v>
      </c>
      <c r="D196" s="11" t="s">
        <v>34</v>
      </c>
      <c r="E196" s="21" t="str">
        <f>INDEX(Instituciones!$G$2:$G$349,MATCH(A196,Instituciones!$A$2:$A$349,0))</f>
        <v>JIRON NILO S/N</v>
      </c>
      <c r="F196" s="11" t="s">
        <v>130</v>
      </c>
      <c r="G196" s="12" t="str">
        <f>IF($D196="Inicial","",IFERROR(INDEX(vacan2!$G$2:$T$1000,MATCH($A196&amp;"0",vacan2!$W$2:$W$1000,0),IF($D196="Inicial",G$4-2,IF($D196="Primaria",G$4+3,G$4+9))),"No reportó"))</f>
        <v>No reportó</v>
      </c>
      <c r="H196" s="12" t="str">
        <f>IF($D196="Inicial","",IFERROR(INDEX(vacan2!$G$2:$T$1000,MATCH($A196&amp;"0",vacan2!$W$2:$W$1000,0),IF($D196="Inicial",H$4-2,IF($D196="Primaria",H$4+3,H$4+9))),"No reportó"))</f>
        <v>No reportó</v>
      </c>
      <c r="I196" s="12" t="str">
        <f>IFERROR(INDEX(vacan2!$G$2:$T$1000,MATCH($A196&amp;"0",vacan2!$W$2:$W$1000,0),IF($D196="Inicial",I$4-2,IF($D196="Primaria",I$4+3,I$4+9))),"No reportó")</f>
        <v>No reportó</v>
      </c>
      <c r="J196" s="12" t="str">
        <f>IFERROR(INDEX(vacan2!$G$2:$T$1000,MATCH($A196&amp;"0",vacan2!$W$2:$W$1000,0),IF($D196="Inicial",J$4-2,IF($D196="Primaria",J$4+3,J$4+9))),"No reportó")</f>
        <v>No reportó</v>
      </c>
      <c r="K196" s="12" t="str">
        <f>IFERROR(INDEX(vacan2!$G$2:$T$1000,MATCH($A196&amp;"0",vacan2!$W$2:$W$1000,0),IF($D196="Inicial",K$4-2,IF($D196="Primaria",K$4+3,K$4+9))),"No reportó")</f>
        <v>No reportó</v>
      </c>
      <c r="L196" s="12" t="str">
        <f>IF(OR($D196="Inicial",$D196="Secundaria"),"",IFERROR(INDEX(vacan2!$G$2:$T$1000,MATCH($A196&amp;"0",vacan2!$W$2:$W$1000,0),IF($D196="Inicial",L$4-2,IF($D196="Primaria",L$4+3,L$4+9))),"No reportó"))</f>
        <v>No reportó</v>
      </c>
      <c r="M196" s="22" t="str">
        <f>IFERROR(INDEX(vacan2!$G$2:$T$1000,MATCH($A196&amp;"0",vacan2!$W$2:$W$1000,0),IF($D196="Inicial",K$4-2,IF($D196="Primaria",K$4+3,K$4+9))),"Sin datos")</f>
        <v>Sin datos</v>
      </c>
      <c r="N196" s="7" t="str">
        <f t="shared" si="9"/>
        <v>INSERT INTO matri08(codmod, direccion, distrito, g1, g2, g3, g4, g5, g6, obs, actualiz) VALUES ('1028851','JIRON NILO S/N','Juliaca',0,0,0,0,0,0,0,now());</v>
      </c>
      <c r="O196" s="7" t="str">
        <f t="shared" si="10"/>
        <v>INSERT INTO matri08(codmod, direccion, distrito, g1, g2, g3, g4, g5, g6, obs, actualiz) VALUES ('1028851','JIRON NILO S/N','Juliaca',No reportó,No reportó,No reportó,No reportó,No reportó,No reportó,1,now());</v>
      </c>
      <c r="P196" s="7" t="str">
        <f t="shared" si="11"/>
        <v>INSERT INTO matri08(codmod, direccion, distrito, g1, g2, g3, g4, g5, g6, obs, actualiz) VALUES ('1028851','JIRON NILO S/N','Juliaca',0,0,0,0,0,0,0,now());</v>
      </c>
    </row>
    <row r="197" spans="1:16" ht="15" x14ac:dyDescent="0.25">
      <c r="A197" s="11" t="str">
        <f t="shared" ref="A197:A260" si="12">TEXT(B197,"0000000")</f>
        <v>0243220</v>
      </c>
      <c r="B197" s="9">
        <v>243220</v>
      </c>
      <c r="C197" s="10" t="s">
        <v>171</v>
      </c>
      <c r="D197" s="11" t="s">
        <v>34</v>
      </c>
      <c r="E197" s="21" t="str">
        <f>INDEX(Instituciones!$G$2:$G$349,MATCH(A197,Instituciones!$A$2:$A$349,0))</f>
        <v>ISLA KM 10</v>
      </c>
      <c r="F197" s="11" t="s">
        <v>130</v>
      </c>
      <c r="G197" s="12">
        <f>IF($D197="Inicial","",IFERROR(INDEX(vacan2!$G$2:$T$1000,MATCH($A197&amp;"0",vacan2!$W$2:$W$1000,0),IF($D197="Inicial",G$4-2,IF($D197="Primaria",G$4+3,G$4+9))),"No reportó"))</f>
        <v>20</v>
      </c>
      <c r="H197" s="12">
        <f>IF($D197="Inicial","",IFERROR(INDEX(vacan2!$G$2:$T$1000,MATCH($A197&amp;"0",vacan2!$W$2:$W$1000,0),IF($D197="Inicial",H$4-2,IF($D197="Primaria",H$4+3,H$4+9))),"No reportó"))</f>
        <v>17</v>
      </c>
      <c r="I197" s="12">
        <f>IFERROR(INDEX(vacan2!$G$2:$T$1000,MATCH($A197&amp;"0",vacan2!$W$2:$W$1000,0),IF($D197="Inicial",I$4-2,IF($D197="Primaria",I$4+3,I$4+9))),"No reportó")</f>
        <v>12</v>
      </c>
      <c r="J197" s="12">
        <f>IFERROR(INDEX(vacan2!$G$2:$T$1000,MATCH($A197&amp;"0",vacan2!$W$2:$W$1000,0),IF($D197="Inicial",J$4-2,IF($D197="Primaria",J$4+3,J$4+9))),"No reportó")</f>
        <v>10</v>
      </c>
      <c r="K197" s="12">
        <f>IFERROR(INDEX(vacan2!$G$2:$T$1000,MATCH($A197&amp;"0",vacan2!$W$2:$W$1000,0),IF($D197="Inicial",K$4-2,IF($D197="Primaria",K$4+3,K$4+9))),"No reportó")</f>
        <v>21</v>
      </c>
      <c r="L197" s="12">
        <f>IF(OR($D197="Inicial",$D197="Secundaria"),"",IFERROR(INDEX(vacan2!$G$2:$T$1000,MATCH($A197&amp;"0",vacan2!$W$2:$W$1000,0),IF($D197="Inicial",L$4-2,IF($D197="Primaria",L$4+3,L$4+9))),"No reportó"))</f>
        <v>13</v>
      </c>
      <c r="M197" s="22">
        <f>IFERROR(INDEX(vacan2!$G$2:$T$1000,MATCH($A197&amp;"0",vacan2!$W$2:$W$1000,0),IF($D197="Inicial",K$4-2,IF($D197="Primaria",K$4+3,K$4+9))),"Sin datos")</f>
        <v>21</v>
      </c>
      <c r="N197" s="7" t="str">
        <f t="shared" si="9"/>
        <v>INSERT INTO matri08(codmod, direccion, distrito, g1, g2, g3, g4, g5, g6, obs, actualiz) VALUES ('0243220','ISLA KM 10','Juliaca',0,0,0,0,0,0,0,now());</v>
      </c>
      <c r="O197" s="7" t="str">
        <f t="shared" si="10"/>
        <v>INSERT INTO matri08(codmod, direccion, distrito, g1, g2, g3, g4, g5, g6, obs, actualiz) VALUES ('0243220','ISLA KM 10','Juliaca',20,17,12,10,21,13,1,now());</v>
      </c>
      <c r="P197" s="7" t="str">
        <f t="shared" si="11"/>
        <v>INSERT INTO matri08(codmod, direccion, distrito, g1, g2, g3, g4, g5, g6, obs, actualiz) VALUES ('0243220','ISLA KM 10','Juliaca',20,17,12,10,21,13,1,now());</v>
      </c>
    </row>
    <row r="198" spans="1:16" ht="15" x14ac:dyDescent="0.25">
      <c r="A198" s="11" t="str">
        <f t="shared" si="12"/>
        <v>0746057</v>
      </c>
      <c r="B198" s="9">
        <v>746057</v>
      </c>
      <c r="C198" s="10" t="s">
        <v>172</v>
      </c>
      <c r="D198" s="11" t="s">
        <v>34</v>
      </c>
      <c r="E198" s="21" t="str">
        <f>INDEX(Instituciones!$G$2:$G$349,MATCH(A198,Instituciones!$A$2:$A$349,0))</f>
        <v>JIRON NAPO S/N</v>
      </c>
      <c r="F198" s="11" t="s">
        <v>130</v>
      </c>
      <c r="G198" s="12">
        <f>IF($D198="Inicial","",IFERROR(INDEX(vacan2!$G$2:$T$1000,MATCH($A198&amp;"0",vacan2!$W$2:$W$1000,0),IF($D198="Inicial",G$4-2,IF($D198="Primaria",G$4+3,G$4+9))),"No reportó"))</f>
        <v>5</v>
      </c>
      <c r="H198" s="12">
        <f>IF($D198="Inicial","",IFERROR(INDEX(vacan2!$G$2:$T$1000,MATCH($A198&amp;"0",vacan2!$W$2:$W$1000,0),IF($D198="Inicial",H$4-2,IF($D198="Primaria",H$4+3,H$4+9))),"No reportó"))</f>
        <v>0</v>
      </c>
      <c r="I198" s="12">
        <f>IFERROR(INDEX(vacan2!$G$2:$T$1000,MATCH($A198&amp;"0",vacan2!$W$2:$W$1000,0),IF($D198="Inicial",I$4-2,IF($D198="Primaria",I$4+3,I$4+9))),"No reportó")</f>
        <v>8</v>
      </c>
      <c r="J198" s="12">
        <f>IFERROR(INDEX(vacan2!$G$2:$T$1000,MATCH($A198&amp;"0",vacan2!$W$2:$W$1000,0),IF($D198="Inicial",J$4-2,IF($D198="Primaria",J$4+3,J$4+9))),"No reportó")</f>
        <v>0</v>
      </c>
      <c r="K198" s="12">
        <f>IFERROR(INDEX(vacan2!$G$2:$T$1000,MATCH($A198&amp;"0",vacan2!$W$2:$W$1000,0),IF($D198="Inicial",K$4-2,IF($D198="Primaria",K$4+3,K$4+9))),"No reportó")</f>
        <v>2</v>
      </c>
      <c r="L198" s="12">
        <f>IF(OR($D198="Inicial",$D198="Secundaria"),"",IFERROR(INDEX(vacan2!$G$2:$T$1000,MATCH($A198&amp;"0",vacan2!$W$2:$W$1000,0),IF($D198="Inicial",L$4-2,IF($D198="Primaria",L$4+3,L$4+9))),"No reportó"))</f>
        <v>8</v>
      </c>
      <c r="M198" s="22">
        <f>IFERROR(INDEX(vacan2!$G$2:$T$1000,MATCH($A198&amp;"0",vacan2!$W$2:$W$1000,0),IF($D198="Inicial",K$4-2,IF($D198="Primaria",K$4+3,K$4+9))),"Sin datos")</f>
        <v>2</v>
      </c>
      <c r="N198" s="7" t="str">
        <f t="shared" ref="N198:N261" si="13">"INSERT INTO matri08(codmod, direccion, distrito, g1, g2, g3, g4, g5, g6, obs, actualiz) VALUES ('"&amp;A198&amp;"','"&amp;E198&amp;"','"&amp;F198&amp;"',0,0,0,0,0,0,0,now());"</f>
        <v>INSERT INTO matri08(codmod, direccion, distrito, g1, g2, g3, g4, g5, g6, obs, actualiz) VALUES ('0746057','JIRON NAPO S/N','Juliaca',0,0,0,0,0,0,0,now());</v>
      </c>
      <c r="O198" s="7" t="str">
        <f t="shared" ref="O198:O261" si="14">"INSERT INTO matri08(codmod, direccion, distrito, g1, g2, g3, g4, g5, g6, obs, actualiz) VALUES ('"&amp;A198&amp;"','"&amp;E198&amp;"','"&amp;F198&amp;"',"&amp;G198&amp;","&amp;H198&amp;","&amp;I198&amp;","&amp;J198&amp;","&amp;K198&amp;","&amp;L198&amp;",1,now());"</f>
        <v>INSERT INTO matri08(codmod, direccion, distrito, g1, g2, g3, g4, g5, g6, obs, actualiz) VALUES ('0746057','JIRON NAPO S/N','Juliaca',5,0,8,0,2,8,1,now());</v>
      </c>
      <c r="P198" s="7" t="str">
        <f t="shared" ref="P198:P261" si="15">IF(M198="Sin datos",N198,O198)</f>
        <v>INSERT INTO matri08(codmod, direccion, distrito, g1, g2, g3, g4, g5, g6, obs, actualiz) VALUES ('0746057','JIRON NAPO S/N','Juliaca',5,0,8,0,2,8,1,now());</v>
      </c>
    </row>
    <row r="199" spans="1:16" ht="15" x14ac:dyDescent="0.25">
      <c r="A199" s="11" t="str">
        <f t="shared" si="12"/>
        <v>0243998</v>
      </c>
      <c r="B199" s="9">
        <v>243998</v>
      </c>
      <c r="C199" s="10" t="s">
        <v>173</v>
      </c>
      <c r="D199" s="11" t="s">
        <v>34</v>
      </c>
      <c r="E199" s="21" t="str">
        <f>INDEX(Instituciones!$G$2:$G$349,MATCH(A199,Instituciones!$A$2:$A$349,0))</f>
        <v>JIRON TUMBES 935</v>
      </c>
      <c r="F199" s="11" t="s">
        <v>130</v>
      </c>
      <c r="G199" s="12" t="str">
        <f>IF($D199="Inicial","",IFERROR(INDEX(vacan2!$G$2:$T$1000,MATCH($A199&amp;"0",vacan2!$W$2:$W$1000,0),IF($D199="Inicial",G$4-2,IF($D199="Primaria",G$4+3,G$4+9))),"No reportó"))</f>
        <v>No reportó</v>
      </c>
      <c r="H199" s="12" t="str">
        <f>IF($D199="Inicial","",IFERROR(INDEX(vacan2!$G$2:$T$1000,MATCH($A199&amp;"0",vacan2!$W$2:$W$1000,0),IF($D199="Inicial",H$4-2,IF($D199="Primaria",H$4+3,H$4+9))),"No reportó"))</f>
        <v>No reportó</v>
      </c>
      <c r="I199" s="12" t="str">
        <f>IFERROR(INDEX(vacan2!$G$2:$T$1000,MATCH($A199&amp;"0",vacan2!$W$2:$W$1000,0),IF($D199="Inicial",I$4-2,IF($D199="Primaria",I$4+3,I$4+9))),"No reportó")</f>
        <v>No reportó</v>
      </c>
      <c r="J199" s="12" t="str">
        <f>IFERROR(INDEX(vacan2!$G$2:$T$1000,MATCH($A199&amp;"0",vacan2!$W$2:$W$1000,0),IF($D199="Inicial",J$4-2,IF($D199="Primaria",J$4+3,J$4+9))),"No reportó")</f>
        <v>No reportó</v>
      </c>
      <c r="K199" s="12" t="str">
        <f>IFERROR(INDEX(vacan2!$G$2:$T$1000,MATCH($A199&amp;"0",vacan2!$W$2:$W$1000,0),IF($D199="Inicial",K$4-2,IF($D199="Primaria",K$4+3,K$4+9))),"No reportó")</f>
        <v>No reportó</v>
      </c>
      <c r="L199" s="12" t="str">
        <f>IF(OR($D199="Inicial",$D199="Secundaria"),"",IFERROR(INDEX(vacan2!$G$2:$T$1000,MATCH($A199&amp;"0",vacan2!$W$2:$W$1000,0),IF($D199="Inicial",L$4-2,IF($D199="Primaria",L$4+3,L$4+9))),"No reportó"))</f>
        <v>No reportó</v>
      </c>
      <c r="M199" s="22" t="str">
        <f>IFERROR(INDEX(vacan2!$G$2:$T$1000,MATCH($A199&amp;"0",vacan2!$W$2:$W$1000,0),IF($D199="Inicial",K$4-2,IF($D199="Primaria",K$4+3,K$4+9))),"Sin datos")</f>
        <v>Sin datos</v>
      </c>
      <c r="N199" s="7" t="str">
        <f t="shared" si="13"/>
        <v>INSERT INTO matri08(codmod, direccion, distrito, g1, g2, g3, g4, g5, g6, obs, actualiz) VALUES ('0243998','JIRON TUMBES 935','Juliaca',0,0,0,0,0,0,0,now());</v>
      </c>
      <c r="O199" s="7" t="str">
        <f t="shared" si="14"/>
        <v>INSERT INTO matri08(codmod, direccion, distrito, g1, g2, g3, g4, g5, g6, obs, actualiz) VALUES ('0243998','JIRON TUMBES 935','Juliaca',No reportó,No reportó,No reportó,No reportó,No reportó,No reportó,1,now());</v>
      </c>
      <c r="P199" s="7" t="str">
        <f t="shared" si="15"/>
        <v>INSERT INTO matri08(codmod, direccion, distrito, g1, g2, g3, g4, g5, g6, obs, actualiz) VALUES ('0243998','JIRON TUMBES 935','Juliaca',0,0,0,0,0,0,0,now());</v>
      </c>
    </row>
    <row r="200" spans="1:16" ht="15" x14ac:dyDescent="0.25">
      <c r="A200" s="11" t="str">
        <f t="shared" si="12"/>
        <v>1362581</v>
      </c>
      <c r="B200" s="9">
        <v>1362581</v>
      </c>
      <c r="C200" s="10" t="s">
        <v>153</v>
      </c>
      <c r="D200" s="11" t="s">
        <v>34</v>
      </c>
      <c r="E200" s="21" t="str">
        <f>INDEX(Instituciones!$G$2:$G$349,MATCH(A200,Instituciones!$A$2:$A$349,0))</f>
        <v>JIRON SAN FRANCISCO S/N</v>
      </c>
      <c r="F200" s="11" t="s">
        <v>130</v>
      </c>
      <c r="G200" s="12" t="str">
        <f>IF($D200="Inicial","",IFERROR(INDEX(vacan2!$G$2:$T$1000,MATCH($A200&amp;"0",vacan2!$W$2:$W$1000,0),IF($D200="Inicial",G$4-2,IF($D200="Primaria",G$4+3,G$4+9))),"No reportó"))</f>
        <v>No reportó</v>
      </c>
      <c r="H200" s="12" t="str">
        <f>IF($D200="Inicial","",IFERROR(INDEX(vacan2!$G$2:$T$1000,MATCH($A200&amp;"0",vacan2!$W$2:$W$1000,0),IF($D200="Inicial",H$4-2,IF($D200="Primaria",H$4+3,H$4+9))),"No reportó"))</f>
        <v>No reportó</v>
      </c>
      <c r="I200" s="12" t="str">
        <f>IFERROR(INDEX(vacan2!$G$2:$T$1000,MATCH($A200&amp;"0",vacan2!$W$2:$W$1000,0),IF($D200="Inicial",I$4-2,IF($D200="Primaria",I$4+3,I$4+9))),"No reportó")</f>
        <v>No reportó</v>
      </c>
      <c r="J200" s="12" t="str">
        <f>IFERROR(INDEX(vacan2!$G$2:$T$1000,MATCH($A200&amp;"0",vacan2!$W$2:$W$1000,0),IF($D200="Inicial",J$4-2,IF($D200="Primaria",J$4+3,J$4+9))),"No reportó")</f>
        <v>No reportó</v>
      </c>
      <c r="K200" s="12" t="str">
        <f>IFERROR(INDEX(vacan2!$G$2:$T$1000,MATCH($A200&amp;"0",vacan2!$W$2:$W$1000,0),IF($D200="Inicial",K$4-2,IF($D200="Primaria",K$4+3,K$4+9))),"No reportó")</f>
        <v>No reportó</v>
      </c>
      <c r="L200" s="12" t="str">
        <f>IF(OR($D200="Inicial",$D200="Secundaria"),"",IFERROR(INDEX(vacan2!$G$2:$T$1000,MATCH($A200&amp;"0",vacan2!$W$2:$W$1000,0),IF($D200="Inicial",L$4-2,IF($D200="Primaria",L$4+3,L$4+9))),"No reportó"))</f>
        <v>No reportó</v>
      </c>
      <c r="M200" s="22" t="str">
        <f>IFERROR(INDEX(vacan2!$G$2:$T$1000,MATCH($A200&amp;"0",vacan2!$W$2:$W$1000,0),IF($D200="Inicial",K$4-2,IF($D200="Primaria",K$4+3,K$4+9))),"Sin datos")</f>
        <v>Sin datos</v>
      </c>
      <c r="N200" s="7" t="str">
        <f t="shared" si="13"/>
        <v>INSERT INTO matri08(codmod, direccion, distrito, g1, g2, g3, g4, g5, g6, obs, actualiz) VALUES ('1362581','JIRON SAN FRANCISCO S/N','Juliaca',0,0,0,0,0,0,0,now());</v>
      </c>
      <c r="O200" s="7" t="str">
        <f t="shared" si="14"/>
        <v>INSERT INTO matri08(codmod, direccion, distrito, g1, g2, g3, g4, g5, g6, obs, actualiz) VALUES ('1362581','JIRON SAN FRANCISCO S/N','Juliaca',No reportó,No reportó,No reportó,No reportó,No reportó,No reportó,1,now());</v>
      </c>
      <c r="P200" s="7" t="str">
        <f t="shared" si="15"/>
        <v>INSERT INTO matri08(codmod, direccion, distrito, g1, g2, g3, g4, g5, g6, obs, actualiz) VALUES ('1362581','JIRON SAN FRANCISCO S/N','Juliaca',0,0,0,0,0,0,0,now());</v>
      </c>
    </row>
    <row r="201" spans="1:16" ht="15" x14ac:dyDescent="0.25">
      <c r="A201" s="11" t="str">
        <f t="shared" si="12"/>
        <v>0243170</v>
      </c>
      <c r="B201" s="9">
        <v>243170</v>
      </c>
      <c r="C201" s="10">
        <v>70547</v>
      </c>
      <c r="D201" s="11" t="s">
        <v>34</v>
      </c>
      <c r="E201" s="21" t="str">
        <f>INDEX(Instituciones!$G$2:$G$349,MATCH(A201,Instituciones!$A$2:$A$349,0))</f>
        <v>JIRON CARABAYA 850</v>
      </c>
      <c r="F201" s="11" t="s">
        <v>130</v>
      </c>
      <c r="G201" s="12" t="str">
        <f>IF($D201="Inicial","",IFERROR(INDEX(vacan2!$G$2:$T$1000,MATCH($A201&amp;"0",vacan2!$W$2:$W$1000,0),IF($D201="Inicial",G$4-2,IF($D201="Primaria",G$4+3,G$4+9))),"No reportó"))</f>
        <v>No reportó</v>
      </c>
      <c r="H201" s="12" t="str">
        <f>IF($D201="Inicial","",IFERROR(INDEX(vacan2!$G$2:$T$1000,MATCH($A201&amp;"0",vacan2!$W$2:$W$1000,0),IF($D201="Inicial",H$4-2,IF($D201="Primaria",H$4+3,H$4+9))),"No reportó"))</f>
        <v>No reportó</v>
      </c>
      <c r="I201" s="12" t="str">
        <f>IFERROR(INDEX(vacan2!$G$2:$T$1000,MATCH($A201&amp;"0",vacan2!$W$2:$W$1000,0),IF($D201="Inicial",I$4-2,IF($D201="Primaria",I$4+3,I$4+9))),"No reportó")</f>
        <v>No reportó</v>
      </c>
      <c r="J201" s="12" t="str">
        <f>IFERROR(INDEX(vacan2!$G$2:$T$1000,MATCH($A201&amp;"0",vacan2!$W$2:$W$1000,0),IF($D201="Inicial",J$4-2,IF($D201="Primaria",J$4+3,J$4+9))),"No reportó")</f>
        <v>No reportó</v>
      </c>
      <c r="K201" s="12" t="str">
        <f>IFERROR(INDEX(vacan2!$G$2:$T$1000,MATCH($A201&amp;"0",vacan2!$W$2:$W$1000,0),IF($D201="Inicial",K$4-2,IF($D201="Primaria",K$4+3,K$4+9))),"No reportó")</f>
        <v>No reportó</v>
      </c>
      <c r="L201" s="12" t="str">
        <f>IF(OR($D201="Inicial",$D201="Secundaria"),"",IFERROR(INDEX(vacan2!$G$2:$T$1000,MATCH($A201&amp;"0",vacan2!$W$2:$W$1000,0),IF($D201="Inicial",L$4-2,IF($D201="Primaria",L$4+3,L$4+9))),"No reportó"))</f>
        <v>No reportó</v>
      </c>
      <c r="M201" s="22" t="str">
        <f>IFERROR(INDEX(vacan2!$G$2:$T$1000,MATCH($A201&amp;"0",vacan2!$W$2:$W$1000,0),IF($D201="Inicial",K$4-2,IF($D201="Primaria",K$4+3,K$4+9))),"Sin datos")</f>
        <v>Sin datos</v>
      </c>
      <c r="N201" s="7" t="str">
        <f t="shared" si="13"/>
        <v>INSERT INTO matri08(codmod, direccion, distrito, g1, g2, g3, g4, g5, g6, obs, actualiz) VALUES ('0243170','JIRON CARABAYA 850','Juliaca',0,0,0,0,0,0,0,now());</v>
      </c>
      <c r="O201" s="7" t="str">
        <f t="shared" si="14"/>
        <v>INSERT INTO matri08(codmod, direccion, distrito, g1, g2, g3, g4, g5, g6, obs, actualiz) VALUES ('0243170','JIRON CARABAYA 850','Juliaca',No reportó,No reportó,No reportó,No reportó,No reportó,No reportó,1,now());</v>
      </c>
      <c r="P201" s="7" t="str">
        <f t="shared" si="15"/>
        <v>INSERT INTO matri08(codmod, direccion, distrito, g1, g2, g3, g4, g5, g6, obs, actualiz) VALUES ('0243170','JIRON CARABAYA 850','Juliaca',0,0,0,0,0,0,0,now());</v>
      </c>
    </row>
    <row r="202" spans="1:16" ht="15" x14ac:dyDescent="0.25">
      <c r="A202" s="11" t="str">
        <f t="shared" si="12"/>
        <v>0243238</v>
      </c>
      <c r="B202" s="9">
        <v>243238</v>
      </c>
      <c r="C202" s="10">
        <v>70553</v>
      </c>
      <c r="D202" s="11" t="s">
        <v>34</v>
      </c>
      <c r="E202" s="21" t="str">
        <f>INDEX(Instituciones!$G$2:$G$349,MATCH(A202,Instituciones!$A$2:$A$349,0))</f>
        <v>PUCACHUPA KM 14</v>
      </c>
      <c r="F202" s="11" t="s">
        <v>130</v>
      </c>
      <c r="G202" s="12" t="str">
        <f>IF($D202="Inicial","",IFERROR(INDEX(vacan2!$G$2:$T$1000,MATCH($A202&amp;"0",vacan2!$W$2:$W$1000,0),IF($D202="Inicial",G$4-2,IF($D202="Primaria",G$4+3,G$4+9))),"No reportó"))</f>
        <v>No reportó</v>
      </c>
      <c r="H202" s="12" t="str">
        <f>IF($D202="Inicial","",IFERROR(INDEX(vacan2!$G$2:$T$1000,MATCH($A202&amp;"0",vacan2!$W$2:$W$1000,0),IF($D202="Inicial",H$4-2,IF($D202="Primaria",H$4+3,H$4+9))),"No reportó"))</f>
        <v>No reportó</v>
      </c>
      <c r="I202" s="12" t="str">
        <f>IFERROR(INDEX(vacan2!$G$2:$T$1000,MATCH($A202&amp;"0",vacan2!$W$2:$W$1000,0),IF($D202="Inicial",I$4-2,IF($D202="Primaria",I$4+3,I$4+9))),"No reportó")</f>
        <v>No reportó</v>
      </c>
      <c r="J202" s="12" t="str">
        <f>IFERROR(INDEX(vacan2!$G$2:$T$1000,MATCH($A202&amp;"0",vacan2!$W$2:$W$1000,0),IF($D202="Inicial",J$4-2,IF($D202="Primaria",J$4+3,J$4+9))),"No reportó")</f>
        <v>No reportó</v>
      </c>
      <c r="K202" s="12" t="str">
        <f>IFERROR(INDEX(vacan2!$G$2:$T$1000,MATCH($A202&amp;"0",vacan2!$W$2:$W$1000,0),IF($D202="Inicial",K$4-2,IF($D202="Primaria",K$4+3,K$4+9))),"No reportó")</f>
        <v>No reportó</v>
      </c>
      <c r="L202" s="12" t="str">
        <f>IF(OR($D202="Inicial",$D202="Secundaria"),"",IFERROR(INDEX(vacan2!$G$2:$T$1000,MATCH($A202&amp;"0",vacan2!$W$2:$W$1000,0),IF($D202="Inicial",L$4-2,IF($D202="Primaria",L$4+3,L$4+9))),"No reportó"))</f>
        <v>No reportó</v>
      </c>
      <c r="M202" s="22" t="str">
        <f>IFERROR(INDEX(vacan2!$G$2:$T$1000,MATCH($A202&amp;"0",vacan2!$W$2:$W$1000,0),IF($D202="Inicial",K$4-2,IF($D202="Primaria",K$4+3,K$4+9))),"Sin datos")</f>
        <v>Sin datos</v>
      </c>
      <c r="N202" s="7" t="str">
        <f t="shared" si="13"/>
        <v>INSERT INTO matri08(codmod, direccion, distrito, g1, g2, g3, g4, g5, g6, obs, actualiz) VALUES ('0243238','PUCACHUPA KM 14','Juliaca',0,0,0,0,0,0,0,now());</v>
      </c>
      <c r="O202" s="7" t="str">
        <f t="shared" si="14"/>
        <v>INSERT INTO matri08(codmod, direccion, distrito, g1, g2, g3, g4, g5, g6, obs, actualiz) VALUES ('0243238','PUCACHUPA KM 14','Juliaca',No reportó,No reportó,No reportó,No reportó,No reportó,No reportó,1,now());</v>
      </c>
      <c r="P202" s="7" t="str">
        <f t="shared" si="15"/>
        <v>INSERT INTO matri08(codmod, direccion, distrito, g1, g2, g3, g4, g5, g6, obs, actualiz) VALUES ('0243238','PUCACHUPA KM 14','Juliaca',0,0,0,0,0,0,0,now());</v>
      </c>
    </row>
    <row r="203" spans="1:16" ht="15" x14ac:dyDescent="0.25">
      <c r="A203" s="11" t="str">
        <f t="shared" si="12"/>
        <v>0244004</v>
      </c>
      <c r="B203" s="9">
        <v>244004</v>
      </c>
      <c r="C203" s="10" t="s">
        <v>53</v>
      </c>
      <c r="D203" s="11" t="s">
        <v>34</v>
      </c>
      <c r="E203" s="21" t="str">
        <f>INDEX(Instituciones!$G$2:$G$349,MATCH(A203,Instituciones!$A$2:$A$349,0))</f>
        <v>JIRON AYACUCHO 414</v>
      </c>
      <c r="F203" s="11" t="s">
        <v>130</v>
      </c>
      <c r="G203" s="12" t="str">
        <f>IF($D203="Inicial","",IFERROR(INDEX(vacan2!$G$2:$T$1000,MATCH($A203&amp;"0",vacan2!$W$2:$W$1000,0),IF($D203="Inicial",G$4-2,IF($D203="Primaria",G$4+3,G$4+9))),"No reportó"))</f>
        <v>00</v>
      </c>
      <c r="H203" s="12" t="str">
        <f>IF($D203="Inicial","",IFERROR(INDEX(vacan2!$G$2:$T$1000,MATCH($A203&amp;"0",vacan2!$W$2:$W$1000,0),IF($D203="Inicial",H$4-2,IF($D203="Primaria",H$4+3,H$4+9))),"No reportó"))</f>
        <v>00</v>
      </c>
      <c r="I203" s="12" t="str">
        <f>IFERROR(INDEX(vacan2!$G$2:$T$1000,MATCH($A203&amp;"0",vacan2!$W$2:$W$1000,0),IF($D203="Inicial",I$4-2,IF($D203="Primaria",I$4+3,I$4+9))),"No reportó")</f>
        <v>00</v>
      </c>
      <c r="J203" s="12" t="str">
        <f>IFERROR(INDEX(vacan2!$G$2:$T$1000,MATCH($A203&amp;"0",vacan2!$W$2:$W$1000,0),IF($D203="Inicial",J$4-2,IF($D203="Primaria",J$4+3,J$4+9))),"No reportó")</f>
        <v>00</v>
      </c>
      <c r="K203" s="12" t="str">
        <f>IFERROR(INDEX(vacan2!$G$2:$T$1000,MATCH($A203&amp;"0",vacan2!$W$2:$W$1000,0),IF($D203="Inicial",K$4-2,IF($D203="Primaria",K$4+3,K$4+9))),"No reportó")</f>
        <v>00</v>
      </c>
      <c r="L203" s="12" t="str">
        <f>IF(OR($D203="Inicial",$D203="Secundaria"),"",IFERROR(INDEX(vacan2!$G$2:$T$1000,MATCH($A203&amp;"0",vacan2!$W$2:$W$1000,0),IF($D203="Inicial",L$4-2,IF($D203="Primaria",L$4+3,L$4+9))),"No reportó"))</f>
        <v>00</v>
      </c>
      <c r="M203" s="22" t="str">
        <f>IFERROR(INDEX(vacan2!$G$2:$T$1000,MATCH($A203&amp;"0",vacan2!$W$2:$W$1000,0),IF($D203="Inicial",K$4-2,IF($D203="Primaria",K$4+3,K$4+9))),"Sin datos")</f>
        <v>00</v>
      </c>
      <c r="N203" s="7" t="str">
        <f t="shared" si="13"/>
        <v>INSERT INTO matri08(codmod, direccion, distrito, g1, g2, g3, g4, g5, g6, obs, actualiz) VALUES ('0244004','JIRON AYACUCHO 414','Juliaca',0,0,0,0,0,0,0,now());</v>
      </c>
      <c r="O203" s="7" t="str">
        <f t="shared" si="14"/>
        <v>INSERT INTO matri08(codmod, direccion, distrito, g1, g2, g3, g4, g5, g6, obs, actualiz) VALUES ('0244004','JIRON AYACUCHO 414','Juliaca',00,00,00,00,00,00,1,now());</v>
      </c>
      <c r="P203" s="7" t="str">
        <f t="shared" si="15"/>
        <v>INSERT INTO matri08(codmod, direccion, distrito, g1, g2, g3, g4, g5, g6, obs, actualiz) VALUES ('0244004','JIRON AYACUCHO 414','Juliaca',00,00,00,00,00,00,1,now());</v>
      </c>
    </row>
    <row r="204" spans="1:16" ht="15" x14ac:dyDescent="0.25">
      <c r="A204" s="11" t="str">
        <f t="shared" si="12"/>
        <v>0617902</v>
      </c>
      <c r="B204" s="9">
        <v>617902</v>
      </c>
      <c r="C204" s="10">
        <v>70612</v>
      </c>
      <c r="D204" s="11" t="s">
        <v>34</v>
      </c>
      <c r="E204" s="21" t="str">
        <f>INDEX(Instituciones!$G$2:$G$349,MATCH(A204,Instituciones!$A$2:$A$349,0))</f>
        <v>JIRON AZANGARO 1556</v>
      </c>
      <c r="F204" s="11" t="s">
        <v>130</v>
      </c>
      <c r="G204" s="12" t="str">
        <f>IF($D204="Inicial","",IFERROR(INDEX(vacan2!$G$2:$T$1000,MATCH($A204&amp;"0",vacan2!$W$2:$W$1000,0),IF($D204="Inicial",G$4-2,IF($D204="Primaria",G$4+3,G$4+9))),"No reportó"))</f>
        <v>No reportó</v>
      </c>
      <c r="H204" s="12" t="str">
        <f>IF($D204="Inicial","",IFERROR(INDEX(vacan2!$G$2:$T$1000,MATCH($A204&amp;"0",vacan2!$W$2:$W$1000,0),IF($D204="Inicial",H$4-2,IF($D204="Primaria",H$4+3,H$4+9))),"No reportó"))</f>
        <v>No reportó</v>
      </c>
      <c r="I204" s="12" t="str">
        <f>IFERROR(INDEX(vacan2!$G$2:$T$1000,MATCH($A204&amp;"0",vacan2!$W$2:$W$1000,0),IF($D204="Inicial",I$4-2,IF($D204="Primaria",I$4+3,I$4+9))),"No reportó")</f>
        <v>No reportó</v>
      </c>
      <c r="J204" s="12" t="str">
        <f>IFERROR(INDEX(vacan2!$G$2:$T$1000,MATCH($A204&amp;"0",vacan2!$W$2:$W$1000,0),IF($D204="Inicial",J$4-2,IF($D204="Primaria",J$4+3,J$4+9))),"No reportó")</f>
        <v>No reportó</v>
      </c>
      <c r="K204" s="12" t="str">
        <f>IFERROR(INDEX(vacan2!$G$2:$T$1000,MATCH($A204&amp;"0",vacan2!$W$2:$W$1000,0),IF($D204="Inicial",K$4-2,IF($D204="Primaria",K$4+3,K$4+9))),"No reportó")</f>
        <v>No reportó</v>
      </c>
      <c r="L204" s="12" t="str">
        <f>IF(OR($D204="Inicial",$D204="Secundaria"),"",IFERROR(INDEX(vacan2!$G$2:$T$1000,MATCH($A204&amp;"0",vacan2!$W$2:$W$1000,0),IF($D204="Inicial",L$4-2,IF($D204="Primaria",L$4+3,L$4+9))),"No reportó"))</f>
        <v>No reportó</v>
      </c>
      <c r="M204" s="22" t="str">
        <f>IFERROR(INDEX(vacan2!$G$2:$T$1000,MATCH($A204&amp;"0",vacan2!$W$2:$W$1000,0),IF($D204="Inicial",K$4-2,IF($D204="Primaria",K$4+3,K$4+9))),"Sin datos")</f>
        <v>Sin datos</v>
      </c>
      <c r="N204" s="7" t="str">
        <f t="shared" si="13"/>
        <v>INSERT INTO matri08(codmod, direccion, distrito, g1, g2, g3, g4, g5, g6, obs, actualiz) VALUES ('0617902','JIRON AZANGARO 1556','Juliaca',0,0,0,0,0,0,0,now());</v>
      </c>
      <c r="O204" s="7" t="str">
        <f t="shared" si="14"/>
        <v>INSERT INTO matri08(codmod, direccion, distrito, g1, g2, g3, g4, g5, g6, obs, actualiz) VALUES ('0617902','JIRON AZANGARO 1556','Juliaca',No reportó,No reportó,No reportó,No reportó,No reportó,No reportó,1,now());</v>
      </c>
      <c r="P204" s="7" t="str">
        <f t="shared" si="15"/>
        <v>INSERT INTO matri08(codmod, direccion, distrito, g1, g2, g3, g4, g5, g6, obs, actualiz) VALUES ('0617902','JIRON AZANGARO 1556','Juliaca',0,0,0,0,0,0,0,now());</v>
      </c>
    </row>
    <row r="205" spans="1:16" ht="15" x14ac:dyDescent="0.25">
      <c r="A205" s="11" t="str">
        <f t="shared" si="12"/>
        <v>0239335</v>
      </c>
      <c r="B205" s="9">
        <v>239335</v>
      </c>
      <c r="C205" s="10">
        <v>70703</v>
      </c>
      <c r="D205" s="11" t="s">
        <v>34</v>
      </c>
      <c r="E205" s="21" t="str">
        <f>INDEX(Instituciones!$G$2:$G$349,MATCH(A205,Instituciones!$A$2:$A$349,0))</f>
        <v>CARRETERA YOCARA KM 14</v>
      </c>
      <c r="F205" s="11" t="s">
        <v>130</v>
      </c>
      <c r="G205" s="12" t="str">
        <f>IF($D205="Inicial","",IFERROR(INDEX(vacan2!$G$2:$T$1000,MATCH($A205&amp;"0",vacan2!$W$2:$W$1000,0),IF($D205="Inicial",G$4-2,IF($D205="Primaria",G$4+3,G$4+9))),"No reportó"))</f>
        <v>No reportó</v>
      </c>
      <c r="H205" s="12" t="str">
        <f>IF($D205="Inicial","",IFERROR(INDEX(vacan2!$G$2:$T$1000,MATCH($A205&amp;"0",vacan2!$W$2:$W$1000,0),IF($D205="Inicial",H$4-2,IF($D205="Primaria",H$4+3,H$4+9))),"No reportó"))</f>
        <v>No reportó</v>
      </c>
      <c r="I205" s="12" t="str">
        <f>IFERROR(INDEX(vacan2!$G$2:$T$1000,MATCH($A205&amp;"0",vacan2!$W$2:$W$1000,0),IF($D205="Inicial",I$4-2,IF($D205="Primaria",I$4+3,I$4+9))),"No reportó")</f>
        <v>No reportó</v>
      </c>
      <c r="J205" s="12" t="str">
        <f>IFERROR(INDEX(vacan2!$G$2:$T$1000,MATCH($A205&amp;"0",vacan2!$W$2:$W$1000,0),IF($D205="Inicial",J$4-2,IF($D205="Primaria",J$4+3,J$4+9))),"No reportó")</f>
        <v>No reportó</v>
      </c>
      <c r="K205" s="12" t="str">
        <f>IFERROR(INDEX(vacan2!$G$2:$T$1000,MATCH($A205&amp;"0",vacan2!$W$2:$W$1000,0),IF($D205="Inicial",K$4-2,IF($D205="Primaria",K$4+3,K$4+9))),"No reportó")</f>
        <v>No reportó</v>
      </c>
      <c r="L205" s="12" t="str">
        <f>IF(OR($D205="Inicial",$D205="Secundaria"),"",IFERROR(INDEX(vacan2!$G$2:$T$1000,MATCH($A205&amp;"0",vacan2!$W$2:$W$1000,0),IF($D205="Inicial",L$4-2,IF($D205="Primaria",L$4+3,L$4+9))),"No reportó"))</f>
        <v>No reportó</v>
      </c>
      <c r="M205" s="22" t="str">
        <f>IFERROR(INDEX(vacan2!$G$2:$T$1000,MATCH($A205&amp;"0",vacan2!$W$2:$W$1000,0),IF($D205="Inicial",K$4-2,IF($D205="Primaria",K$4+3,K$4+9))),"Sin datos")</f>
        <v>Sin datos</v>
      </c>
      <c r="N205" s="7" t="str">
        <f t="shared" si="13"/>
        <v>INSERT INTO matri08(codmod, direccion, distrito, g1, g2, g3, g4, g5, g6, obs, actualiz) VALUES ('0239335','CARRETERA YOCARA KM 14','Juliaca',0,0,0,0,0,0,0,now());</v>
      </c>
      <c r="O205" s="7" t="str">
        <f t="shared" si="14"/>
        <v>INSERT INTO matri08(codmod, direccion, distrito, g1, g2, g3, g4, g5, g6, obs, actualiz) VALUES ('0239335','CARRETERA YOCARA KM 14','Juliaca',No reportó,No reportó,No reportó,No reportó,No reportó,No reportó,1,now());</v>
      </c>
      <c r="P205" s="7" t="str">
        <f t="shared" si="15"/>
        <v>INSERT INTO matri08(codmod, direccion, distrito, g1, g2, g3, g4, g5, g6, obs, actualiz) VALUES ('0239335','CARRETERA YOCARA KM 14','Juliaca',0,0,0,0,0,0,0,now());</v>
      </c>
    </row>
    <row r="206" spans="1:16" ht="15" x14ac:dyDescent="0.25">
      <c r="A206" s="11" t="str">
        <f t="shared" si="12"/>
        <v>0243162</v>
      </c>
      <c r="B206" s="9">
        <v>243162</v>
      </c>
      <c r="C206" s="10">
        <v>70546</v>
      </c>
      <c r="D206" s="11" t="s">
        <v>34</v>
      </c>
      <c r="E206" s="21" t="str">
        <f>INDEX(Instituciones!$G$2:$G$349,MATCH(A206,Instituciones!$A$2:$A$349,0))</f>
        <v>JIRON ALMAGRO 702</v>
      </c>
      <c r="F206" s="11" t="s">
        <v>130</v>
      </c>
      <c r="G206" s="12" t="str">
        <f>IF($D206="Inicial","",IFERROR(INDEX(vacan2!$G$2:$T$1000,MATCH($A206&amp;"0",vacan2!$W$2:$W$1000,0),IF($D206="Inicial",G$4-2,IF($D206="Primaria",G$4+3,G$4+9))),"No reportó"))</f>
        <v>No reportó</v>
      </c>
      <c r="H206" s="12" t="str">
        <f>IF($D206="Inicial","",IFERROR(INDEX(vacan2!$G$2:$T$1000,MATCH($A206&amp;"0",vacan2!$W$2:$W$1000,0),IF($D206="Inicial",H$4-2,IF($D206="Primaria",H$4+3,H$4+9))),"No reportó"))</f>
        <v>No reportó</v>
      </c>
      <c r="I206" s="12" t="str">
        <f>IFERROR(INDEX(vacan2!$G$2:$T$1000,MATCH($A206&amp;"0",vacan2!$W$2:$W$1000,0),IF($D206="Inicial",I$4-2,IF($D206="Primaria",I$4+3,I$4+9))),"No reportó")</f>
        <v>No reportó</v>
      </c>
      <c r="J206" s="12" t="str">
        <f>IFERROR(INDEX(vacan2!$G$2:$T$1000,MATCH($A206&amp;"0",vacan2!$W$2:$W$1000,0),IF($D206="Inicial",J$4-2,IF($D206="Primaria",J$4+3,J$4+9))),"No reportó")</f>
        <v>No reportó</v>
      </c>
      <c r="K206" s="12" t="str">
        <f>IFERROR(INDEX(vacan2!$G$2:$T$1000,MATCH($A206&amp;"0",vacan2!$W$2:$W$1000,0),IF($D206="Inicial",K$4-2,IF($D206="Primaria",K$4+3,K$4+9))),"No reportó")</f>
        <v>No reportó</v>
      </c>
      <c r="L206" s="12" t="str">
        <f>IF(OR($D206="Inicial",$D206="Secundaria"),"",IFERROR(INDEX(vacan2!$G$2:$T$1000,MATCH($A206&amp;"0",vacan2!$W$2:$W$1000,0),IF($D206="Inicial",L$4-2,IF($D206="Primaria",L$4+3,L$4+9))),"No reportó"))</f>
        <v>No reportó</v>
      </c>
      <c r="M206" s="22" t="str">
        <f>IFERROR(INDEX(vacan2!$G$2:$T$1000,MATCH($A206&amp;"0",vacan2!$W$2:$W$1000,0),IF($D206="Inicial",K$4-2,IF($D206="Primaria",K$4+3,K$4+9))),"Sin datos")</f>
        <v>Sin datos</v>
      </c>
      <c r="N206" s="7" t="str">
        <f t="shared" si="13"/>
        <v>INSERT INTO matri08(codmod, direccion, distrito, g1, g2, g3, g4, g5, g6, obs, actualiz) VALUES ('0243162','JIRON ALMAGRO 702','Juliaca',0,0,0,0,0,0,0,now());</v>
      </c>
      <c r="O206" s="7" t="str">
        <f t="shared" si="14"/>
        <v>INSERT INTO matri08(codmod, direccion, distrito, g1, g2, g3, g4, g5, g6, obs, actualiz) VALUES ('0243162','JIRON ALMAGRO 702','Juliaca',No reportó,No reportó,No reportó,No reportó,No reportó,No reportó,1,now());</v>
      </c>
      <c r="P206" s="7" t="str">
        <f t="shared" si="15"/>
        <v>INSERT INTO matri08(codmod, direccion, distrito, g1, g2, g3, g4, g5, g6, obs, actualiz) VALUES ('0243162','JIRON ALMAGRO 702','Juliaca',0,0,0,0,0,0,0,now());</v>
      </c>
    </row>
    <row r="207" spans="1:16" ht="15" x14ac:dyDescent="0.25">
      <c r="A207" s="11" t="str">
        <f t="shared" si="12"/>
        <v>0559617</v>
      </c>
      <c r="B207" s="9">
        <v>559617</v>
      </c>
      <c r="C207" s="10">
        <v>70610</v>
      </c>
      <c r="D207" s="11" t="s">
        <v>34</v>
      </c>
      <c r="E207" s="21" t="str">
        <f>INDEX(Instituciones!$G$2:$G$349,MATCH(A207,Instituciones!$A$2:$A$349,0))</f>
        <v>JIRON PACHACUTEC 510</v>
      </c>
      <c r="F207" s="11" t="s">
        <v>130</v>
      </c>
      <c r="G207" s="12" t="str">
        <f>IF($D207="Inicial","",IFERROR(INDEX(vacan2!$G$2:$T$1000,MATCH($A207&amp;"0",vacan2!$W$2:$W$1000,0),IF($D207="Inicial",G$4-2,IF($D207="Primaria",G$4+3,G$4+9))),"No reportó"))</f>
        <v>No reportó</v>
      </c>
      <c r="H207" s="12" t="str">
        <f>IF($D207="Inicial","",IFERROR(INDEX(vacan2!$G$2:$T$1000,MATCH($A207&amp;"0",vacan2!$W$2:$W$1000,0),IF($D207="Inicial",H$4-2,IF($D207="Primaria",H$4+3,H$4+9))),"No reportó"))</f>
        <v>No reportó</v>
      </c>
      <c r="I207" s="12" t="str">
        <f>IFERROR(INDEX(vacan2!$G$2:$T$1000,MATCH($A207&amp;"0",vacan2!$W$2:$W$1000,0),IF($D207="Inicial",I$4-2,IF($D207="Primaria",I$4+3,I$4+9))),"No reportó")</f>
        <v>No reportó</v>
      </c>
      <c r="J207" s="12" t="str">
        <f>IFERROR(INDEX(vacan2!$G$2:$T$1000,MATCH($A207&amp;"0",vacan2!$W$2:$W$1000,0),IF($D207="Inicial",J$4-2,IF($D207="Primaria",J$4+3,J$4+9))),"No reportó")</f>
        <v>No reportó</v>
      </c>
      <c r="K207" s="12" t="str">
        <f>IFERROR(INDEX(vacan2!$G$2:$T$1000,MATCH($A207&amp;"0",vacan2!$W$2:$W$1000,0),IF($D207="Inicial",K$4-2,IF($D207="Primaria",K$4+3,K$4+9))),"No reportó")</f>
        <v>No reportó</v>
      </c>
      <c r="L207" s="12" t="str">
        <f>IF(OR($D207="Inicial",$D207="Secundaria"),"",IFERROR(INDEX(vacan2!$G$2:$T$1000,MATCH($A207&amp;"0",vacan2!$W$2:$W$1000,0),IF($D207="Inicial",L$4-2,IF($D207="Primaria",L$4+3,L$4+9))),"No reportó"))</f>
        <v>No reportó</v>
      </c>
      <c r="M207" s="22" t="str">
        <f>IFERROR(INDEX(vacan2!$G$2:$T$1000,MATCH($A207&amp;"0",vacan2!$W$2:$W$1000,0),IF($D207="Inicial",K$4-2,IF($D207="Primaria",K$4+3,K$4+9))),"Sin datos")</f>
        <v>Sin datos</v>
      </c>
      <c r="N207" s="7" t="str">
        <f t="shared" si="13"/>
        <v>INSERT INTO matri08(codmod, direccion, distrito, g1, g2, g3, g4, g5, g6, obs, actualiz) VALUES ('0559617','JIRON PACHACUTEC 510','Juliaca',0,0,0,0,0,0,0,now());</v>
      </c>
      <c r="O207" s="7" t="str">
        <f t="shared" si="14"/>
        <v>INSERT INTO matri08(codmod, direccion, distrito, g1, g2, g3, g4, g5, g6, obs, actualiz) VALUES ('0559617','JIRON PACHACUTEC 510','Juliaca',No reportó,No reportó,No reportó,No reportó,No reportó,No reportó,1,now());</v>
      </c>
      <c r="P207" s="7" t="str">
        <f t="shared" si="15"/>
        <v>INSERT INTO matri08(codmod, direccion, distrito, g1, g2, g3, g4, g5, g6, obs, actualiz) VALUES ('0559617','JIRON PACHACUTEC 510','Juliaca',0,0,0,0,0,0,0,now());</v>
      </c>
    </row>
    <row r="208" spans="1:16" ht="15" x14ac:dyDescent="0.25">
      <c r="A208" s="11" t="str">
        <f t="shared" si="12"/>
        <v>0243543</v>
      </c>
      <c r="B208" s="9">
        <v>243543</v>
      </c>
      <c r="C208" s="10" t="s">
        <v>174</v>
      </c>
      <c r="D208" s="11" t="s">
        <v>34</v>
      </c>
      <c r="E208" s="21" t="str">
        <f>INDEX(Instituciones!$G$2:$G$349,MATCH(A208,Instituciones!$A$2:$A$349,0))</f>
        <v>CARRETERA CENTRO JARAN KM 6</v>
      </c>
      <c r="F208" s="11" t="s">
        <v>130</v>
      </c>
      <c r="G208" s="12" t="str">
        <f>IF($D208="Inicial","",IFERROR(INDEX(vacan2!$G$2:$T$1000,MATCH($A208&amp;"0",vacan2!$W$2:$W$1000,0),IF($D208="Inicial",G$4-2,IF($D208="Primaria",G$4+3,G$4+9))),"No reportó"))</f>
        <v>No reportó</v>
      </c>
      <c r="H208" s="12" t="str">
        <f>IF($D208="Inicial","",IFERROR(INDEX(vacan2!$G$2:$T$1000,MATCH($A208&amp;"0",vacan2!$W$2:$W$1000,0),IF($D208="Inicial",H$4-2,IF($D208="Primaria",H$4+3,H$4+9))),"No reportó"))</f>
        <v>No reportó</v>
      </c>
      <c r="I208" s="12" t="str">
        <f>IFERROR(INDEX(vacan2!$G$2:$T$1000,MATCH($A208&amp;"0",vacan2!$W$2:$W$1000,0),IF($D208="Inicial",I$4-2,IF($D208="Primaria",I$4+3,I$4+9))),"No reportó")</f>
        <v>No reportó</v>
      </c>
      <c r="J208" s="12" t="str">
        <f>IFERROR(INDEX(vacan2!$G$2:$T$1000,MATCH($A208&amp;"0",vacan2!$W$2:$W$1000,0),IF($D208="Inicial",J$4-2,IF($D208="Primaria",J$4+3,J$4+9))),"No reportó")</f>
        <v>No reportó</v>
      </c>
      <c r="K208" s="12" t="str">
        <f>IFERROR(INDEX(vacan2!$G$2:$T$1000,MATCH($A208&amp;"0",vacan2!$W$2:$W$1000,0),IF($D208="Inicial",K$4-2,IF($D208="Primaria",K$4+3,K$4+9))),"No reportó")</f>
        <v>No reportó</v>
      </c>
      <c r="L208" s="12" t="str">
        <f>IF(OR($D208="Inicial",$D208="Secundaria"),"",IFERROR(INDEX(vacan2!$G$2:$T$1000,MATCH($A208&amp;"0",vacan2!$W$2:$W$1000,0),IF($D208="Inicial",L$4-2,IF($D208="Primaria",L$4+3,L$4+9))),"No reportó"))</f>
        <v>No reportó</v>
      </c>
      <c r="M208" s="22" t="str">
        <f>IFERROR(INDEX(vacan2!$G$2:$T$1000,MATCH($A208&amp;"0",vacan2!$W$2:$W$1000,0),IF($D208="Inicial",K$4-2,IF($D208="Primaria",K$4+3,K$4+9))),"Sin datos")</f>
        <v>Sin datos</v>
      </c>
      <c r="N208" s="7" t="str">
        <f t="shared" si="13"/>
        <v>INSERT INTO matri08(codmod, direccion, distrito, g1, g2, g3, g4, g5, g6, obs, actualiz) VALUES ('0243543','CARRETERA CENTRO JARAN KM 6','Juliaca',0,0,0,0,0,0,0,now());</v>
      </c>
      <c r="O208" s="7" t="str">
        <f t="shared" si="14"/>
        <v>INSERT INTO matri08(codmod, direccion, distrito, g1, g2, g3, g4, g5, g6, obs, actualiz) VALUES ('0243543','CARRETERA CENTRO JARAN KM 6','Juliaca',No reportó,No reportó,No reportó,No reportó,No reportó,No reportó,1,now());</v>
      </c>
      <c r="P208" s="7" t="str">
        <f t="shared" si="15"/>
        <v>INSERT INTO matri08(codmod, direccion, distrito, g1, g2, g3, g4, g5, g6, obs, actualiz) VALUES ('0243543','CARRETERA CENTRO JARAN KM 6','Juliaca',0,0,0,0,0,0,0,now());</v>
      </c>
    </row>
    <row r="209" spans="1:16" ht="15" x14ac:dyDescent="0.25">
      <c r="A209" s="11" t="str">
        <f t="shared" si="12"/>
        <v>0517243</v>
      </c>
      <c r="B209" s="9">
        <v>517243</v>
      </c>
      <c r="C209" s="10" t="s">
        <v>175</v>
      </c>
      <c r="D209" s="11" t="s">
        <v>34</v>
      </c>
      <c r="E209" s="21" t="str">
        <f>INDEX(Instituciones!$G$2:$G$349,MATCH(A209,Instituciones!$A$2:$A$349,0))</f>
        <v>JIRON JOSE BERNARDO ALCEDO S/N</v>
      </c>
      <c r="F209" s="11" t="s">
        <v>130</v>
      </c>
      <c r="G209" s="12" t="str">
        <f>IF($D209="Inicial","",IFERROR(INDEX(vacan2!$G$2:$T$1000,MATCH($A209&amp;"0",vacan2!$W$2:$W$1000,0),IF($D209="Inicial",G$4-2,IF($D209="Primaria",G$4+3,G$4+9))),"No reportó"))</f>
        <v>No reportó</v>
      </c>
      <c r="H209" s="12" t="str">
        <f>IF($D209="Inicial","",IFERROR(INDEX(vacan2!$G$2:$T$1000,MATCH($A209&amp;"0",vacan2!$W$2:$W$1000,0),IF($D209="Inicial",H$4-2,IF($D209="Primaria",H$4+3,H$4+9))),"No reportó"))</f>
        <v>No reportó</v>
      </c>
      <c r="I209" s="12" t="str">
        <f>IFERROR(INDEX(vacan2!$G$2:$T$1000,MATCH($A209&amp;"0",vacan2!$W$2:$W$1000,0),IF($D209="Inicial",I$4-2,IF($D209="Primaria",I$4+3,I$4+9))),"No reportó")</f>
        <v>No reportó</v>
      </c>
      <c r="J209" s="12" t="str">
        <f>IFERROR(INDEX(vacan2!$G$2:$T$1000,MATCH($A209&amp;"0",vacan2!$W$2:$W$1000,0),IF($D209="Inicial",J$4-2,IF($D209="Primaria",J$4+3,J$4+9))),"No reportó")</f>
        <v>No reportó</v>
      </c>
      <c r="K209" s="12" t="str">
        <f>IFERROR(INDEX(vacan2!$G$2:$T$1000,MATCH($A209&amp;"0",vacan2!$W$2:$W$1000,0),IF($D209="Inicial",K$4-2,IF($D209="Primaria",K$4+3,K$4+9))),"No reportó")</f>
        <v>No reportó</v>
      </c>
      <c r="L209" s="12" t="str">
        <f>IF(OR($D209="Inicial",$D209="Secundaria"),"",IFERROR(INDEX(vacan2!$G$2:$T$1000,MATCH($A209&amp;"0",vacan2!$W$2:$W$1000,0),IF($D209="Inicial",L$4-2,IF($D209="Primaria",L$4+3,L$4+9))),"No reportó"))</f>
        <v>No reportó</v>
      </c>
      <c r="M209" s="22" t="str">
        <f>IFERROR(INDEX(vacan2!$G$2:$T$1000,MATCH($A209&amp;"0",vacan2!$W$2:$W$1000,0),IF($D209="Inicial",K$4-2,IF($D209="Primaria",K$4+3,K$4+9))),"Sin datos")</f>
        <v>Sin datos</v>
      </c>
      <c r="N209" s="7" t="str">
        <f t="shared" si="13"/>
        <v>INSERT INTO matri08(codmod, direccion, distrito, g1, g2, g3, g4, g5, g6, obs, actualiz) VALUES ('0517243','JIRON JOSE BERNARDO ALCEDO S/N','Juliaca',0,0,0,0,0,0,0,now());</v>
      </c>
      <c r="O209" s="7" t="str">
        <f t="shared" si="14"/>
        <v>INSERT INTO matri08(codmod, direccion, distrito, g1, g2, g3, g4, g5, g6, obs, actualiz) VALUES ('0517243','JIRON JOSE BERNARDO ALCEDO S/N','Juliaca',No reportó,No reportó,No reportó,No reportó,No reportó,No reportó,1,now());</v>
      </c>
      <c r="P209" s="7" t="str">
        <f t="shared" si="15"/>
        <v>INSERT INTO matri08(codmod, direccion, distrito, g1, g2, g3, g4, g5, g6, obs, actualiz) VALUES ('0517243','JIRON JOSE BERNARDO ALCEDO S/N','Juliaca',0,0,0,0,0,0,0,now());</v>
      </c>
    </row>
    <row r="210" spans="1:16" ht="15" x14ac:dyDescent="0.25">
      <c r="A210" s="11" t="str">
        <f t="shared" si="12"/>
        <v>0243576</v>
      </c>
      <c r="B210" s="9">
        <v>243576</v>
      </c>
      <c r="C210" s="10">
        <v>70588</v>
      </c>
      <c r="D210" s="11" t="s">
        <v>34</v>
      </c>
      <c r="E210" s="21" t="str">
        <f>INDEX(Instituciones!$G$2:$G$349,MATCH(A210,Instituciones!$A$2:$A$349,0))</f>
        <v>CARRETERA ANTIPAMPILLA KM 21</v>
      </c>
      <c r="F210" s="11" t="s">
        <v>130</v>
      </c>
      <c r="G210" s="12" t="str">
        <f>IF($D210="Inicial","",IFERROR(INDEX(vacan2!$G$2:$T$1000,MATCH($A210&amp;"0",vacan2!$W$2:$W$1000,0),IF($D210="Inicial",G$4-2,IF($D210="Primaria",G$4+3,G$4+9))),"No reportó"))</f>
        <v>No reportó</v>
      </c>
      <c r="H210" s="12" t="str">
        <f>IF($D210="Inicial","",IFERROR(INDEX(vacan2!$G$2:$T$1000,MATCH($A210&amp;"0",vacan2!$W$2:$W$1000,0),IF($D210="Inicial",H$4-2,IF($D210="Primaria",H$4+3,H$4+9))),"No reportó"))</f>
        <v>No reportó</v>
      </c>
      <c r="I210" s="12" t="str">
        <f>IFERROR(INDEX(vacan2!$G$2:$T$1000,MATCH($A210&amp;"0",vacan2!$W$2:$W$1000,0),IF($D210="Inicial",I$4-2,IF($D210="Primaria",I$4+3,I$4+9))),"No reportó")</f>
        <v>No reportó</v>
      </c>
      <c r="J210" s="12" t="str">
        <f>IFERROR(INDEX(vacan2!$G$2:$T$1000,MATCH($A210&amp;"0",vacan2!$W$2:$W$1000,0),IF($D210="Inicial",J$4-2,IF($D210="Primaria",J$4+3,J$4+9))),"No reportó")</f>
        <v>No reportó</v>
      </c>
      <c r="K210" s="12" t="str">
        <f>IFERROR(INDEX(vacan2!$G$2:$T$1000,MATCH($A210&amp;"0",vacan2!$W$2:$W$1000,0),IF($D210="Inicial",K$4-2,IF($D210="Primaria",K$4+3,K$4+9))),"No reportó")</f>
        <v>No reportó</v>
      </c>
      <c r="L210" s="12" t="str">
        <f>IF(OR($D210="Inicial",$D210="Secundaria"),"",IFERROR(INDEX(vacan2!$G$2:$T$1000,MATCH($A210&amp;"0",vacan2!$W$2:$W$1000,0),IF($D210="Inicial",L$4-2,IF($D210="Primaria",L$4+3,L$4+9))),"No reportó"))</f>
        <v>No reportó</v>
      </c>
      <c r="M210" s="22" t="str">
        <f>IFERROR(INDEX(vacan2!$G$2:$T$1000,MATCH($A210&amp;"0",vacan2!$W$2:$W$1000,0),IF($D210="Inicial",K$4-2,IF($D210="Primaria",K$4+3,K$4+9))),"Sin datos")</f>
        <v>Sin datos</v>
      </c>
      <c r="N210" s="7" t="str">
        <f t="shared" si="13"/>
        <v>INSERT INTO matri08(codmod, direccion, distrito, g1, g2, g3, g4, g5, g6, obs, actualiz) VALUES ('0243576','CARRETERA ANTIPAMPILLA KM 21','Juliaca',0,0,0,0,0,0,0,now());</v>
      </c>
      <c r="O210" s="7" t="str">
        <f t="shared" si="14"/>
        <v>INSERT INTO matri08(codmod, direccion, distrito, g1, g2, g3, g4, g5, g6, obs, actualiz) VALUES ('0243576','CARRETERA ANTIPAMPILLA KM 21','Juliaca',No reportó,No reportó,No reportó,No reportó,No reportó,No reportó,1,now());</v>
      </c>
      <c r="P210" s="7" t="str">
        <f t="shared" si="15"/>
        <v>INSERT INTO matri08(codmod, direccion, distrito, g1, g2, g3, g4, g5, g6, obs, actualiz) VALUES ('0243576','CARRETERA ANTIPAMPILLA KM 21','Juliaca',0,0,0,0,0,0,0,now());</v>
      </c>
    </row>
    <row r="211" spans="1:16" ht="15" x14ac:dyDescent="0.25">
      <c r="A211" s="11" t="str">
        <f t="shared" si="12"/>
        <v>0243154</v>
      </c>
      <c r="B211" s="9">
        <v>243154</v>
      </c>
      <c r="C211" s="10" t="s">
        <v>176</v>
      </c>
      <c r="D211" s="11" t="s">
        <v>34</v>
      </c>
      <c r="E211" s="21" t="str">
        <f>INDEX(Instituciones!$G$2:$G$349,MATCH(A211,Instituciones!$A$2:$A$349,0))</f>
        <v>JIRON HUANCANE 740</v>
      </c>
      <c r="F211" s="11" t="s">
        <v>130</v>
      </c>
      <c r="G211" s="12" t="str">
        <f>IF($D211="Inicial","",IFERROR(INDEX(vacan2!$G$2:$T$1000,MATCH($A211&amp;"0",vacan2!$W$2:$W$1000,0),IF($D211="Inicial",G$4-2,IF($D211="Primaria",G$4+3,G$4+9))),"No reportó"))</f>
        <v>No reportó</v>
      </c>
      <c r="H211" s="12" t="str">
        <f>IF($D211="Inicial","",IFERROR(INDEX(vacan2!$G$2:$T$1000,MATCH($A211&amp;"0",vacan2!$W$2:$W$1000,0),IF($D211="Inicial",H$4-2,IF($D211="Primaria",H$4+3,H$4+9))),"No reportó"))</f>
        <v>No reportó</v>
      </c>
      <c r="I211" s="12" t="str">
        <f>IFERROR(INDEX(vacan2!$G$2:$T$1000,MATCH($A211&amp;"0",vacan2!$W$2:$W$1000,0),IF($D211="Inicial",I$4-2,IF($D211="Primaria",I$4+3,I$4+9))),"No reportó")</f>
        <v>No reportó</v>
      </c>
      <c r="J211" s="12" t="str">
        <f>IFERROR(INDEX(vacan2!$G$2:$T$1000,MATCH($A211&amp;"0",vacan2!$W$2:$W$1000,0),IF($D211="Inicial",J$4-2,IF($D211="Primaria",J$4+3,J$4+9))),"No reportó")</f>
        <v>No reportó</v>
      </c>
      <c r="K211" s="12" t="str">
        <f>IFERROR(INDEX(vacan2!$G$2:$T$1000,MATCH($A211&amp;"0",vacan2!$W$2:$W$1000,0),IF($D211="Inicial",K$4-2,IF($D211="Primaria",K$4+3,K$4+9))),"No reportó")</f>
        <v>No reportó</v>
      </c>
      <c r="L211" s="12" t="str">
        <f>IF(OR($D211="Inicial",$D211="Secundaria"),"",IFERROR(INDEX(vacan2!$G$2:$T$1000,MATCH($A211&amp;"0",vacan2!$W$2:$W$1000,0),IF($D211="Inicial",L$4-2,IF($D211="Primaria",L$4+3,L$4+9))),"No reportó"))</f>
        <v>No reportó</v>
      </c>
      <c r="M211" s="22" t="str">
        <f>IFERROR(INDEX(vacan2!$G$2:$T$1000,MATCH($A211&amp;"0",vacan2!$W$2:$W$1000,0),IF($D211="Inicial",K$4-2,IF($D211="Primaria",K$4+3,K$4+9))),"Sin datos")</f>
        <v>Sin datos</v>
      </c>
      <c r="N211" s="7" t="str">
        <f t="shared" si="13"/>
        <v>INSERT INTO matri08(codmod, direccion, distrito, g1, g2, g3, g4, g5, g6, obs, actualiz) VALUES ('0243154','JIRON HUANCANE 740','Juliaca',0,0,0,0,0,0,0,now());</v>
      </c>
      <c r="O211" s="7" t="str">
        <f t="shared" si="14"/>
        <v>INSERT INTO matri08(codmod, direccion, distrito, g1, g2, g3, g4, g5, g6, obs, actualiz) VALUES ('0243154','JIRON HUANCANE 740','Juliaca',No reportó,No reportó,No reportó,No reportó,No reportó,No reportó,1,now());</v>
      </c>
      <c r="P211" s="7" t="str">
        <f t="shared" si="15"/>
        <v>INSERT INTO matri08(codmod, direccion, distrito, g1, g2, g3, g4, g5, g6, obs, actualiz) VALUES ('0243154','JIRON HUANCANE 740','Juliaca',0,0,0,0,0,0,0,now());</v>
      </c>
    </row>
    <row r="212" spans="1:16" ht="15" x14ac:dyDescent="0.25">
      <c r="A212" s="11" t="str">
        <f t="shared" si="12"/>
        <v>0701078</v>
      </c>
      <c r="B212" s="9">
        <v>701078</v>
      </c>
      <c r="C212" s="10">
        <v>70650</v>
      </c>
      <c r="D212" s="11" t="s">
        <v>34</v>
      </c>
      <c r="E212" s="21" t="str">
        <f>INDEX(Instituciones!$G$2:$G$349,MATCH(A212,Instituciones!$A$2:$A$349,0))</f>
        <v>JIRON DEUSTUA S/N</v>
      </c>
      <c r="F212" s="11" t="s">
        <v>130</v>
      </c>
      <c r="G212" s="12" t="str">
        <f>IF($D212="Inicial","",IFERROR(INDEX(vacan2!$G$2:$T$1000,MATCH($A212&amp;"0",vacan2!$W$2:$W$1000,0),IF($D212="Inicial",G$4-2,IF($D212="Primaria",G$4+3,G$4+9))),"No reportó"))</f>
        <v>No reportó</v>
      </c>
      <c r="H212" s="12" t="str">
        <f>IF($D212="Inicial","",IFERROR(INDEX(vacan2!$G$2:$T$1000,MATCH($A212&amp;"0",vacan2!$W$2:$W$1000,0),IF($D212="Inicial",H$4-2,IF($D212="Primaria",H$4+3,H$4+9))),"No reportó"))</f>
        <v>No reportó</v>
      </c>
      <c r="I212" s="12" t="str">
        <f>IFERROR(INDEX(vacan2!$G$2:$T$1000,MATCH($A212&amp;"0",vacan2!$W$2:$W$1000,0),IF($D212="Inicial",I$4-2,IF($D212="Primaria",I$4+3,I$4+9))),"No reportó")</f>
        <v>No reportó</v>
      </c>
      <c r="J212" s="12" t="str">
        <f>IFERROR(INDEX(vacan2!$G$2:$T$1000,MATCH($A212&amp;"0",vacan2!$W$2:$W$1000,0),IF($D212="Inicial",J$4-2,IF($D212="Primaria",J$4+3,J$4+9))),"No reportó")</f>
        <v>No reportó</v>
      </c>
      <c r="K212" s="12" t="str">
        <f>IFERROR(INDEX(vacan2!$G$2:$T$1000,MATCH($A212&amp;"0",vacan2!$W$2:$W$1000,0),IF($D212="Inicial",K$4-2,IF($D212="Primaria",K$4+3,K$4+9))),"No reportó")</f>
        <v>No reportó</v>
      </c>
      <c r="L212" s="12" t="str">
        <f>IF(OR($D212="Inicial",$D212="Secundaria"),"",IFERROR(INDEX(vacan2!$G$2:$T$1000,MATCH($A212&amp;"0",vacan2!$W$2:$W$1000,0),IF($D212="Inicial",L$4-2,IF($D212="Primaria",L$4+3,L$4+9))),"No reportó"))</f>
        <v>No reportó</v>
      </c>
      <c r="M212" s="22" t="str">
        <f>IFERROR(INDEX(vacan2!$G$2:$T$1000,MATCH($A212&amp;"0",vacan2!$W$2:$W$1000,0),IF($D212="Inicial",K$4-2,IF($D212="Primaria",K$4+3,K$4+9))),"Sin datos")</f>
        <v>Sin datos</v>
      </c>
      <c r="N212" s="7" t="str">
        <f t="shared" si="13"/>
        <v>INSERT INTO matri08(codmod, direccion, distrito, g1, g2, g3, g4, g5, g6, obs, actualiz) VALUES ('0701078','JIRON DEUSTUA S/N','Juliaca',0,0,0,0,0,0,0,now());</v>
      </c>
      <c r="O212" s="7" t="str">
        <f t="shared" si="14"/>
        <v>INSERT INTO matri08(codmod, direccion, distrito, g1, g2, g3, g4, g5, g6, obs, actualiz) VALUES ('0701078','JIRON DEUSTUA S/N','Juliaca',No reportó,No reportó,No reportó,No reportó,No reportó,No reportó,1,now());</v>
      </c>
      <c r="P212" s="7" t="str">
        <f t="shared" si="15"/>
        <v>INSERT INTO matri08(codmod, direccion, distrito, g1, g2, g3, g4, g5, g6, obs, actualiz) VALUES ('0701078','JIRON DEUSTUA S/N','Juliaca',0,0,0,0,0,0,0,now());</v>
      </c>
    </row>
    <row r="213" spans="1:16" ht="15" x14ac:dyDescent="0.25">
      <c r="A213" s="11" t="str">
        <f t="shared" si="12"/>
        <v>0243394</v>
      </c>
      <c r="B213" s="9">
        <v>243394</v>
      </c>
      <c r="C213" s="10" t="s">
        <v>177</v>
      </c>
      <c r="D213" s="11" t="s">
        <v>34</v>
      </c>
      <c r="E213" s="21" t="str">
        <f>INDEX(Instituciones!$G$2:$G$349,MATCH(A213,Instituciones!$A$2:$A$349,0))</f>
        <v>CANTERIA</v>
      </c>
      <c r="F213" s="11" t="s">
        <v>130</v>
      </c>
      <c r="G213" s="12" t="str">
        <f>IF($D213="Inicial","",IFERROR(INDEX(vacan2!$G$2:$T$1000,MATCH($A213&amp;"0",vacan2!$W$2:$W$1000,0),IF($D213="Inicial",G$4-2,IF($D213="Primaria",G$4+3,G$4+9))),"No reportó"))</f>
        <v>No reportó</v>
      </c>
      <c r="H213" s="12" t="str">
        <f>IF($D213="Inicial","",IFERROR(INDEX(vacan2!$G$2:$T$1000,MATCH($A213&amp;"0",vacan2!$W$2:$W$1000,0),IF($D213="Inicial",H$4-2,IF($D213="Primaria",H$4+3,H$4+9))),"No reportó"))</f>
        <v>No reportó</v>
      </c>
      <c r="I213" s="12" t="str">
        <f>IFERROR(INDEX(vacan2!$G$2:$T$1000,MATCH($A213&amp;"0",vacan2!$W$2:$W$1000,0),IF($D213="Inicial",I$4-2,IF($D213="Primaria",I$4+3,I$4+9))),"No reportó")</f>
        <v>No reportó</v>
      </c>
      <c r="J213" s="12" t="str">
        <f>IFERROR(INDEX(vacan2!$G$2:$T$1000,MATCH($A213&amp;"0",vacan2!$W$2:$W$1000,0),IF($D213="Inicial",J$4-2,IF($D213="Primaria",J$4+3,J$4+9))),"No reportó")</f>
        <v>No reportó</v>
      </c>
      <c r="K213" s="12" t="str">
        <f>IFERROR(INDEX(vacan2!$G$2:$T$1000,MATCH($A213&amp;"0",vacan2!$W$2:$W$1000,0),IF($D213="Inicial",K$4-2,IF($D213="Primaria",K$4+3,K$4+9))),"No reportó")</f>
        <v>No reportó</v>
      </c>
      <c r="L213" s="12" t="str">
        <f>IF(OR($D213="Inicial",$D213="Secundaria"),"",IFERROR(INDEX(vacan2!$G$2:$T$1000,MATCH($A213&amp;"0",vacan2!$W$2:$W$1000,0),IF($D213="Inicial",L$4-2,IF($D213="Primaria",L$4+3,L$4+9))),"No reportó"))</f>
        <v>No reportó</v>
      </c>
      <c r="M213" s="22" t="str">
        <f>IFERROR(INDEX(vacan2!$G$2:$T$1000,MATCH($A213&amp;"0",vacan2!$W$2:$W$1000,0),IF($D213="Inicial",K$4-2,IF($D213="Primaria",K$4+3,K$4+9))),"Sin datos")</f>
        <v>Sin datos</v>
      </c>
      <c r="N213" s="7" t="str">
        <f t="shared" si="13"/>
        <v>INSERT INTO matri08(codmod, direccion, distrito, g1, g2, g3, g4, g5, g6, obs, actualiz) VALUES ('0243394','CANTERIA','Juliaca',0,0,0,0,0,0,0,now());</v>
      </c>
      <c r="O213" s="7" t="str">
        <f t="shared" si="14"/>
        <v>INSERT INTO matri08(codmod, direccion, distrito, g1, g2, g3, g4, g5, g6, obs, actualiz) VALUES ('0243394','CANTERIA','Juliaca',No reportó,No reportó,No reportó,No reportó,No reportó,No reportó,1,now());</v>
      </c>
      <c r="P213" s="7" t="str">
        <f t="shared" si="15"/>
        <v>INSERT INTO matri08(codmod, direccion, distrito, g1, g2, g3, g4, g5, g6, obs, actualiz) VALUES ('0243394','CANTERIA','Juliaca',0,0,0,0,0,0,0,now());</v>
      </c>
    </row>
    <row r="214" spans="1:16" ht="15" x14ac:dyDescent="0.25">
      <c r="A214" s="11" t="str">
        <f t="shared" si="12"/>
        <v>0243089</v>
      </c>
      <c r="B214" s="9">
        <v>243089</v>
      </c>
      <c r="C214" s="10">
        <v>70536</v>
      </c>
      <c r="D214" s="11" t="s">
        <v>34</v>
      </c>
      <c r="E214" s="21" t="str">
        <f>INDEX(Instituciones!$G$2:$G$349,MATCH(A214,Instituciones!$A$2:$A$349,0))</f>
        <v>JIRON SANDIA 1114</v>
      </c>
      <c r="F214" s="11" t="s">
        <v>130</v>
      </c>
      <c r="G214" s="12" t="str">
        <f>IF($D214="Inicial","",IFERROR(INDEX(vacan2!$G$2:$T$1000,MATCH($A214&amp;"0",vacan2!$W$2:$W$1000,0),IF($D214="Inicial",G$4-2,IF($D214="Primaria",G$4+3,G$4+9))),"No reportó"))</f>
        <v>No reportó</v>
      </c>
      <c r="H214" s="12" t="str">
        <f>IF($D214="Inicial","",IFERROR(INDEX(vacan2!$G$2:$T$1000,MATCH($A214&amp;"0",vacan2!$W$2:$W$1000,0),IF($D214="Inicial",H$4-2,IF($D214="Primaria",H$4+3,H$4+9))),"No reportó"))</f>
        <v>No reportó</v>
      </c>
      <c r="I214" s="12" t="str">
        <f>IFERROR(INDEX(vacan2!$G$2:$T$1000,MATCH($A214&amp;"0",vacan2!$W$2:$W$1000,0),IF($D214="Inicial",I$4-2,IF($D214="Primaria",I$4+3,I$4+9))),"No reportó")</f>
        <v>No reportó</v>
      </c>
      <c r="J214" s="12" t="str">
        <f>IFERROR(INDEX(vacan2!$G$2:$T$1000,MATCH($A214&amp;"0",vacan2!$W$2:$W$1000,0),IF($D214="Inicial",J$4-2,IF($D214="Primaria",J$4+3,J$4+9))),"No reportó")</f>
        <v>No reportó</v>
      </c>
      <c r="K214" s="12" t="str">
        <f>IFERROR(INDEX(vacan2!$G$2:$T$1000,MATCH($A214&amp;"0",vacan2!$W$2:$W$1000,0),IF($D214="Inicial",K$4-2,IF($D214="Primaria",K$4+3,K$4+9))),"No reportó")</f>
        <v>No reportó</v>
      </c>
      <c r="L214" s="12" t="str">
        <f>IF(OR($D214="Inicial",$D214="Secundaria"),"",IFERROR(INDEX(vacan2!$G$2:$T$1000,MATCH($A214&amp;"0",vacan2!$W$2:$W$1000,0),IF($D214="Inicial",L$4-2,IF($D214="Primaria",L$4+3,L$4+9))),"No reportó"))</f>
        <v>No reportó</v>
      </c>
      <c r="M214" s="22" t="str">
        <f>IFERROR(INDEX(vacan2!$G$2:$T$1000,MATCH($A214&amp;"0",vacan2!$W$2:$W$1000,0),IF($D214="Inicial",K$4-2,IF($D214="Primaria",K$4+3,K$4+9))),"Sin datos")</f>
        <v>Sin datos</v>
      </c>
      <c r="N214" s="7" t="str">
        <f t="shared" si="13"/>
        <v>INSERT INTO matri08(codmod, direccion, distrito, g1, g2, g3, g4, g5, g6, obs, actualiz) VALUES ('0243089','JIRON SANDIA 1114','Juliaca',0,0,0,0,0,0,0,now());</v>
      </c>
      <c r="O214" s="7" t="str">
        <f t="shared" si="14"/>
        <v>INSERT INTO matri08(codmod, direccion, distrito, g1, g2, g3, g4, g5, g6, obs, actualiz) VALUES ('0243089','JIRON SANDIA 1114','Juliaca',No reportó,No reportó,No reportó,No reportó,No reportó,No reportó,1,now());</v>
      </c>
      <c r="P214" s="7" t="str">
        <f t="shared" si="15"/>
        <v>INSERT INTO matri08(codmod, direccion, distrito, g1, g2, g3, g4, g5, g6, obs, actualiz) VALUES ('0243089','JIRON SANDIA 1114','Juliaca',0,0,0,0,0,0,0,now());</v>
      </c>
    </row>
    <row r="215" spans="1:16" ht="15" x14ac:dyDescent="0.25">
      <c r="A215" s="11" t="str">
        <f t="shared" si="12"/>
        <v>0243204</v>
      </c>
      <c r="B215" s="9">
        <v>243204</v>
      </c>
      <c r="C215" s="10" t="s">
        <v>178</v>
      </c>
      <c r="D215" s="11" t="s">
        <v>34</v>
      </c>
      <c r="E215" s="21" t="str">
        <f>INDEX(Instituciones!$G$2:$G$349,MATCH(A215,Instituciones!$A$2:$A$349,0))</f>
        <v>JIRON LAMBAYEQUE 1440</v>
      </c>
      <c r="F215" s="11" t="s">
        <v>130</v>
      </c>
      <c r="G215" s="12" t="str">
        <f>IF($D215="Inicial","",IFERROR(INDEX(vacan2!$G$2:$T$1000,MATCH($A215&amp;"0",vacan2!$W$2:$W$1000,0),IF($D215="Inicial",G$4-2,IF($D215="Primaria",G$4+3,G$4+9))),"No reportó"))</f>
        <v>No reportó</v>
      </c>
      <c r="H215" s="12" t="str">
        <f>IF($D215="Inicial","",IFERROR(INDEX(vacan2!$G$2:$T$1000,MATCH($A215&amp;"0",vacan2!$W$2:$W$1000,0),IF($D215="Inicial",H$4-2,IF($D215="Primaria",H$4+3,H$4+9))),"No reportó"))</f>
        <v>No reportó</v>
      </c>
      <c r="I215" s="12" t="str">
        <f>IFERROR(INDEX(vacan2!$G$2:$T$1000,MATCH($A215&amp;"0",vacan2!$W$2:$W$1000,0),IF($D215="Inicial",I$4-2,IF($D215="Primaria",I$4+3,I$4+9))),"No reportó")</f>
        <v>No reportó</v>
      </c>
      <c r="J215" s="12" t="str">
        <f>IFERROR(INDEX(vacan2!$G$2:$T$1000,MATCH($A215&amp;"0",vacan2!$W$2:$W$1000,0),IF($D215="Inicial",J$4-2,IF($D215="Primaria",J$4+3,J$4+9))),"No reportó")</f>
        <v>No reportó</v>
      </c>
      <c r="K215" s="12" t="str">
        <f>IFERROR(INDEX(vacan2!$G$2:$T$1000,MATCH($A215&amp;"0",vacan2!$W$2:$W$1000,0),IF($D215="Inicial",K$4-2,IF($D215="Primaria",K$4+3,K$4+9))),"No reportó")</f>
        <v>No reportó</v>
      </c>
      <c r="L215" s="12" t="str">
        <f>IF(OR($D215="Inicial",$D215="Secundaria"),"",IFERROR(INDEX(vacan2!$G$2:$T$1000,MATCH($A215&amp;"0",vacan2!$W$2:$W$1000,0),IF($D215="Inicial",L$4-2,IF($D215="Primaria",L$4+3,L$4+9))),"No reportó"))</f>
        <v>No reportó</v>
      </c>
      <c r="M215" s="22" t="str">
        <f>IFERROR(INDEX(vacan2!$G$2:$T$1000,MATCH($A215&amp;"0",vacan2!$W$2:$W$1000,0),IF($D215="Inicial",K$4-2,IF($D215="Primaria",K$4+3,K$4+9))),"Sin datos")</f>
        <v>Sin datos</v>
      </c>
      <c r="N215" s="7" t="str">
        <f t="shared" si="13"/>
        <v>INSERT INTO matri08(codmod, direccion, distrito, g1, g2, g3, g4, g5, g6, obs, actualiz) VALUES ('0243204','JIRON LAMBAYEQUE 1440','Juliaca',0,0,0,0,0,0,0,now());</v>
      </c>
      <c r="O215" s="7" t="str">
        <f t="shared" si="14"/>
        <v>INSERT INTO matri08(codmod, direccion, distrito, g1, g2, g3, g4, g5, g6, obs, actualiz) VALUES ('0243204','JIRON LAMBAYEQUE 1440','Juliaca',No reportó,No reportó,No reportó,No reportó,No reportó,No reportó,1,now());</v>
      </c>
      <c r="P215" s="7" t="str">
        <f t="shared" si="15"/>
        <v>INSERT INTO matri08(codmod, direccion, distrito, g1, g2, g3, g4, g5, g6, obs, actualiz) VALUES ('0243204','JIRON LAMBAYEQUE 1440','Juliaca',0,0,0,0,0,0,0,now());</v>
      </c>
    </row>
    <row r="216" spans="1:16" ht="15" x14ac:dyDescent="0.25">
      <c r="A216" s="11" t="str">
        <f t="shared" si="12"/>
        <v>0243345</v>
      </c>
      <c r="B216" s="9">
        <v>243345</v>
      </c>
      <c r="C216" s="10" t="s">
        <v>179</v>
      </c>
      <c r="D216" s="11" t="s">
        <v>34</v>
      </c>
      <c r="E216" s="21" t="str">
        <f>INDEX(Instituciones!$G$2:$G$349,MATCH(A216,Instituciones!$A$2:$A$349,0))</f>
        <v>JIRON MARIANO NUÑEZ 831</v>
      </c>
      <c r="F216" s="11" t="s">
        <v>130</v>
      </c>
      <c r="G216" s="12" t="str">
        <f>IF($D216="Inicial","",IFERROR(INDEX(vacan2!$G$2:$T$1000,MATCH($A216&amp;"0",vacan2!$W$2:$W$1000,0),IF($D216="Inicial",G$4-2,IF($D216="Primaria",G$4+3,G$4+9))),"No reportó"))</f>
        <v>No reportó</v>
      </c>
      <c r="H216" s="12" t="str">
        <f>IF($D216="Inicial","",IFERROR(INDEX(vacan2!$G$2:$T$1000,MATCH($A216&amp;"0",vacan2!$W$2:$W$1000,0),IF($D216="Inicial",H$4-2,IF($D216="Primaria",H$4+3,H$4+9))),"No reportó"))</f>
        <v>No reportó</v>
      </c>
      <c r="I216" s="12" t="str">
        <f>IFERROR(INDEX(vacan2!$G$2:$T$1000,MATCH($A216&amp;"0",vacan2!$W$2:$W$1000,0),IF($D216="Inicial",I$4-2,IF($D216="Primaria",I$4+3,I$4+9))),"No reportó")</f>
        <v>No reportó</v>
      </c>
      <c r="J216" s="12" t="str">
        <f>IFERROR(INDEX(vacan2!$G$2:$T$1000,MATCH($A216&amp;"0",vacan2!$W$2:$W$1000,0),IF($D216="Inicial",J$4-2,IF($D216="Primaria",J$4+3,J$4+9))),"No reportó")</f>
        <v>No reportó</v>
      </c>
      <c r="K216" s="12" t="str">
        <f>IFERROR(INDEX(vacan2!$G$2:$T$1000,MATCH($A216&amp;"0",vacan2!$W$2:$W$1000,0),IF($D216="Inicial",K$4-2,IF($D216="Primaria",K$4+3,K$4+9))),"No reportó")</f>
        <v>No reportó</v>
      </c>
      <c r="L216" s="12" t="str">
        <f>IF(OR($D216="Inicial",$D216="Secundaria"),"",IFERROR(INDEX(vacan2!$G$2:$T$1000,MATCH($A216&amp;"0",vacan2!$W$2:$W$1000,0),IF($D216="Inicial",L$4-2,IF($D216="Primaria",L$4+3,L$4+9))),"No reportó"))</f>
        <v>No reportó</v>
      </c>
      <c r="M216" s="22" t="str">
        <f>IFERROR(INDEX(vacan2!$G$2:$T$1000,MATCH($A216&amp;"0",vacan2!$W$2:$W$1000,0),IF($D216="Inicial",K$4-2,IF($D216="Primaria",K$4+3,K$4+9))),"Sin datos")</f>
        <v>Sin datos</v>
      </c>
      <c r="N216" s="7" t="str">
        <f t="shared" si="13"/>
        <v>INSERT INTO matri08(codmod, direccion, distrito, g1, g2, g3, g4, g5, g6, obs, actualiz) VALUES ('0243345','JIRON MARIANO NUÑEZ 831','Juliaca',0,0,0,0,0,0,0,now());</v>
      </c>
      <c r="O216" s="7" t="str">
        <f t="shared" si="14"/>
        <v>INSERT INTO matri08(codmod, direccion, distrito, g1, g2, g3, g4, g5, g6, obs, actualiz) VALUES ('0243345','JIRON MARIANO NUÑEZ 831','Juliaca',No reportó,No reportó,No reportó,No reportó,No reportó,No reportó,1,now());</v>
      </c>
      <c r="P216" s="7" t="str">
        <f t="shared" si="15"/>
        <v>INSERT INTO matri08(codmod, direccion, distrito, g1, g2, g3, g4, g5, g6, obs, actualiz) VALUES ('0243345','JIRON MARIANO NUÑEZ 831','Juliaca',0,0,0,0,0,0,0,now());</v>
      </c>
    </row>
    <row r="217" spans="1:16" ht="15" x14ac:dyDescent="0.25">
      <c r="A217" s="11" t="str">
        <f t="shared" si="12"/>
        <v>0746065</v>
      </c>
      <c r="B217" s="9">
        <v>746065</v>
      </c>
      <c r="C217" s="10" t="s">
        <v>180</v>
      </c>
      <c r="D217" s="11" t="s">
        <v>34</v>
      </c>
      <c r="E217" s="21" t="str">
        <f>INDEX(Instituciones!$G$2:$G$349,MATCH(A217,Instituciones!$A$2:$A$349,0))</f>
        <v>JIRON SANTIAGO GIRALDO 345</v>
      </c>
      <c r="F217" s="11" t="s">
        <v>130</v>
      </c>
      <c r="G217" s="12" t="str">
        <f>IF($D217="Inicial","",IFERROR(INDEX(vacan2!$G$2:$T$1000,MATCH($A217&amp;"0",vacan2!$W$2:$W$1000,0),IF($D217="Inicial",G$4-2,IF($D217="Primaria",G$4+3,G$4+9))),"No reportó"))</f>
        <v>No reportó</v>
      </c>
      <c r="H217" s="12" t="str">
        <f>IF($D217="Inicial","",IFERROR(INDEX(vacan2!$G$2:$T$1000,MATCH($A217&amp;"0",vacan2!$W$2:$W$1000,0),IF($D217="Inicial",H$4-2,IF($D217="Primaria",H$4+3,H$4+9))),"No reportó"))</f>
        <v>No reportó</v>
      </c>
      <c r="I217" s="12" t="str">
        <f>IFERROR(INDEX(vacan2!$G$2:$T$1000,MATCH($A217&amp;"0",vacan2!$W$2:$W$1000,0),IF($D217="Inicial",I$4-2,IF($D217="Primaria",I$4+3,I$4+9))),"No reportó")</f>
        <v>No reportó</v>
      </c>
      <c r="J217" s="12" t="str">
        <f>IFERROR(INDEX(vacan2!$G$2:$T$1000,MATCH($A217&amp;"0",vacan2!$W$2:$W$1000,0),IF($D217="Inicial",J$4-2,IF($D217="Primaria",J$4+3,J$4+9))),"No reportó")</f>
        <v>No reportó</v>
      </c>
      <c r="K217" s="12" t="str">
        <f>IFERROR(INDEX(vacan2!$G$2:$T$1000,MATCH($A217&amp;"0",vacan2!$W$2:$W$1000,0),IF($D217="Inicial",K$4-2,IF($D217="Primaria",K$4+3,K$4+9))),"No reportó")</f>
        <v>No reportó</v>
      </c>
      <c r="L217" s="12" t="str">
        <f>IF(OR($D217="Inicial",$D217="Secundaria"),"",IFERROR(INDEX(vacan2!$G$2:$T$1000,MATCH($A217&amp;"0",vacan2!$W$2:$W$1000,0),IF($D217="Inicial",L$4-2,IF($D217="Primaria",L$4+3,L$4+9))),"No reportó"))</f>
        <v>No reportó</v>
      </c>
      <c r="M217" s="22" t="str">
        <f>IFERROR(INDEX(vacan2!$G$2:$T$1000,MATCH($A217&amp;"0",vacan2!$W$2:$W$1000,0),IF($D217="Inicial",K$4-2,IF($D217="Primaria",K$4+3,K$4+9))),"Sin datos")</f>
        <v>Sin datos</v>
      </c>
      <c r="N217" s="7" t="str">
        <f t="shared" si="13"/>
        <v>INSERT INTO matri08(codmod, direccion, distrito, g1, g2, g3, g4, g5, g6, obs, actualiz) VALUES ('0746065','JIRON SANTIAGO GIRALDO 345','Juliaca',0,0,0,0,0,0,0,now());</v>
      </c>
      <c r="O217" s="7" t="str">
        <f t="shared" si="14"/>
        <v>INSERT INTO matri08(codmod, direccion, distrito, g1, g2, g3, g4, g5, g6, obs, actualiz) VALUES ('0746065','JIRON SANTIAGO GIRALDO 345','Juliaca',No reportó,No reportó,No reportó,No reportó,No reportó,No reportó,1,now());</v>
      </c>
      <c r="P217" s="7" t="str">
        <f t="shared" si="15"/>
        <v>INSERT INTO matri08(codmod, direccion, distrito, g1, g2, g3, g4, g5, g6, obs, actualiz) VALUES ('0746065','JIRON SANTIAGO GIRALDO 345','Juliaca',0,0,0,0,0,0,0,now());</v>
      </c>
    </row>
    <row r="218" spans="1:16" ht="15" x14ac:dyDescent="0.25">
      <c r="A218" s="11" t="str">
        <f t="shared" si="12"/>
        <v>0243386</v>
      </c>
      <c r="B218" s="9">
        <v>243386</v>
      </c>
      <c r="C218" s="10">
        <v>70569</v>
      </c>
      <c r="D218" s="11" t="s">
        <v>34</v>
      </c>
      <c r="E218" s="21" t="str">
        <f>INDEX(Instituciones!$G$2:$G$349,MATCH(A218,Instituciones!$A$2:$A$349,0))</f>
        <v>CARRETERA CORISUYO KM 15</v>
      </c>
      <c r="F218" s="11" t="s">
        <v>130</v>
      </c>
      <c r="G218" s="12" t="str">
        <f>IF($D218="Inicial","",IFERROR(INDEX(vacan2!$G$2:$T$1000,MATCH($A218&amp;"0",vacan2!$W$2:$W$1000,0),IF($D218="Inicial",G$4-2,IF($D218="Primaria",G$4+3,G$4+9))),"No reportó"))</f>
        <v>No reportó</v>
      </c>
      <c r="H218" s="12" t="str">
        <f>IF($D218="Inicial","",IFERROR(INDEX(vacan2!$G$2:$T$1000,MATCH($A218&amp;"0",vacan2!$W$2:$W$1000,0),IF($D218="Inicial",H$4-2,IF($D218="Primaria",H$4+3,H$4+9))),"No reportó"))</f>
        <v>No reportó</v>
      </c>
      <c r="I218" s="12" t="str">
        <f>IFERROR(INDEX(vacan2!$G$2:$T$1000,MATCH($A218&amp;"0",vacan2!$W$2:$W$1000,0),IF($D218="Inicial",I$4-2,IF($D218="Primaria",I$4+3,I$4+9))),"No reportó")</f>
        <v>No reportó</v>
      </c>
      <c r="J218" s="12" t="str">
        <f>IFERROR(INDEX(vacan2!$G$2:$T$1000,MATCH($A218&amp;"0",vacan2!$W$2:$W$1000,0),IF($D218="Inicial",J$4-2,IF($D218="Primaria",J$4+3,J$4+9))),"No reportó")</f>
        <v>No reportó</v>
      </c>
      <c r="K218" s="12" t="str">
        <f>IFERROR(INDEX(vacan2!$G$2:$T$1000,MATCH($A218&amp;"0",vacan2!$W$2:$W$1000,0),IF($D218="Inicial",K$4-2,IF($D218="Primaria",K$4+3,K$4+9))),"No reportó")</f>
        <v>No reportó</v>
      </c>
      <c r="L218" s="12" t="str">
        <f>IF(OR($D218="Inicial",$D218="Secundaria"),"",IFERROR(INDEX(vacan2!$G$2:$T$1000,MATCH($A218&amp;"0",vacan2!$W$2:$W$1000,0),IF($D218="Inicial",L$4-2,IF($D218="Primaria",L$4+3,L$4+9))),"No reportó"))</f>
        <v>No reportó</v>
      </c>
      <c r="M218" s="22" t="str">
        <f>IFERROR(INDEX(vacan2!$G$2:$T$1000,MATCH($A218&amp;"0",vacan2!$W$2:$W$1000,0),IF($D218="Inicial",K$4-2,IF($D218="Primaria",K$4+3,K$4+9))),"Sin datos")</f>
        <v>Sin datos</v>
      </c>
      <c r="N218" s="7" t="str">
        <f t="shared" si="13"/>
        <v>INSERT INTO matri08(codmod, direccion, distrito, g1, g2, g3, g4, g5, g6, obs, actualiz) VALUES ('0243386','CARRETERA CORISUYO KM 15','Juliaca',0,0,0,0,0,0,0,now());</v>
      </c>
      <c r="O218" s="7" t="str">
        <f t="shared" si="14"/>
        <v>INSERT INTO matri08(codmod, direccion, distrito, g1, g2, g3, g4, g5, g6, obs, actualiz) VALUES ('0243386','CARRETERA CORISUYO KM 15','Juliaca',No reportó,No reportó,No reportó,No reportó,No reportó,No reportó,1,now());</v>
      </c>
      <c r="P218" s="7" t="str">
        <f t="shared" si="15"/>
        <v>INSERT INTO matri08(codmod, direccion, distrito, g1, g2, g3, g4, g5, g6, obs, actualiz) VALUES ('0243386','CARRETERA CORISUYO KM 15','Juliaca',0,0,0,0,0,0,0,now());</v>
      </c>
    </row>
    <row r="219" spans="1:16" ht="15" x14ac:dyDescent="0.25">
      <c r="A219" s="11" t="str">
        <f t="shared" si="12"/>
        <v>1026913</v>
      </c>
      <c r="B219" s="9">
        <v>1026913</v>
      </c>
      <c r="C219" s="10" t="s">
        <v>181</v>
      </c>
      <c r="D219" s="11" t="s">
        <v>34</v>
      </c>
      <c r="E219" s="21" t="str">
        <f>INDEX(Instituciones!$G$2:$G$349,MATCH(A219,Instituciones!$A$2:$A$349,0))</f>
        <v>JIRON AUTOMOTRIZ S/N</v>
      </c>
      <c r="F219" s="11" t="s">
        <v>130</v>
      </c>
      <c r="G219" s="12">
        <f>IF($D219="Inicial","",IFERROR(INDEX(vacan2!$G$2:$T$1000,MATCH($A219&amp;"0",vacan2!$W$2:$W$1000,0),IF($D219="Inicial",G$4-2,IF($D219="Primaria",G$4+3,G$4+9))),"No reportó"))</f>
        <v>8</v>
      </c>
      <c r="H219" s="12">
        <f>IF($D219="Inicial","",IFERROR(INDEX(vacan2!$G$2:$T$1000,MATCH($A219&amp;"0",vacan2!$W$2:$W$1000,0),IF($D219="Inicial",H$4-2,IF($D219="Primaria",H$4+3,H$4+9))),"No reportó"))</f>
        <v>0</v>
      </c>
      <c r="I219" s="12">
        <f>IFERROR(INDEX(vacan2!$G$2:$T$1000,MATCH($A219&amp;"0",vacan2!$W$2:$W$1000,0),IF($D219="Inicial",I$4-2,IF($D219="Primaria",I$4+3,I$4+9))),"No reportó")</f>
        <v>6</v>
      </c>
      <c r="J219" s="12">
        <f>IFERROR(INDEX(vacan2!$G$2:$T$1000,MATCH($A219&amp;"0",vacan2!$W$2:$W$1000,0),IF($D219="Inicial",J$4-2,IF($D219="Primaria",J$4+3,J$4+9))),"No reportó")</f>
        <v>2</v>
      </c>
      <c r="K219" s="12">
        <f>IFERROR(INDEX(vacan2!$G$2:$T$1000,MATCH($A219&amp;"0",vacan2!$W$2:$W$1000,0),IF($D219="Inicial",K$4-2,IF($D219="Primaria",K$4+3,K$4+9))),"No reportó")</f>
        <v>4</v>
      </c>
      <c r="L219" s="12">
        <f>IF(OR($D219="Inicial",$D219="Secundaria"),"",IFERROR(INDEX(vacan2!$G$2:$T$1000,MATCH($A219&amp;"0",vacan2!$W$2:$W$1000,0),IF($D219="Inicial",L$4-2,IF($D219="Primaria",L$4+3,L$4+9))),"No reportó"))</f>
        <v>0</v>
      </c>
      <c r="M219" s="22">
        <f>IFERROR(INDEX(vacan2!$G$2:$T$1000,MATCH($A219&amp;"0",vacan2!$W$2:$W$1000,0),IF($D219="Inicial",K$4-2,IF($D219="Primaria",K$4+3,K$4+9))),"Sin datos")</f>
        <v>4</v>
      </c>
      <c r="N219" s="7" t="str">
        <f t="shared" si="13"/>
        <v>INSERT INTO matri08(codmod, direccion, distrito, g1, g2, g3, g4, g5, g6, obs, actualiz) VALUES ('1026913','JIRON AUTOMOTRIZ S/N','Juliaca',0,0,0,0,0,0,0,now());</v>
      </c>
      <c r="O219" s="7" t="str">
        <f t="shared" si="14"/>
        <v>INSERT INTO matri08(codmod, direccion, distrito, g1, g2, g3, g4, g5, g6, obs, actualiz) VALUES ('1026913','JIRON AUTOMOTRIZ S/N','Juliaca',8,0,6,2,4,0,1,now());</v>
      </c>
      <c r="P219" s="7" t="str">
        <f t="shared" si="15"/>
        <v>INSERT INTO matri08(codmod, direccion, distrito, g1, g2, g3, g4, g5, g6, obs, actualiz) VALUES ('1026913','JIRON AUTOMOTRIZ S/N','Juliaca',8,0,6,2,4,0,1,now());</v>
      </c>
    </row>
    <row r="220" spans="1:16" ht="15" x14ac:dyDescent="0.25">
      <c r="A220" s="11" t="str">
        <f t="shared" si="12"/>
        <v>0243360</v>
      </c>
      <c r="B220" s="9">
        <v>243360</v>
      </c>
      <c r="C220" s="10" t="s">
        <v>48</v>
      </c>
      <c r="D220" s="11" t="s">
        <v>34</v>
      </c>
      <c r="E220" s="21" t="str">
        <f>INDEX(Instituciones!$G$2:$G$349,MATCH(A220,Instituciones!$A$2:$A$349,0))</f>
        <v>CHACAS</v>
      </c>
      <c r="F220" s="11" t="s">
        <v>130</v>
      </c>
      <c r="G220" s="12">
        <f>IF($D220="Inicial","",IFERROR(INDEX(vacan2!$G$2:$T$1000,MATCH($A220&amp;"0",vacan2!$W$2:$W$1000,0),IF($D220="Inicial",G$4-2,IF($D220="Primaria",G$4+3,G$4+9))),"No reportó"))</f>
        <v>2</v>
      </c>
      <c r="H220" s="12">
        <f>IF($D220="Inicial","",IFERROR(INDEX(vacan2!$G$2:$T$1000,MATCH($A220&amp;"0",vacan2!$W$2:$W$1000,0),IF($D220="Inicial",H$4-2,IF($D220="Primaria",H$4+3,H$4+9))),"No reportó"))</f>
        <v>2</v>
      </c>
      <c r="I220" s="12">
        <f>IFERROR(INDEX(vacan2!$G$2:$T$1000,MATCH($A220&amp;"0",vacan2!$W$2:$W$1000,0),IF($D220="Inicial",I$4-2,IF($D220="Primaria",I$4+3,I$4+9))),"No reportó")</f>
        <v>2</v>
      </c>
      <c r="J220" s="12">
        <f>IFERROR(INDEX(vacan2!$G$2:$T$1000,MATCH($A220&amp;"0",vacan2!$W$2:$W$1000,0),IF($D220="Inicial",J$4-2,IF($D220="Primaria",J$4+3,J$4+9))),"No reportó")</f>
        <v>2</v>
      </c>
      <c r="K220" s="12">
        <f>IFERROR(INDEX(vacan2!$G$2:$T$1000,MATCH($A220&amp;"0",vacan2!$W$2:$W$1000,0),IF($D220="Inicial",K$4-2,IF($D220="Primaria",K$4+3,K$4+9))),"No reportó")</f>
        <v>2</v>
      </c>
      <c r="L220" s="12">
        <f>IF(OR($D220="Inicial",$D220="Secundaria"),"",IFERROR(INDEX(vacan2!$G$2:$T$1000,MATCH($A220&amp;"0",vacan2!$W$2:$W$1000,0),IF($D220="Inicial",L$4-2,IF($D220="Primaria",L$4+3,L$4+9))),"No reportó"))</f>
        <v>2</v>
      </c>
      <c r="M220" s="22">
        <f>IFERROR(INDEX(vacan2!$G$2:$T$1000,MATCH($A220&amp;"0",vacan2!$W$2:$W$1000,0),IF($D220="Inicial",K$4-2,IF($D220="Primaria",K$4+3,K$4+9))),"Sin datos")</f>
        <v>2</v>
      </c>
      <c r="N220" s="7" t="str">
        <f t="shared" si="13"/>
        <v>INSERT INTO matri08(codmod, direccion, distrito, g1, g2, g3, g4, g5, g6, obs, actualiz) VALUES ('0243360','CHACAS','Juliaca',0,0,0,0,0,0,0,now());</v>
      </c>
      <c r="O220" s="7" t="str">
        <f t="shared" si="14"/>
        <v>INSERT INTO matri08(codmod, direccion, distrito, g1, g2, g3, g4, g5, g6, obs, actualiz) VALUES ('0243360','CHACAS','Juliaca',2,2,2,2,2,2,1,now());</v>
      </c>
      <c r="P220" s="7" t="str">
        <f t="shared" si="15"/>
        <v>INSERT INTO matri08(codmod, direccion, distrito, g1, g2, g3, g4, g5, g6, obs, actualiz) VALUES ('0243360','CHACAS','Juliaca',2,2,2,2,2,2,1,now());</v>
      </c>
    </row>
    <row r="221" spans="1:16" ht="15" x14ac:dyDescent="0.25">
      <c r="A221" s="11" t="str">
        <f t="shared" si="12"/>
        <v>0243113</v>
      </c>
      <c r="B221" s="9">
        <v>243113</v>
      </c>
      <c r="C221" s="10" t="s">
        <v>182</v>
      </c>
      <c r="D221" s="11" t="s">
        <v>34</v>
      </c>
      <c r="E221" s="21" t="str">
        <f>INDEX(Instituciones!$G$2:$G$349,MATCH(A221,Instituciones!$A$2:$A$349,0))</f>
        <v>JIRON PIEROLA 227</v>
      </c>
      <c r="F221" s="11" t="s">
        <v>130</v>
      </c>
      <c r="G221" s="12" t="str">
        <f>IF($D221="Inicial","",IFERROR(INDEX(vacan2!$G$2:$T$1000,MATCH($A221&amp;"0",vacan2!$W$2:$W$1000,0),IF($D221="Inicial",G$4-2,IF($D221="Primaria",G$4+3,G$4+9))),"No reportó"))</f>
        <v>No reportó</v>
      </c>
      <c r="H221" s="12" t="str">
        <f>IF($D221="Inicial","",IFERROR(INDEX(vacan2!$G$2:$T$1000,MATCH($A221&amp;"0",vacan2!$W$2:$W$1000,0),IF($D221="Inicial",H$4-2,IF($D221="Primaria",H$4+3,H$4+9))),"No reportó"))</f>
        <v>No reportó</v>
      </c>
      <c r="I221" s="12" t="str">
        <f>IFERROR(INDEX(vacan2!$G$2:$T$1000,MATCH($A221&amp;"0",vacan2!$W$2:$W$1000,0),IF($D221="Inicial",I$4-2,IF($D221="Primaria",I$4+3,I$4+9))),"No reportó")</f>
        <v>No reportó</v>
      </c>
      <c r="J221" s="12" t="str">
        <f>IFERROR(INDEX(vacan2!$G$2:$T$1000,MATCH($A221&amp;"0",vacan2!$W$2:$W$1000,0),IF($D221="Inicial",J$4-2,IF($D221="Primaria",J$4+3,J$4+9))),"No reportó")</f>
        <v>No reportó</v>
      </c>
      <c r="K221" s="12" t="str">
        <f>IFERROR(INDEX(vacan2!$G$2:$T$1000,MATCH($A221&amp;"0",vacan2!$W$2:$W$1000,0),IF($D221="Inicial",K$4-2,IF($D221="Primaria",K$4+3,K$4+9))),"No reportó")</f>
        <v>No reportó</v>
      </c>
      <c r="L221" s="12" t="str">
        <f>IF(OR($D221="Inicial",$D221="Secundaria"),"",IFERROR(INDEX(vacan2!$G$2:$T$1000,MATCH($A221&amp;"0",vacan2!$W$2:$W$1000,0),IF($D221="Inicial",L$4-2,IF($D221="Primaria",L$4+3,L$4+9))),"No reportó"))</f>
        <v>No reportó</v>
      </c>
      <c r="M221" s="22" t="str">
        <f>IFERROR(INDEX(vacan2!$G$2:$T$1000,MATCH($A221&amp;"0",vacan2!$W$2:$W$1000,0),IF($D221="Inicial",K$4-2,IF($D221="Primaria",K$4+3,K$4+9))),"Sin datos")</f>
        <v>Sin datos</v>
      </c>
      <c r="N221" s="7" t="str">
        <f t="shared" si="13"/>
        <v>INSERT INTO matri08(codmod, direccion, distrito, g1, g2, g3, g4, g5, g6, obs, actualiz) VALUES ('0243113','JIRON PIEROLA 227','Juliaca',0,0,0,0,0,0,0,now());</v>
      </c>
      <c r="O221" s="7" t="str">
        <f t="shared" si="14"/>
        <v>INSERT INTO matri08(codmod, direccion, distrito, g1, g2, g3, g4, g5, g6, obs, actualiz) VALUES ('0243113','JIRON PIEROLA 227','Juliaca',No reportó,No reportó,No reportó,No reportó,No reportó,No reportó,1,now());</v>
      </c>
      <c r="P221" s="7" t="str">
        <f t="shared" si="15"/>
        <v>INSERT INTO matri08(codmod, direccion, distrito, g1, g2, g3, g4, g5, g6, obs, actualiz) VALUES ('0243113','JIRON PIEROLA 227','Juliaca',0,0,0,0,0,0,0,now());</v>
      </c>
    </row>
    <row r="222" spans="1:16" ht="15" x14ac:dyDescent="0.25">
      <c r="A222" s="11" t="str">
        <f t="shared" si="12"/>
        <v>0243212</v>
      </c>
      <c r="B222" s="9">
        <v>243212</v>
      </c>
      <c r="C222" s="10">
        <v>70551</v>
      </c>
      <c r="D222" s="11" t="s">
        <v>34</v>
      </c>
      <c r="E222" s="21" t="str">
        <f>INDEX(Instituciones!$G$2:$G$349,MATCH(A222,Instituciones!$A$2:$A$349,0))</f>
        <v>CARRETERA UNOCOLLA KM 9</v>
      </c>
      <c r="F222" s="11" t="s">
        <v>130</v>
      </c>
      <c r="G222" s="12">
        <f>IF($D222="Inicial","",IFERROR(INDEX(vacan2!$G$2:$T$1000,MATCH($A222&amp;"0",vacan2!$W$2:$W$1000,0),IF($D222="Inicial",G$4-2,IF($D222="Primaria",G$4+3,G$4+9))),"No reportó"))</f>
        <v>25</v>
      </c>
      <c r="H222" s="12">
        <f>IF($D222="Inicial","",IFERROR(INDEX(vacan2!$G$2:$T$1000,MATCH($A222&amp;"0",vacan2!$W$2:$W$1000,0),IF($D222="Inicial",H$4-2,IF($D222="Primaria",H$4+3,H$4+9))),"No reportó"))</f>
        <v>13</v>
      </c>
      <c r="I222" s="12" t="str">
        <f>IFERROR(INDEX(vacan2!$G$2:$T$1000,MATCH($A222&amp;"0",vacan2!$W$2:$W$1000,0),IF($D222="Inicial",I$4-2,IF($D222="Primaria",I$4+3,I$4+9))),"No reportó")</f>
        <v>03</v>
      </c>
      <c r="J222" s="12" t="str">
        <f>IFERROR(INDEX(vacan2!$G$2:$T$1000,MATCH($A222&amp;"0",vacan2!$W$2:$W$1000,0),IF($D222="Inicial",J$4-2,IF($D222="Primaria",J$4+3,J$4+9))),"No reportó")</f>
        <v>09</v>
      </c>
      <c r="K222" s="12">
        <f>IFERROR(INDEX(vacan2!$G$2:$T$1000,MATCH($A222&amp;"0",vacan2!$W$2:$W$1000,0),IF($D222="Inicial",K$4-2,IF($D222="Primaria",K$4+3,K$4+9))),"No reportó")</f>
        <v>11</v>
      </c>
      <c r="L222" s="12">
        <f>IF(OR($D222="Inicial",$D222="Secundaria"),"",IFERROR(INDEX(vacan2!$G$2:$T$1000,MATCH($A222&amp;"0",vacan2!$W$2:$W$1000,0),IF($D222="Inicial",L$4-2,IF($D222="Primaria",L$4+3,L$4+9))),"No reportó"))</f>
        <v>12</v>
      </c>
      <c r="M222" s="22">
        <f>IFERROR(INDEX(vacan2!$G$2:$T$1000,MATCH($A222&amp;"0",vacan2!$W$2:$W$1000,0),IF($D222="Inicial",K$4-2,IF($D222="Primaria",K$4+3,K$4+9))),"Sin datos")</f>
        <v>11</v>
      </c>
      <c r="N222" s="7" t="str">
        <f t="shared" si="13"/>
        <v>INSERT INTO matri08(codmod, direccion, distrito, g1, g2, g3, g4, g5, g6, obs, actualiz) VALUES ('0243212','CARRETERA UNOCOLLA KM 9','Juliaca',0,0,0,0,0,0,0,now());</v>
      </c>
      <c r="O222" s="7" t="str">
        <f t="shared" si="14"/>
        <v>INSERT INTO matri08(codmod, direccion, distrito, g1, g2, g3, g4, g5, g6, obs, actualiz) VALUES ('0243212','CARRETERA UNOCOLLA KM 9','Juliaca',25,13,03,09,11,12,1,now());</v>
      </c>
      <c r="P222" s="7" t="str">
        <f t="shared" si="15"/>
        <v>INSERT INTO matri08(codmod, direccion, distrito, g1, g2, g3, g4, g5, g6, obs, actualiz) VALUES ('0243212','CARRETERA UNOCOLLA KM 9','Juliaca',25,13,03,09,11,12,1,now());</v>
      </c>
    </row>
    <row r="223" spans="1:16" ht="15" x14ac:dyDescent="0.25">
      <c r="A223" s="11" t="str">
        <f t="shared" si="12"/>
        <v>0617944</v>
      </c>
      <c r="B223" s="9">
        <v>617944</v>
      </c>
      <c r="C223" s="10" t="s">
        <v>183</v>
      </c>
      <c r="D223" s="11" t="s">
        <v>34</v>
      </c>
      <c r="E223" s="21" t="str">
        <f>INDEX(Instituciones!$G$2:$G$349,MATCH(A223,Instituciones!$A$2:$A$349,0))</f>
        <v>AVENIDA PANAMA S/N</v>
      </c>
      <c r="F223" s="11" t="s">
        <v>130</v>
      </c>
      <c r="G223" s="12">
        <f>IF($D223="Inicial","",IFERROR(INDEX(vacan2!$G$2:$T$1000,MATCH($A223&amp;"0",vacan2!$W$2:$W$1000,0),IF($D223="Inicial",G$4-2,IF($D223="Primaria",G$4+3,G$4+9))),"No reportó"))</f>
        <v>25</v>
      </c>
      <c r="H223" s="12">
        <f>IF($D223="Inicial","",IFERROR(INDEX(vacan2!$G$2:$T$1000,MATCH($A223&amp;"0",vacan2!$W$2:$W$1000,0),IF($D223="Inicial",H$4-2,IF($D223="Primaria",H$4+3,H$4+9))),"No reportó"))</f>
        <v>0</v>
      </c>
      <c r="I223" s="12">
        <f>IFERROR(INDEX(vacan2!$G$2:$T$1000,MATCH($A223&amp;"0",vacan2!$W$2:$W$1000,0),IF($D223="Inicial",I$4-2,IF($D223="Primaria",I$4+3,I$4+9))),"No reportó")</f>
        <v>2</v>
      </c>
      <c r="J223" s="12">
        <f>IFERROR(INDEX(vacan2!$G$2:$T$1000,MATCH($A223&amp;"0",vacan2!$W$2:$W$1000,0),IF($D223="Inicial",J$4-2,IF($D223="Primaria",J$4+3,J$4+9))),"No reportó")</f>
        <v>3</v>
      </c>
      <c r="K223" s="12">
        <f>IFERROR(INDEX(vacan2!$G$2:$T$1000,MATCH($A223&amp;"0",vacan2!$W$2:$W$1000,0),IF($D223="Inicial",K$4-2,IF($D223="Primaria",K$4+3,K$4+9))),"No reportó")</f>
        <v>2</v>
      </c>
      <c r="L223" s="12">
        <f>IF(OR($D223="Inicial",$D223="Secundaria"),"",IFERROR(INDEX(vacan2!$G$2:$T$1000,MATCH($A223&amp;"0",vacan2!$W$2:$W$1000,0),IF($D223="Inicial",L$4-2,IF($D223="Primaria",L$4+3,L$4+9))),"No reportó"))</f>
        <v>2</v>
      </c>
      <c r="M223" s="22">
        <f>IFERROR(INDEX(vacan2!$G$2:$T$1000,MATCH($A223&amp;"0",vacan2!$W$2:$W$1000,0),IF($D223="Inicial",K$4-2,IF($D223="Primaria",K$4+3,K$4+9))),"Sin datos")</f>
        <v>2</v>
      </c>
      <c r="N223" s="7" t="str">
        <f t="shared" si="13"/>
        <v>INSERT INTO matri08(codmod, direccion, distrito, g1, g2, g3, g4, g5, g6, obs, actualiz) VALUES ('0617944','AVENIDA PANAMA S/N','Juliaca',0,0,0,0,0,0,0,now());</v>
      </c>
      <c r="O223" s="7" t="str">
        <f t="shared" si="14"/>
        <v>INSERT INTO matri08(codmod, direccion, distrito, g1, g2, g3, g4, g5, g6, obs, actualiz) VALUES ('0617944','AVENIDA PANAMA S/N','Juliaca',25,0,2,3,2,2,1,now());</v>
      </c>
      <c r="P223" s="7" t="str">
        <f t="shared" si="15"/>
        <v>INSERT INTO matri08(codmod, direccion, distrito, g1, g2, g3, g4, g5, g6, obs, actualiz) VALUES ('0617944','AVENIDA PANAMA S/N','Juliaca',25,0,2,3,2,2,1,now());</v>
      </c>
    </row>
    <row r="224" spans="1:16" ht="15" x14ac:dyDescent="0.25">
      <c r="A224" s="11" t="str">
        <f t="shared" si="12"/>
        <v>1155423</v>
      </c>
      <c r="B224" s="9">
        <v>1155423</v>
      </c>
      <c r="C224" s="10" t="s">
        <v>184</v>
      </c>
      <c r="D224" s="11" t="s">
        <v>34</v>
      </c>
      <c r="E224" s="21" t="str">
        <f>INDEX(Instituciones!$G$2:$G$349,MATCH(A224,Instituciones!$A$2:$A$349,0))</f>
        <v>JIRON PUMACAHUA 224</v>
      </c>
      <c r="F224" s="11" t="s">
        <v>130</v>
      </c>
      <c r="G224" s="12" t="str">
        <f>IF($D224="Inicial","",IFERROR(INDEX(vacan2!$G$2:$T$1000,MATCH($A224&amp;"0",vacan2!$W$2:$W$1000,0),IF($D224="Inicial",G$4-2,IF($D224="Primaria",G$4+3,G$4+9))),"No reportó"))</f>
        <v>No reportó</v>
      </c>
      <c r="H224" s="12" t="str">
        <f>IF($D224="Inicial","",IFERROR(INDEX(vacan2!$G$2:$T$1000,MATCH($A224&amp;"0",vacan2!$W$2:$W$1000,0),IF($D224="Inicial",H$4-2,IF($D224="Primaria",H$4+3,H$4+9))),"No reportó"))</f>
        <v>No reportó</v>
      </c>
      <c r="I224" s="12" t="str">
        <f>IFERROR(INDEX(vacan2!$G$2:$T$1000,MATCH($A224&amp;"0",vacan2!$W$2:$W$1000,0),IF($D224="Inicial",I$4-2,IF($D224="Primaria",I$4+3,I$4+9))),"No reportó")</f>
        <v>No reportó</v>
      </c>
      <c r="J224" s="12" t="str">
        <f>IFERROR(INDEX(vacan2!$G$2:$T$1000,MATCH($A224&amp;"0",vacan2!$W$2:$W$1000,0),IF($D224="Inicial",J$4-2,IF($D224="Primaria",J$4+3,J$4+9))),"No reportó")</f>
        <v>No reportó</v>
      </c>
      <c r="K224" s="12" t="str">
        <f>IFERROR(INDEX(vacan2!$G$2:$T$1000,MATCH($A224&amp;"0",vacan2!$W$2:$W$1000,0),IF($D224="Inicial",K$4-2,IF($D224="Primaria",K$4+3,K$4+9))),"No reportó")</f>
        <v>No reportó</v>
      </c>
      <c r="L224" s="12" t="str">
        <f>IF(OR($D224="Inicial",$D224="Secundaria"),"",IFERROR(INDEX(vacan2!$G$2:$T$1000,MATCH($A224&amp;"0",vacan2!$W$2:$W$1000,0),IF($D224="Inicial",L$4-2,IF($D224="Primaria",L$4+3,L$4+9))),"No reportó"))</f>
        <v>No reportó</v>
      </c>
      <c r="M224" s="22" t="str">
        <f>IFERROR(INDEX(vacan2!$G$2:$T$1000,MATCH($A224&amp;"0",vacan2!$W$2:$W$1000,0),IF($D224="Inicial",K$4-2,IF($D224="Primaria",K$4+3,K$4+9))),"Sin datos")</f>
        <v>Sin datos</v>
      </c>
      <c r="N224" s="7" t="str">
        <f t="shared" si="13"/>
        <v>INSERT INTO matri08(codmod, direccion, distrito, g1, g2, g3, g4, g5, g6, obs, actualiz) VALUES ('1155423','JIRON PUMACAHUA 224','Juliaca',0,0,0,0,0,0,0,now());</v>
      </c>
      <c r="O224" s="7" t="str">
        <f t="shared" si="14"/>
        <v>INSERT INTO matri08(codmod, direccion, distrito, g1, g2, g3, g4, g5, g6, obs, actualiz) VALUES ('1155423','JIRON PUMACAHUA 224','Juliaca',No reportó,No reportó,No reportó,No reportó,No reportó,No reportó,1,now());</v>
      </c>
      <c r="P224" s="7" t="str">
        <f t="shared" si="15"/>
        <v>INSERT INTO matri08(codmod, direccion, distrito, g1, g2, g3, g4, g5, g6, obs, actualiz) VALUES ('1155423','JIRON PUMACAHUA 224','Juliaca',0,0,0,0,0,0,0,now());</v>
      </c>
    </row>
    <row r="225" spans="1:16" ht="15" x14ac:dyDescent="0.25">
      <c r="A225" s="11" t="str">
        <f t="shared" si="12"/>
        <v>0243196</v>
      </c>
      <c r="B225" s="9">
        <v>243196</v>
      </c>
      <c r="C225" s="10" t="s">
        <v>185</v>
      </c>
      <c r="D225" s="11" t="s">
        <v>34</v>
      </c>
      <c r="E225" s="21" t="str">
        <f>INDEX(Instituciones!$G$2:$G$349,MATCH(A225,Instituciones!$A$2:$A$349,0))</f>
        <v>AVENIDA HIPOLITO UNANUE S/N</v>
      </c>
      <c r="F225" s="11" t="s">
        <v>130</v>
      </c>
      <c r="G225" s="12" t="str">
        <f>IF($D225="Inicial","",IFERROR(INDEX(vacan2!$G$2:$T$1000,MATCH($A225&amp;"0",vacan2!$W$2:$W$1000,0),IF($D225="Inicial",G$4-2,IF($D225="Primaria",G$4+3,G$4+9))),"No reportó"))</f>
        <v>No reportó</v>
      </c>
      <c r="H225" s="12" t="str">
        <f>IF($D225="Inicial","",IFERROR(INDEX(vacan2!$G$2:$T$1000,MATCH($A225&amp;"0",vacan2!$W$2:$W$1000,0),IF($D225="Inicial",H$4-2,IF($D225="Primaria",H$4+3,H$4+9))),"No reportó"))</f>
        <v>No reportó</v>
      </c>
      <c r="I225" s="12" t="str">
        <f>IFERROR(INDEX(vacan2!$G$2:$T$1000,MATCH($A225&amp;"0",vacan2!$W$2:$W$1000,0),IF($D225="Inicial",I$4-2,IF($D225="Primaria",I$4+3,I$4+9))),"No reportó")</f>
        <v>No reportó</v>
      </c>
      <c r="J225" s="12" t="str">
        <f>IFERROR(INDEX(vacan2!$G$2:$T$1000,MATCH($A225&amp;"0",vacan2!$W$2:$W$1000,0),IF($D225="Inicial",J$4-2,IF($D225="Primaria",J$4+3,J$4+9))),"No reportó")</f>
        <v>No reportó</v>
      </c>
      <c r="K225" s="12" t="str">
        <f>IFERROR(INDEX(vacan2!$G$2:$T$1000,MATCH($A225&amp;"0",vacan2!$W$2:$W$1000,0),IF($D225="Inicial",K$4-2,IF($D225="Primaria",K$4+3,K$4+9))),"No reportó")</f>
        <v>No reportó</v>
      </c>
      <c r="L225" s="12" t="str">
        <f>IF(OR($D225="Inicial",$D225="Secundaria"),"",IFERROR(INDEX(vacan2!$G$2:$T$1000,MATCH($A225&amp;"0",vacan2!$W$2:$W$1000,0),IF($D225="Inicial",L$4-2,IF($D225="Primaria",L$4+3,L$4+9))),"No reportó"))</f>
        <v>No reportó</v>
      </c>
      <c r="M225" s="22" t="str">
        <f>IFERROR(INDEX(vacan2!$G$2:$T$1000,MATCH($A225&amp;"0",vacan2!$W$2:$W$1000,0),IF($D225="Inicial",K$4-2,IF($D225="Primaria",K$4+3,K$4+9))),"Sin datos")</f>
        <v>Sin datos</v>
      </c>
      <c r="N225" s="7" t="str">
        <f t="shared" si="13"/>
        <v>INSERT INTO matri08(codmod, direccion, distrito, g1, g2, g3, g4, g5, g6, obs, actualiz) VALUES ('0243196','AVENIDA HIPOLITO UNANUE S/N','Juliaca',0,0,0,0,0,0,0,now());</v>
      </c>
      <c r="O225" s="7" t="str">
        <f t="shared" si="14"/>
        <v>INSERT INTO matri08(codmod, direccion, distrito, g1, g2, g3, g4, g5, g6, obs, actualiz) VALUES ('0243196','AVENIDA HIPOLITO UNANUE S/N','Juliaca',No reportó,No reportó,No reportó,No reportó,No reportó,No reportó,1,now());</v>
      </c>
      <c r="P225" s="7" t="str">
        <f t="shared" si="15"/>
        <v>INSERT INTO matri08(codmod, direccion, distrito, g1, g2, g3, g4, g5, g6, obs, actualiz) VALUES ('0243196','AVENIDA HIPOLITO UNANUE S/N','Juliaca',0,0,0,0,0,0,0,now());</v>
      </c>
    </row>
    <row r="226" spans="1:16" ht="15" x14ac:dyDescent="0.25">
      <c r="A226" s="11" t="str">
        <f t="shared" si="12"/>
        <v>0243121</v>
      </c>
      <c r="B226" s="9">
        <v>243121</v>
      </c>
      <c r="C226" s="10">
        <v>70542</v>
      </c>
      <c r="D226" s="11" t="s">
        <v>34</v>
      </c>
      <c r="E226" s="21" t="str">
        <f>INDEX(Instituciones!$G$2:$G$349,MATCH(A226,Instituciones!$A$2:$A$349,0))</f>
        <v>JIRON SERAFIN FIRPO S/N</v>
      </c>
      <c r="F226" s="11" t="s">
        <v>130</v>
      </c>
      <c r="G226" s="12" t="str">
        <f>IF($D226="Inicial","",IFERROR(INDEX(vacan2!$G$2:$T$1000,MATCH($A226&amp;"0",vacan2!$W$2:$W$1000,0),IF($D226="Inicial",G$4-2,IF($D226="Primaria",G$4+3,G$4+9))),"No reportó"))</f>
        <v>No reportó</v>
      </c>
      <c r="H226" s="12" t="str">
        <f>IF($D226="Inicial","",IFERROR(INDEX(vacan2!$G$2:$T$1000,MATCH($A226&amp;"0",vacan2!$W$2:$W$1000,0),IF($D226="Inicial",H$4-2,IF($D226="Primaria",H$4+3,H$4+9))),"No reportó"))</f>
        <v>No reportó</v>
      </c>
      <c r="I226" s="12" t="str">
        <f>IFERROR(INDEX(vacan2!$G$2:$T$1000,MATCH($A226&amp;"0",vacan2!$W$2:$W$1000,0),IF($D226="Inicial",I$4-2,IF($D226="Primaria",I$4+3,I$4+9))),"No reportó")</f>
        <v>No reportó</v>
      </c>
      <c r="J226" s="12" t="str">
        <f>IFERROR(INDEX(vacan2!$G$2:$T$1000,MATCH($A226&amp;"0",vacan2!$W$2:$W$1000,0),IF($D226="Inicial",J$4-2,IF($D226="Primaria",J$4+3,J$4+9))),"No reportó")</f>
        <v>No reportó</v>
      </c>
      <c r="K226" s="12" t="str">
        <f>IFERROR(INDEX(vacan2!$G$2:$T$1000,MATCH($A226&amp;"0",vacan2!$W$2:$W$1000,0),IF($D226="Inicial",K$4-2,IF($D226="Primaria",K$4+3,K$4+9))),"No reportó")</f>
        <v>No reportó</v>
      </c>
      <c r="L226" s="12" t="str">
        <f>IF(OR($D226="Inicial",$D226="Secundaria"),"",IFERROR(INDEX(vacan2!$G$2:$T$1000,MATCH($A226&amp;"0",vacan2!$W$2:$W$1000,0),IF($D226="Inicial",L$4-2,IF($D226="Primaria",L$4+3,L$4+9))),"No reportó"))</f>
        <v>No reportó</v>
      </c>
      <c r="M226" s="22" t="str">
        <f>IFERROR(INDEX(vacan2!$G$2:$T$1000,MATCH($A226&amp;"0",vacan2!$W$2:$W$1000,0),IF($D226="Inicial",K$4-2,IF($D226="Primaria",K$4+3,K$4+9))),"Sin datos")</f>
        <v>Sin datos</v>
      </c>
      <c r="N226" s="7" t="str">
        <f t="shared" si="13"/>
        <v>INSERT INTO matri08(codmod, direccion, distrito, g1, g2, g3, g4, g5, g6, obs, actualiz) VALUES ('0243121','JIRON SERAFIN FIRPO S/N','Juliaca',0,0,0,0,0,0,0,now());</v>
      </c>
      <c r="O226" s="7" t="str">
        <f t="shared" si="14"/>
        <v>INSERT INTO matri08(codmod, direccion, distrito, g1, g2, g3, g4, g5, g6, obs, actualiz) VALUES ('0243121','JIRON SERAFIN FIRPO S/N','Juliaca',No reportó,No reportó,No reportó,No reportó,No reportó,No reportó,1,now());</v>
      </c>
      <c r="P226" s="7" t="str">
        <f t="shared" si="15"/>
        <v>INSERT INTO matri08(codmod, direccion, distrito, g1, g2, g3, g4, g5, g6, obs, actualiz) VALUES ('0243121','JIRON SERAFIN FIRPO S/N','Juliaca',0,0,0,0,0,0,0,now());</v>
      </c>
    </row>
    <row r="227" spans="1:16" ht="15" x14ac:dyDescent="0.25">
      <c r="A227" s="11" t="str">
        <f t="shared" si="12"/>
        <v>0243493</v>
      </c>
      <c r="B227" s="9">
        <v>243493</v>
      </c>
      <c r="C227" s="10">
        <v>70580</v>
      </c>
      <c r="D227" s="11" t="s">
        <v>34</v>
      </c>
      <c r="E227" s="21" t="str">
        <f>INDEX(Instituciones!$G$2:$G$349,MATCH(A227,Instituciones!$A$2:$A$349,0))</f>
        <v>CHILLA</v>
      </c>
      <c r="F227" s="11" t="s">
        <v>130</v>
      </c>
      <c r="G227" s="12" t="str">
        <f>IF($D227="Inicial","",IFERROR(INDEX(vacan2!$G$2:$T$1000,MATCH($A227&amp;"0",vacan2!$W$2:$W$1000,0),IF($D227="Inicial",G$4-2,IF($D227="Primaria",G$4+3,G$4+9))),"No reportó"))</f>
        <v>No reportó</v>
      </c>
      <c r="H227" s="12" t="str">
        <f>IF($D227="Inicial","",IFERROR(INDEX(vacan2!$G$2:$T$1000,MATCH($A227&amp;"0",vacan2!$W$2:$W$1000,0),IF($D227="Inicial",H$4-2,IF($D227="Primaria",H$4+3,H$4+9))),"No reportó"))</f>
        <v>No reportó</v>
      </c>
      <c r="I227" s="12" t="str">
        <f>IFERROR(INDEX(vacan2!$G$2:$T$1000,MATCH($A227&amp;"0",vacan2!$W$2:$W$1000,0),IF($D227="Inicial",I$4-2,IF($D227="Primaria",I$4+3,I$4+9))),"No reportó")</f>
        <v>No reportó</v>
      </c>
      <c r="J227" s="12" t="str">
        <f>IFERROR(INDEX(vacan2!$G$2:$T$1000,MATCH($A227&amp;"0",vacan2!$W$2:$W$1000,0),IF($D227="Inicial",J$4-2,IF($D227="Primaria",J$4+3,J$4+9))),"No reportó")</f>
        <v>No reportó</v>
      </c>
      <c r="K227" s="12" t="str">
        <f>IFERROR(INDEX(vacan2!$G$2:$T$1000,MATCH($A227&amp;"0",vacan2!$W$2:$W$1000,0),IF($D227="Inicial",K$4-2,IF($D227="Primaria",K$4+3,K$4+9))),"No reportó")</f>
        <v>No reportó</v>
      </c>
      <c r="L227" s="12" t="str">
        <f>IF(OR($D227="Inicial",$D227="Secundaria"),"",IFERROR(INDEX(vacan2!$G$2:$T$1000,MATCH($A227&amp;"0",vacan2!$W$2:$W$1000,0),IF($D227="Inicial",L$4-2,IF($D227="Primaria",L$4+3,L$4+9))),"No reportó"))</f>
        <v>No reportó</v>
      </c>
      <c r="M227" s="22" t="str">
        <f>IFERROR(INDEX(vacan2!$G$2:$T$1000,MATCH($A227&amp;"0",vacan2!$W$2:$W$1000,0),IF($D227="Inicial",K$4-2,IF($D227="Primaria",K$4+3,K$4+9))),"Sin datos")</f>
        <v>Sin datos</v>
      </c>
      <c r="N227" s="7" t="str">
        <f t="shared" si="13"/>
        <v>INSERT INTO matri08(codmod, direccion, distrito, g1, g2, g3, g4, g5, g6, obs, actualiz) VALUES ('0243493','CHILLA','Juliaca',0,0,0,0,0,0,0,now());</v>
      </c>
      <c r="O227" s="7" t="str">
        <f t="shared" si="14"/>
        <v>INSERT INTO matri08(codmod, direccion, distrito, g1, g2, g3, g4, g5, g6, obs, actualiz) VALUES ('0243493','CHILLA','Juliaca',No reportó,No reportó,No reportó,No reportó,No reportó,No reportó,1,now());</v>
      </c>
      <c r="P227" s="7" t="str">
        <f t="shared" si="15"/>
        <v>INSERT INTO matri08(codmod, direccion, distrito, g1, g2, g3, g4, g5, g6, obs, actualiz) VALUES ('0243493','CHILLA','Juliaca',0,0,0,0,0,0,0,now());</v>
      </c>
    </row>
    <row r="228" spans="1:16" ht="15" x14ac:dyDescent="0.25">
      <c r="A228" s="11" t="str">
        <f t="shared" si="12"/>
        <v>0243980</v>
      </c>
      <c r="B228" s="9">
        <v>243980</v>
      </c>
      <c r="C228" s="10" t="s">
        <v>186</v>
      </c>
      <c r="D228" s="11" t="s">
        <v>34</v>
      </c>
      <c r="E228" s="21" t="str">
        <f>INDEX(Instituciones!$G$2:$G$349,MATCH(A228,Instituciones!$A$2:$A$349,0))</f>
        <v>JIRON CALLAO 351</v>
      </c>
      <c r="F228" s="11" t="s">
        <v>130</v>
      </c>
      <c r="G228" s="12" t="str">
        <f>IF($D228="Inicial","",IFERROR(INDEX(vacan2!$G$2:$T$1000,MATCH($A228&amp;"0",vacan2!$W$2:$W$1000,0),IF($D228="Inicial",G$4-2,IF($D228="Primaria",G$4+3,G$4+9))),"No reportó"))</f>
        <v>No reportó</v>
      </c>
      <c r="H228" s="12" t="str">
        <f>IF($D228="Inicial","",IFERROR(INDEX(vacan2!$G$2:$T$1000,MATCH($A228&amp;"0",vacan2!$W$2:$W$1000,0),IF($D228="Inicial",H$4-2,IF($D228="Primaria",H$4+3,H$4+9))),"No reportó"))</f>
        <v>No reportó</v>
      </c>
      <c r="I228" s="12" t="str">
        <f>IFERROR(INDEX(vacan2!$G$2:$T$1000,MATCH($A228&amp;"0",vacan2!$W$2:$W$1000,0),IF($D228="Inicial",I$4-2,IF($D228="Primaria",I$4+3,I$4+9))),"No reportó")</f>
        <v>No reportó</v>
      </c>
      <c r="J228" s="12" t="str">
        <f>IFERROR(INDEX(vacan2!$G$2:$T$1000,MATCH($A228&amp;"0",vacan2!$W$2:$W$1000,0),IF($D228="Inicial",J$4-2,IF($D228="Primaria",J$4+3,J$4+9))),"No reportó")</f>
        <v>No reportó</v>
      </c>
      <c r="K228" s="12" t="str">
        <f>IFERROR(INDEX(vacan2!$G$2:$T$1000,MATCH($A228&amp;"0",vacan2!$W$2:$W$1000,0),IF($D228="Inicial",K$4-2,IF($D228="Primaria",K$4+3,K$4+9))),"No reportó")</f>
        <v>No reportó</v>
      </c>
      <c r="L228" s="12" t="str">
        <f>IF(OR($D228="Inicial",$D228="Secundaria"),"",IFERROR(INDEX(vacan2!$G$2:$T$1000,MATCH($A228&amp;"0",vacan2!$W$2:$W$1000,0),IF($D228="Inicial",L$4-2,IF($D228="Primaria",L$4+3,L$4+9))),"No reportó"))</f>
        <v>No reportó</v>
      </c>
      <c r="M228" s="22" t="str">
        <f>IFERROR(INDEX(vacan2!$G$2:$T$1000,MATCH($A228&amp;"0",vacan2!$W$2:$W$1000,0),IF($D228="Inicial",K$4-2,IF($D228="Primaria",K$4+3,K$4+9))),"Sin datos")</f>
        <v>Sin datos</v>
      </c>
      <c r="N228" s="7" t="str">
        <f t="shared" si="13"/>
        <v>INSERT INTO matri08(codmod, direccion, distrito, g1, g2, g3, g4, g5, g6, obs, actualiz) VALUES ('0243980','JIRON CALLAO 351','Juliaca',0,0,0,0,0,0,0,now());</v>
      </c>
      <c r="O228" s="7" t="str">
        <f t="shared" si="14"/>
        <v>INSERT INTO matri08(codmod, direccion, distrito, g1, g2, g3, g4, g5, g6, obs, actualiz) VALUES ('0243980','JIRON CALLAO 351','Juliaca',No reportó,No reportó,No reportó,No reportó,No reportó,No reportó,1,now());</v>
      </c>
      <c r="P228" s="7" t="str">
        <f t="shared" si="15"/>
        <v>INSERT INTO matri08(codmod, direccion, distrito, g1, g2, g3, g4, g5, g6, obs, actualiz) VALUES ('0243980','JIRON CALLAO 351','Juliaca',0,0,0,0,0,0,0,now());</v>
      </c>
    </row>
    <row r="229" spans="1:16" ht="15" x14ac:dyDescent="0.25">
      <c r="A229" s="11" t="str">
        <f t="shared" si="12"/>
        <v>0617928</v>
      </c>
      <c r="B229" s="9">
        <v>617928</v>
      </c>
      <c r="C229" s="10">
        <v>70614</v>
      </c>
      <c r="D229" s="11" t="s">
        <v>34</v>
      </c>
      <c r="E229" s="21" t="str">
        <f>INDEX(Instituciones!$G$2:$G$349,MATCH(A229,Instituciones!$A$2:$A$349,0))</f>
        <v>CARRETERA SOLLATA KM 14</v>
      </c>
      <c r="F229" s="11" t="s">
        <v>130</v>
      </c>
      <c r="G229" s="12" t="str">
        <f>IF($D229="Inicial","",IFERROR(INDEX(vacan2!$G$2:$T$1000,MATCH($A229&amp;"0",vacan2!$W$2:$W$1000,0),IF($D229="Inicial",G$4-2,IF($D229="Primaria",G$4+3,G$4+9))),"No reportó"))</f>
        <v>No reportó</v>
      </c>
      <c r="H229" s="12" t="str">
        <f>IF($D229="Inicial","",IFERROR(INDEX(vacan2!$G$2:$T$1000,MATCH($A229&amp;"0",vacan2!$W$2:$W$1000,0),IF($D229="Inicial",H$4-2,IF($D229="Primaria",H$4+3,H$4+9))),"No reportó"))</f>
        <v>No reportó</v>
      </c>
      <c r="I229" s="12" t="str">
        <f>IFERROR(INDEX(vacan2!$G$2:$T$1000,MATCH($A229&amp;"0",vacan2!$W$2:$W$1000,0),IF($D229="Inicial",I$4-2,IF($D229="Primaria",I$4+3,I$4+9))),"No reportó")</f>
        <v>No reportó</v>
      </c>
      <c r="J229" s="12" t="str">
        <f>IFERROR(INDEX(vacan2!$G$2:$T$1000,MATCH($A229&amp;"0",vacan2!$W$2:$W$1000,0),IF($D229="Inicial",J$4-2,IF($D229="Primaria",J$4+3,J$4+9))),"No reportó")</f>
        <v>No reportó</v>
      </c>
      <c r="K229" s="12" t="str">
        <f>IFERROR(INDEX(vacan2!$G$2:$T$1000,MATCH($A229&amp;"0",vacan2!$W$2:$W$1000,0),IF($D229="Inicial",K$4-2,IF($D229="Primaria",K$4+3,K$4+9))),"No reportó")</f>
        <v>No reportó</v>
      </c>
      <c r="L229" s="12" t="str">
        <f>IF(OR($D229="Inicial",$D229="Secundaria"),"",IFERROR(INDEX(vacan2!$G$2:$T$1000,MATCH($A229&amp;"0",vacan2!$W$2:$W$1000,0),IF($D229="Inicial",L$4-2,IF($D229="Primaria",L$4+3,L$4+9))),"No reportó"))</f>
        <v>No reportó</v>
      </c>
      <c r="M229" s="22" t="str">
        <f>IFERROR(INDEX(vacan2!$G$2:$T$1000,MATCH($A229&amp;"0",vacan2!$W$2:$W$1000,0),IF($D229="Inicial",K$4-2,IF($D229="Primaria",K$4+3,K$4+9))),"Sin datos")</f>
        <v>Sin datos</v>
      </c>
      <c r="N229" s="7" t="str">
        <f t="shared" si="13"/>
        <v>INSERT INTO matri08(codmod, direccion, distrito, g1, g2, g3, g4, g5, g6, obs, actualiz) VALUES ('0617928','CARRETERA SOLLATA KM 14','Juliaca',0,0,0,0,0,0,0,now());</v>
      </c>
      <c r="O229" s="7" t="str">
        <f t="shared" si="14"/>
        <v>INSERT INTO matri08(codmod, direccion, distrito, g1, g2, g3, g4, g5, g6, obs, actualiz) VALUES ('0617928','CARRETERA SOLLATA KM 14','Juliaca',No reportó,No reportó,No reportó,No reportó,No reportó,No reportó,1,now());</v>
      </c>
      <c r="P229" s="7" t="str">
        <f t="shared" si="15"/>
        <v>INSERT INTO matri08(codmod, direccion, distrito, g1, g2, g3, g4, g5, g6, obs, actualiz) VALUES ('0617928','CARRETERA SOLLATA KM 14','Juliaca',0,0,0,0,0,0,0,now());</v>
      </c>
    </row>
    <row r="230" spans="1:16" ht="15" x14ac:dyDescent="0.25">
      <c r="A230" s="11" t="str">
        <f t="shared" si="12"/>
        <v>1155456</v>
      </c>
      <c r="B230" s="9">
        <v>1155456</v>
      </c>
      <c r="C230" s="10" t="s">
        <v>187</v>
      </c>
      <c r="D230" s="11" t="s">
        <v>34</v>
      </c>
      <c r="E230" s="21" t="str">
        <f>INDEX(Instituciones!$G$2:$G$349,MATCH(A230,Instituciones!$A$2:$A$349,0))</f>
        <v>JIRON ORINOCO ESQUINA CON JR. SAÑA 521</v>
      </c>
      <c r="F230" s="11" t="s">
        <v>130</v>
      </c>
      <c r="G230" s="12" t="str">
        <f>IF($D230="Inicial","",IFERROR(INDEX(vacan2!$G$2:$T$1000,MATCH($A230&amp;"0",vacan2!$W$2:$W$1000,0),IF($D230="Inicial",G$4-2,IF($D230="Primaria",G$4+3,G$4+9))),"No reportó"))</f>
        <v>No reportó</v>
      </c>
      <c r="H230" s="12" t="str">
        <f>IF($D230="Inicial","",IFERROR(INDEX(vacan2!$G$2:$T$1000,MATCH($A230&amp;"0",vacan2!$W$2:$W$1000,0),IF($D230="Inicial",H$4-2,IF($D230="Primaria",H$4+3,H$4+9))),"No reportó"))</f>
        <v>No reportó</v>
      </c>
      <c r="I230" s="12" t="str">
        <f>IFERROR(INDEX(vacan2!$G$2:$T$1000,MATCH($A230&amp;"0",vacan2!$W$2:$W$1000,0),IF($D230="Inicial",I$4-2,IF($D230="Primaria",I$4+3,I$4+9))),"No reportó")</f>
        <v>No reportó</v>
      </c>
      <c r="J230" s="12" t="str">
        <f>IFERROR(INDEX(vacan2!$G$2:$T$1000,MATCH($A230&amp;"0",vacan2!$W$2:$W$1000,0),IF($D230="Inicial",J$4-2,IF($D230="Primaria",J$4+3,J$4+9))),"No reportó")</f>
        <v>No reportó</v>
      </c>
      <c r="K230" s="12" t="str">
        <f>IFERROR(INDEX(vacan2!$G$2:$T$1000,MATCH($A230&amp;"0",vacan2!$W$2:$W$1000,0),IF($D230="Inicial",K$4-2,IF($D230="Primaria",K$4+3,K$4+9))),"No reportó")</f>
        <v>No reportó</v>
      </c>
      <c r="L230" s="12" t="str">
        <f>IF(OR($D230="Inicial",$D230="Secundaria"),"",IFERROR(INDEX(vacan2!$G$2:$T$1000,MATCH($A230&amp;"0",vacan2!$W$2:$W$1000,0),IF($D230="Inicial",L$4-2,IF($D230="Primaria",L$4+3,L$4+9))),"No reportó"))</f>
        <v>No reportó</v>
      </c>
      <c r="M230" s="22" t="str">
        <f>IFERROR(INDEX(vacan2!$G$2:$T$1000,MATCH($A230&amp;"0",vacan2!$W$2:$W$1000,0),IF($D230="Inicial",K$4-2,IF($D230="Primaria",K$4+3,K$4+9))),"Sin datos")</f>
        <v>Sin datos</v>
      </c>
      <c r="N230" s="7" t="str">
        <f t="shared" si="13"/>
        <v>INSERT INTO matri08(codmod, direccion, distrito, g1, g2, g3, g4, g5, g6, obs, actualiz) VALUES ('1155456','JIRON ORINOCO ESQUINA CON JR. SAÑA 521','Juliaca',0,0,0,0,0,0,0,now());</v>
      </c>
      <c r="O230" s="7" t="str">
        <f t="shared" si="14"/>
        <v>INSERT INTO matri08(codmod, direccion, distrito, g1, g2, g3, g4, g5, g6, obs, actualiz) VALUES ('1155456','JIRON ORINOCO ESQUINA CON JR. SAÑA 521','Juliaca',No reportó,No reportó,No reportó,No reportó,No reportó,No reportó,1,now());</v>
      </c>
      <c r="P230" s="7" t="str">
        <f t="shared" si="15"/>
        <v>INSERT INTO matri08(codmod, direccion, distrito, g1, g2, g3, g4, g5, g6, obs, actualiz) VALUES ('1155456','JIRON ORINOCO ESQUINA CON JR. SAÑA 521','Juliaca',0,0,0,0,0,0,0,now());</v>
      </c>
    </row>
    <row r="231" spans="1:16" ht="15" x14ac:dyDescent="0.25">
      <c r="A231" s="11" t="str">
        <f t="shared" si="12"/>
        <v>0243535</v>
      </c>
      <c r="B231" s="9">
        <v>243535</v>
      </c>
      <c r="C231" s="10">
        <v>70584</v>
      </c>
      <c r="D231" s="11" t="s">
        <v>34</v>
      </c>
      <c r="E231" s="21" t="str">
        <f>INDEX(Instituciones!$G$2:$G$349,MATCH(A231,Instituciones!$A$2:$A$349,0))</f>
        <v>CHIMPA JARAN</v>
      </c>
      <c r="F231" s="11" t="s">
        <v>130</v>
      </c>
      <c r="G231" s="12" t="str">
        <f>IF($D231="Inicial","",IFERROR(INDEX(vacan2!$G$2:$T$1000,MATCH($A231&amp;"0",vacan2!$W$2:$W$1000,0),IF($D231="Inicial",G$4-2,IF($D231="Primaria",G$4+3,G$4+9))),"No reportó"))</f>
        <v>No reportó</v>
      </c>
      <c r="H231" s="12" t="str">
        <f>IF($D231="Inicial","",IFERROR(INDEX(vacan2!$G$2:$T$1000,MATCH($A231&amp;"0",vacan2!$W$2:$W$1000,0),IF($D231="Inicial",H$4-2,IF($D231="Primaria",H$4+3,H$4+9))),"No reportó"))</f>
        <v>No reportó</v>
      </c>
      <c r="I231" s="12" t="str">
        <f>IFERROR(INDEX(vacan2!$G$2:$T$1000,MATCH($A231&amp;"0",vacan2!$W$2:$W$1000,0),IF($D231="Inicial",I$4-2,IF($D231="Primaria",I$4+3,I$4+9))),"No reportó")</f>
        <v>No reportó</v>
      </c>
      <c r="J231" s="12" t="str">
        <f>IFERROR(INDEX(vacan2!$G$2:$T$1000,MATCH($A231&amp;"0",vacan2!$W$2:$W$1000,0),IF($D231="Inicial",J$4-2,IF($D231="Primaria",J$4+3,J$4+9))),"No reportó")</f>
        <v>No reportó</v>
      </c>
      <c r="K231" s="12" t="str">
        <f>IFERROR(INDEX(vacan2!$G$2:$T$1000,MATCH($A231&amp;"0",vacan2!$W$2:$W$1000,0),IF($D231="Inicial",K$4-2,IF($D231="Primaria",K$4+3,K$4+9))),"No reportó")</f>
        <v>No reportó</v>
      </c>
      <c r="L231" s="12" t="str">
        <f>IF(OR($D231="Inicial",$D231="Secundaria"),"",IFERROR(INDEX(vacan2!$G$2:$T$1000,MATCH($A231&amp;"0",vacan2!$W$2:$W$1000,0),IF($D231="Inicial",L$4-2,IF($D231="Primaria",L$4+3,L$4+9))),"No reportó"))</f>
        <v>No reportó</v>
      </c>
      <c r="M231" s="22" t="str">
        <f>IFERROR(INDEX(vacan2!$G$2:$T$1000,MATCH($A231&amp;"0",vacan2!$W$2:$W$1000,0),IF($D231="Inicial",K$4-2,IF($D231="Primaria",K$4+3,K$4+9))),"Sin datos")</f>
        <v>Sin datos</v>
      </c>
      <c r="N231" s="7" t="str">
        <f t="shared" si="13"/>
        <v>INSERT INTO matri08(codmod, direccion, distrito, g1, g2, g3, g4, g5, g6, obs, actualiz) VALUES ('0243535','CHIMPA JARAN','Juliaca',0,0,0,0,0,0,0,now());</v>
      </c>
      <c r="O231" s="7" t="str">
        <f t="shared" si="14"/>
        <v>INSERT INTO matri08(codmod, direccion, distrito, g1, g2, g3, g4, g5, g6, obs, actualiz) VALUES ('0243535','CHIMPA JARAN','Juliaca',No reportó,No reportó,No reportó,No reportó,No reportó,No reportó,1,now());</v>
      </c>
      <c r="P231" s="7" t="str">
        <f t="shared" si="15"/>
        <v>INSERT INTO matri08(codmod, direccion, distrito, g1, g2, g3, g4, g5, g6, obs, actualiz) VALUES ('0243535','CHIMPA JARAN','Juliaca',0,0,0,0,0,0,0,now());</v>
      </c>
    </row>
    <row r="232" spans="1:16" ht="15" x14ac:dyDescent="0.25">
      <c r="A232" s="11" t="str">
        <f t="shared" si="12"/>
        <v>0243501</v>
      </c>
      <c r="B232" s="9">
        <v>243501</v>
      </c>
      <c r="C232" s="10">
        <v>70581</v>
      </c>
      <c r="D232" s="11" t="s">
        <v>34</v>
      </c>
      <c r="E232" s="21" t="str">
        <f>INDEX(Instituciones!$G$2:$G$349,MATCH(A232,Instituciones!$A$2:$A$349,0))</f>
        <v>ACCOMOCCO</v>
      </c>
      <c r="F232" s="11" t="s">
        <v>130</v>
      </c>
      <c r="G232" s="12">
        <f>IF($D232="Inicial","",IFERROR(INDEX(vacan2!$G$2:$T$1000,MATCH($A232&amp;"0",vacan2!$W$2:$W$1000,0),IF($D232="Inicial",G$4-2,IF($D232="Primaria",G$4+3,G$4+9))),"No reportó"))</f>
        <v>25</v>
      </c>
      <c r="H232" s="12">
        <f>IF($D232="Inicial","",IFERROR(INDEX(vacan2!$G$2:$T$1000,MATCH($A232&amp;"0",vacan2!$W$2:$W$1000,0),IF($D232="Inicial",H$4-2,IF($D232="Primaria",H$4+3,H$4+9))),"No reportó"))</f>
        <v>25</v>
      </c>
      <c r="I232" s="12">
        <f>IFERROR(INDEX(vacan2!$G$2:$T$1000,MATCH($A232&amp;"0",vacan2!$W$2:$W$1000,0),IF($D232="Inicial",I$4-2,IF($D232="Primaria",I$4+3,I$4+9))),"No reportó")</f>
        <v>25</v>
      </c>
      <c r="J232" s="12">
        <f>IFERROR(INDEX(vacan2!$G$2:$T$1000,MATCH($A232&amp;"0",vacan2!$W$2:$W$1000,0),IF($D232="Inicial",J$4-2,IF($D232="Primaria",J$4+3,J$4+9))),"No reportó")</f>
        <v>25</v>
      </c>
      <c r="K232" s="12">
        <f>IFERROR(INDEX(vacan2!$G$2:$T$1000,MATCH($A232&amp;"0",vacan2!$W$2:$W$1000,0),IF($D232="Inicial",K$4-2,IF($D232="Primaria",K$4+3,K$4+9))),"No reportó")</f>
        <v>25</v>
      </c>
      <c r="L232" s="12">
        <f>IF(OR($D232="Inicial",$D232="Secundaria"),"",IFERROR(INDEX(vacan2!$G$2:$T$1000,MATCH($A232&amp;"0",vacan2!$W$2:$W$1000,0),IF($D232="Inicial",L$4-2,IF($D232="Primaria",L$4+3,L$4+9))),"No reportó"))</f>
        <v>25</v>
      </c>
      <c r="M232" s="22">
        <f>IFERROR(INDEX(vacan2!$G$2:$T$1000,MATCH($A232&amp;"0",vacan2!$W$2:$W$1000,0),IF($D232="Inicial",K$4-2,IF($D232="Primaria",K$4+3,K$4+9))),"Sin datos")</f>
        <v>25</v>
      </c>
      <c r="N232" s="7" t="str">
        <f t="shared" si="13"/>
        <v>INSERT INTO matri08(codmod, direccion, distrito, g1, g2, g3, g4, g5, g6, obs, actualiz) VALUES ('0243501','ACCOMOCCO','Juliaca',0,0,0,0,0,0,0,now());</v>
      </c>
      <c r="O232" s="7" t="str">
        <f t="shared" si="14"/>
        <v>INSERT INTO matri08(codmod, direccion, distrito, g1, g2, g3, g4, g5, g6, obs, actualiz) VALUES ('0243501','ACCOMOCCO','Juliaca',25,25,25,25,25,25,1,now());</v>
      </c>
      <c r="P232" s="7" t="str">
        <f t="shared" si="15"/>
        <v>INSERT INTO matri08(codmod, direccion, distrito, g1, g2, g3, g4, g5, g6, obs, actualiz) VALUES ('0243501','ACCOMOCCO','Juliaca',25,25,25,25,25,25,1,now());</v>
      </c>
    </row>
    <row r="233" spans="1:16" ht="15" x14ac:dyDescent="0.25">
      <c r="A233" s="11" t="str">
        <f t="shared" si="12"/>
        <v>0617951</v>
      </c>
      <c r="B233" s="9">
        <v>617951</v>
      </c>
      <c r="C233" s="10" t="s">
        <v>188</v>
      </c>
      <c r="D233" s="11" t="s">
        <v>34</v>
      </c>
      <c r="E233" s="21" t="str">
        <f>INDEX(Instituciones!$G$2:$G$349,MATCH(A233,Instituciones!$A$2:$A$349,0))</f>
        <v>AVENIDA SAN JUAN DEL ORO S/N</v>
      </c>
      <c r="F233" s="11" t="s">
        <v>130</v>
      </c>
      <c r="G233" s="12" t="str">
        <f>IF($D233="Inicial","",IFERROR(INDEX(vacan2!$G$2:$T$1000,MATCH($A233&amp;"0",vacan2!$W$2:$W$1000,0),IF($D233="Inicial",G$4-2,IF($D233="Primaria",G$4+3,G$4+9))),"No reportó"))</f>
        <v>No reportó</v>
      </c>
      <c r="H233" s="12" t="str">
        <f>IF($D233="Inicial","",IFERROR(INDEX(vacan2!$G$2:$T$1000,MATCH($A233&amp;"0",vacan2!$W$2:$W$1000,0),IF($D233="Inicial",H$4-2,IF($D233="Primaria",H$4+3,H$4+9))),"No reportó"))</f>
        <v>No reportó</v>
      </c>
      <c r="I233" s="12" t="str">
        <f>IFERROR(INDEX(vacan2!$G$2:$T$1000,MATCH($A233&amp;"0",vacan2!$W$2:$W$1000,0),IF($D233="Inicial",I$4-2,IF($D233="Primaria",I$4+3,I$4+9))),"No reportó")</f>
        <v>No reportó</v>
      </c>
      <c r="J233" s="12" t="str">
        <f>IFERROR(INDEX(vacan2!$G$2:$T$1000,MATCH($A233&amp;"0",vacan2!$W$2:$W$1000,0),IF($D233="Inicial",J$4-2,IF($D233="Primaria",J$4+3,J$4+9))),"No reportó")</f>
        <v>No reportó</v>
      </c>
      <c r="K233" s="12" t="str">
        <f>IFERROR(INDEX(vacan2!$G$2:$T$1000,MATCH($A233&amp;"0",vacan2!$W$2:$W$1000,0),IF($D233="Inicial",K$4-2,IF($D233="Primaria",K$4+3,K$4+9))),"No reportó")</f>
        <v>No reportó</v>
      </c>
      <c r="L233" s="12" t="str">
        <f>IF(OR($D233="Inicial",$D233="Secundaria"),"",IFERROR(INDEX(vacan2!$G$2:$T$1000,MATCH($A233&amp;"0",vacan2!$W$2:$W$1000,0),IF($D233="Inicial",L$4-2,IF($D233="Primaria",L$4+3,L$4+9))),"No reportó"))</f>
        <v>No reportó</v>
      </c>
      <c r="M233" s="22" t="str">
        <f>IFERROR(INDEX(vacan2!$G$2:$T$1000,MATCH($A233&amp;"0",vacan2!$W$2:$W$1000,0),IF($D233="Inicial",K$4-2,IF($D233="Primaria",K$4+3,K$4+9))),"Sin datos")</f>
        <v>Sin datos</v>
      </c>
      <c r="N233" s="7" t="str">
        <f t="shared" si="13"/>
        <v>INSERT INTO matri08(codmod, direccion, distrito, g1, g2, g3, g4, g5, g6, obs, actualiz) VALUES ('0617951','AVENIDA SAN JUAN DEL ORO S/N','Juliaca',0,0,0,0,0,0,0,now());</v>
      </c>
      <c r="O233" s="7" t="str">
        <f t="shared" si="14"/>
        <v>INSERT INTO matri08(codmod, direccion, distrito, g1, g2, g3, g4, g5, g6, obs, actualiz) VALUES ('0617951','AVENIDA SAN JUAN DEL ORO S/N','Juliaca',No reportó,No reportó,No reportó,No reportó,No reportó,No reportó,1,now());</v>
      </c>
      <c r="P233" s="7" t="str">
        <f t="shared" si="15"/>
        <v>INSERT INTO matri08(codmod, direccion, distrito, g1, g2, g3, g4, g5, g6, obs, actualiz) VALUES ('0617951','AVENIDA SAN JUAN DEL ORO S/N','Juliaca',0,0,0,0,0,0,0,now());</v>
      </c>
    </row>
    <row r="234" spans="1:16" ht="15" x14ac:dyDescent="0.25">
      <c r="A234" s="11" t="str">
        <f t="shared" si="12"/>
        <v>0243451</v>
      </c>
      <c r="B234" s="9">
        <v>243451</v>
      </c>
      <c r="C234" s="10" t="s">
        <v>189</v>
      </c>
      <c r="D234" s="11" t="s">
        <v>34</v>
      </c>
      <c r="E234" s="21" t="str">
        <f>INDEX(Instituciones!$G$2:$G$349,MATCH(A234,Instituciones!$A$2:$A$349,0))</f>
        <v>JIRON SUCRE 525</v>
      </c>
      <c r="F234" s="11" t="s">
        <v>130</v>
      </c>
      <c r="G234" s="12" t="str">
        <f>IF($D234="Inicial","",IFERROR(INDEX(vacan2!$G$2:$T$1000,MATCH($A234&amp;"0",vacan2!$W$2:$W$1000,0),IF($D234="Inicial",G$4-2,IF($D234="Primaria",G$4+3,G$4+9))),"No reportó"))</f>
        <v>No reportó</v>
      </c>
      <c r="H234" s="12" t="str">
        <f>IF($D234="Inicial","",IFERROR(INDEX(vacan2!$G$2:$T$1000,MATCH($A234&amp;"0",vacan2!$W$2:$W$1000,0),IF($D234="Inicial",H$4-2,IF($D234="Primaria",H$4+3,H$4+9))),"No reportó"))</f>
        <v>No reportó</v>
      </c>
      <c r="I234" s="12" t="str">
        <f>IFERROR(INDEX(vacan2!$G$2:$T$1000,MATCH($A234&amp;"0",vacan2!$W$2:$W$1000,0),IF($D234="Inicial",I$4-2,IF($D234="Primaria",I$4+3,I$4+9))),"No reportó")</f>
        <v>No reportó</v>
      </c>
      <c r="J234" s="12" t="str">
        <f>IFERROR(INDEX(vacan2!$G$2:$T$1000,MATCH($A234&amp;"0",vacan2!$W$2:$W$1000,0),IF($D234="Inicial",J$4-2,IF($D234="Primaria",J$4+3,J$4+9))),"No reportó")</f>
        <v>No reportó</v>
      </c>
      <c r="K234" s="12" t="str">
        <f>IFERROR(INDEX(vacan2!$G$2:$T$1000,MATCH($A234&amp;"0",vacan2!$W$2:$W$1000,0),IF($D234="Inicial",K$4-2,IF($D234="Primaria",K$4+3,K$4+9))),"No reportó")</f>
        <v>No reportó</v>
      </c>
      <c r="L234" s="12" t="str">
        <f>IF(OR($D234="Inicial",$D234="Secundaria"),"",IFERROR(INDEX(vacan2!$G$2:$T$1000,MATCH($A234&amp;"0",vacan2!$W$2:$W$1000,0),IF($D234="Inicial",L$4-2,IF($D234="Primaria",L$4+3,L$4+9))),"No reportó"))</f>
        <v>No reportó</v>
      </c>
      <c r="M234" s="22" t="str">
        <f>IFERROR(INDEX(vacan2!$G$2:$T$1000,MATCH($A234&amp;"0",vacan2!$W$2:$W$1000,0),IF($D234="Inicial",K$4-2,IF($D234="Primaria",K$4+3,K$4+9))),"Sin datos")</f>
        <v>Sin datos</v>
      </c>
      <c r="N234" s="7" t="str">
        <f t="shared" si="13"/>
        <v>INSERT INTO matri08(codmod, direccion, distrito, g1, g2, g3, g4, g5, g6, obs, actualiz) VALUES ('0243451','JIRON SUCRE 525','Juliaca',0,0,0,0,0,0,0,now());</v>
      </c>
      <c r="O234" s="7" t="str">
        <f t="shared" si="14"/>
        <v>INSERT INTO matri08(codmod, direccion, distrito, g1, g2, g3, g4, g5, g6, obs, actualiz) VALUES ('0243451','JIRON SUCRE 525','Juliaca',No reportó,No reportó,No reportó,No reportó,No reportó,No reportó,1,now());</v>
      </c>
      <c r="P234" s="7" t="str">
        <f t="shared" si="15"/>
        <v>INSERT INTO matri08(codmod, direccion, distrito, g1, g2, g3, g4, g5, g6, obs, actualiz) VALUES ('0243451','JIRON SUCRE 525','Juliaca',0,0,0,0,0,0,0,now());</v>
      </c>
    </row>
    <row r="235" spans="1:16" ht="15" x14ac:dyDescent="0.25">
      <c r="A235" s="11" t="str">
        <f t="shared" si="12"/>
        <v>0243485</v>
      </c>
      <c r="B235" s="9">
        <v>243485</v>
      </c>
      <c r="C235" s="10">
        <v>70579</v>
      </c>
      <c r="D235" s="11" t="s">
        <v>34</v>
      </c>
      <c r="E235" s="21" t="str">
        <f>INDEX(Instituciones!$G$2:$G$349,MATCH(A235,Instituciones!$A$2:$A$349,0))</f>
        <v>CARRETERA JATUN JALLPA KM 5</v>
      </c>
      <c r="F235" s="11" t="s">
        <v>130</v>
      </c>
      <c r="G235" s="12" t="str">
        <f>IF($D235="Inicial","",IFERROR(INDEX(vacan2!$G$2:$T$1000,MATCH($A235&amp;"0",vacan2!$W$2:$W$1000,0),IF($D235="Inicial",G$4-2,IF($D235="Primaria",G$4+3,G$4+9))),"No reportó"))</f>
        <v>No reportó</v>
      </c>
      <c r="H235" s="12" t="str">
        <f>IF($D235="Inicial","",IFERROR(INDEX(vacan2!$G$2:$T$1000,MATCH($A235&amp;"0",vacan2!$W$2:$W$1000,0),IF($D235="Inicial",H$4-2,IF($D235="Primaria",H$4+3,H$4+9))),"No reportó"))</f>
        <v>No reportó</v>
      </c>
      <c r="I235" s="12" t="str">
        <f>IFERROR(INDEX(vacan2!$G$2:$T$1000,MATCH($A235&amp;"0",vacan2!$W$2:$W$1000,0),IF($D235="Inicial",I$4-2,IF($D235="Primaria",I$4+3,I$4+9))),"No reportó")</f>
        <v>No reportó</v>
      </c>
      <c r="J235" s="12" t="str">
        <f>IFERROR(INDEX(vacan2!$G$2:$T$1000,MATCH($A235&amp;"0",vacan2!$W$2:$W$1000,0),IF($D235="Inicial",J$4-2,IF($D235="Primaria",J$4+3,J$4+9))),"No reportó")</f>
        <v>No reportó</v>
      </c>
      <c r="K235" s="12" t="str">
        <f>IFERROR(INDEX(vacan2!$G$2:$T$1000,MATCH($A235&amp;"0",vacan2!$W$2:$W$1000,0),IF($D235="Inicial",K$4-2,IF($D235="Primaria",K$4+3,K$4+9))),"No reportó")</f>
        <v>No reportó</v>
      </c>
      <c r="L235" s="12" t="str">
        <f>IF(OR($D235="Inicial",$D235="Secundaria"),"",IFERROR(INDEX(vacan2!$G$2:$T$1000,MATCH($A235&amp;"0",vacan2!$W$2:$W$1000,0),IF($D235="Inicial",L$4-2,IF($D235="Primaria",L$4+3,L$4+9))),"No reportó"))</f>
        <v>No reportó</v>
      </c>
      <c r="M235" s="22" t="str">
        <f>IFERROR(INDEX(vacan2!$G$2:$T$1000,MATCH($A235&amp;"0",vacan2!$W$2:$W$1000,0),IF($D235="Inicial",K$4-2,IF($D235="Primaria",K$4+3,K$4+9))),"Sin datos")</f>
        <v>Sin datos</v>
      </c>
      <c r="N235" s="7" t="str">
        <f t="shared" si="13"/>
        <v>INSERT INTO matri08(codmod, direccion, distrito, g1, g2, g3, g4, g5, g6, obs, actualiz) VALUES ('0243485','CARRETERA JATUN JALLPA KM 5','Juliaca',0,0,0,0,0,0,0,now());</v>
      </c>
      <c r="O235" s="7" t="str">
        <f t="shared" si="14"/>
        <v>INSERT INTO matri08(codmod, direccion, distrito, g1, g2, g3, g4, g5, g6, obs, actualiz) VALUES ('0243485','CARRETERA JATUN JALLPA KM 5','Juliaca',No reportó,No reportó,No reportó,No reportó,No reportó,No reportó,1,now());</v>
      </c>
      <c r="P235" s="7" t="str">
        <f t="shared" si="15"/>
        <v>INSERT INTO matri08(codmod, direccion, distrito, g1, g2, g3, g4, g5, g6, obs, actualiz) VALUES ('0243485','CARRETERA JATUN JALLPA KM 5','Juliaca',0,0,0,0,0,0,0,now());</v>
      </c>
    </row>
    <row r="236" spans="1:16" ht="15" x14ac:dyDescent="0.25">
      <c r="A236" s="11" t="str">
        <f t="shared" si="12"/>
        <v>0243477</v>
      </c>
      <c r="B236" s="9">
        <v>243477</v>
      </c>
      <c r="C236" s="10">
        <v>70578</v>
      </c>
      <c r="D236" s="11" t="s">
        <v>34</v>
      </c>
      <c r="E236" s="21" t="str">
        <f>INDEX(Instituciones!$G$2:$G$349,MATCH(A236,Instituciones!$A$2:$A$349,0))</f>
        <v>CARRETERA TARIACHI KM 3</v>
      </c>
      <c r="F236" s="11" t="s">
        <v>130</v>
      </c>
      <c r="G236" s="12" t="str">
        <f>IF($D236="Inicial","",IFERROR(INDEX(vacan2!$G$2:$T$1000,MATCH($A236&amp;"0",vacan2!$W$2:$W$1000,0),IF($D236="Inicial",G$4-2,IF($D236="Primaria",G$4+3,G$4+9))),"No reportó"))</f>
        <v>No reportó</v>
      </c>
      <c r="H236" s="12" t="str">
        <f>IF($D236="Inicial","",IFERROR(INDEX(vacan2!$G$2:$T$1000,MATCH($A236&amp;"0",vacan2!$W$2:$W$1000,0),IF($D236="Inicial",H$4-2,IF($D236="Primaria",H$4+3,H$4+9))),"No reportó"))</f>
        <v>No reportó</v>
      </c>
      <c r="I236" s="12" t="str">
        <f>IFERROR(INDEX(vacan2!$G$2:$T$1000,MATCH($A236&amp;"0",vacan2!$W$2:$W$1000,0),IF($D236="Inicial",I$4-2,IF($D236="Primaria",I$4+3,I$4+9))),"No reportó")</f>
        <v>No reportó</v>
      </c>
      <c r="J236" s="12" t="str">
        <f>IFERROR(INDEX(vacan2!$G$2:$T$1000,MATCH($A236&amp;"0",vacan2!$W$2:$W$1000,0),IF($D236="Inicial",J$4-2,IF($D236="Primaria",J$4+3,J$4+9))),"No reportó")</f>
        <v>No reportó</v>
      </c>
      <c r="K236" s="12" t="str">
        <f>IFERROR(INDEX(vacan2!$G$2:$T$1000,MATCH($A236&amp;"0",vacan2!$W$2:$W$1000,0),IF($D236="Inicial",K$4-2,IF($D236="Primaria",K$4+3,K$4+9))),"No reportó")</f>
        <v>No reportó</v>
      </c>
      <c r="L236" s="12" t="str">
        <f>IF(OR($D236="Inicial",$D236="Secundaria"),"",IFERROR(INDEX(vacan2!$G$2:$T$1000,MATCH($A236&amp;"0",vacan2!$W$2:$W$1000,0),IF($D236="Inicial",L$4-2,IF($D236="Primaria",L$4+3,L$4+9))),"No reportó"))</f>
        <v>No reportó</v>
      </c>
      <c r="M236" s="22" t="str">
        <f>IFERROR(INDEX(vacan2!$G$2:$T$1000,MATCH($A236&amp;"0",vacan2!$W$2:$W$1000,0),IF($D236="Inicial",K$4-2,IF($D236="Primaria",K$4+3,K$4+9))),"Sin datos")</f>
        <v>Sin datos</v>
      </c>
      <c r="N236" s="7" t="str">
        <f t="shared" si="13"/>
        <v>INSERT INTO matri08(codmod, direccion, distrito, g1, g2, g3, g4, g5, g6, obs, actualiz) VALUES ('0243477','CARRETERA TARIACHI KM 3','Juliaca',0,0,0,0,0,0,0,now());</v>
      </c>
      <c r="O236" s="7" t="str">
        <f t="shared" si="14"/>
        <v>INSERT INTO matri08(codmod, direccion, distrito, g1, g2, g3, g4, g5, g6, obs, actualiz) VALUES ('0243477','CARRETERA TARIACHI KM 3','Juliaca',No reportó,No reportó,No reportó,No reportó,No reportó,No reportó,1,now());</v>
      </c>
      <c r="P236" s="7" t="str">
        <f t="shared" si="15"/>
        <v>INSERT INTO matri08(codmod, direccion, distrito, g1, g2, g3, g4, g5, g6, obs, actualiz) VALUES ('0243477','CARRETERA TARIACHI KM 3','Juliaca',0,0,0,0,0,0,0,now());</v>
      </c>
    </row>
    <row r="237" spans="1:16" ht="15" x14ac:dyDescent="0.25">
      <c r="A237" s="11" t="str">
        <f t="shared" si="12"/>
        <v>0243428</v>
      </c>
      <c r="B237" s="9">
        <v>243428</v>
      </c>
      <c r="C237" s="10">
        <v>70573</v>
      </c>
      <c r="D237" s="11" t="s">
        <v>34</v>
      </c>
      <c r="E237" s="21" t="str">
        <f>INDEX(Instituciones!$G$2:$G$349,MATCH(A237,Instituciones!$A$2:$A$349,0))</f>
        <v>CARRETERA CENTRAL ESQUEN KM 6.5</v>
      </c>
      <c r="F237" s="11" t="s">
        <v>130</v>
      </c>
      <c r="G237" s="12" t="str">
        <f>IF($D237="Inicial","",IFERROR(INDEX(vacan2!$G$2:$T$1000,MATCH($A237&amp;"0",vacan2!$W$2:$W$1000,0),IF($D237="Inicial",G$4-2,IF($D237="Primaria",G$4+3,G$4+9))),"No reportó"))</f>
        <v>No reportó</v>
      </c>
      <c r="H237" s="12" t="str">
        <f>IF($D237="Inicial","",IFERROR(INDEX(vacan2!$G$2:$T$1000,MATCH($A237&amp;"0",vacan2!$W$2:$W$1000,0),IF($D237="Inicial",H$4-2,IF($D237="Primaria",H$4+3,H$4+9))),"No reportó"))</f>
        <v>No reportó</v>
      </c>
      <c r="I237" s="12" t="str">
        <f>IFERROR(INDEX(vacan2!$G$2:$T$1000,MATCH($A237&amp;"0",vacan2!$W$2:$W$1000,0),IF($D237="Inicial",I$4-2,IF($D237="Primaria",I$4+3,I$4+9))),"No reportó")</f>
        <v>No reportó</v>
      </c>
      <c r="J237" s="12" t="str">
        <f>IFERROR(INDEX(vacan2!$G$2:$T$1000,MATCH($A237&amp;"0",vacan2!$W$2:$W$1000,0),IF($D237="Inicial",J$4-2,IF($D237="Primaria",J$4+3,J$4+9))),"No reportó")</f>
        <v>No reportó</v>
      </c>
      <c r="K237" s="12" t="str">
        <f>IFERROR(INDEX(vacan2!$G$2:$T$1000,MATCH($A237&amp;"0",vacan2!$W$2:$W$1000,0),IF($D237="Inicial",K$4-2,IF($D237="Primaria",K$4+3,K$4+9))),"No reportó")</f>
        <v>No reportó</v>
      </c>
      <c r="L237" s="12" t="str">
        <f>IF(OR($D237="Inicial",$D237="Secundaria"),"",IFERROR(INDEX(vacan2!$G$2:$T$1000,MATCH($A237&amp;"0",vacan2!$W$2:$W$1000,0),IF($D237="Inicial",L$4-2,IF($D237="Primaria",L$4+3,L$4+9))),"No reportó"))</f>
        <v>No reportó</v>
      </c>
      <c r="M237" s="22" t="str">
        <f>IFERROR(INDEX(vacan2!$G$2:$T$1000,MATCH($A237&amp;"0",vacan2!$W$2:$W$1000,0),IF($D237="Inicial",K$4-2,IF($D237="Primaria",K$4+3,K$4+9))),"Sin datos")</f>
        <v>Sin datos</v>
      </c>
      <c r="N237" s="7" t="str">
        <f t="shared" si="13"/>
        <v>INSERT INTO matri08(codmod, direccion, distrito, g1, g2, g3, g4, g5, g6, obs, actualiz) VALUES ('0243428','CARRETERA CENTRAL ESQUEN KM 6.5','Juliaca',0,0,0,0,0,0,0,now());</v>
      </c>
      <c r="O237" s="7" t="str">
        <f t="shared" si="14"/>
        <v>INSERT INTO matri08(codmod, direccion, distrito, g1, g2, g3, g4, g5, g6, obs, actualiz) VALUES ('0243428','CARRETERA CENTRAL ESQUEN KM 6.5','Juliaca',No reportó,No reportó,No reportó,No reportó,No reportó,No reportó,1,now());</v>
      </c>
      <c r="P237" s="7" t="str">
        <f t="shared" si="15"/>
        <v>INSERT INTO matri08(codmod, direccion, distrito, g1, g2, g3, g4, g5, g6, obs, actualiz) VALUES ('0243428','CARRETERA CENTRAL ESQUEN KM 6.5','Juliaca',0,0,0,0,0,0,0,now());</v>
      </c>
    </row>
    <row r="238" spans="1:16" ht="15" x14ac:dyDescent="0.25">
      <c r="A238" s="11" t="str">
        <f t="shared" si="12"/>
        <v>0617894</v>
      </c>
      <c r="B238" s="9">
        <v>617894</v>
      </c>
      <c r="C238" s="10">
        <v>70611</v>
      </c>
      <c r="D238" s="11" t="s">
        <v>34</v>
      </c>
      <c r="E238" s="21" t="str">
        <f>INDEX(Instituciones!$G$2:$G$349,MATCH(A238,Instituciones!$A$2:$A$349,0))</f>
        <v>RANCHO TACAMANI</v>
      </c>
      <c r="F238" s="11" t="s">
        <v>130</v>
      </c>
      <c r="G238" s="12">
        <f>IF($D238="Inicial","",IFERROR(INDEX(vacan2!$G$2:$T$1000,MATCH($A238&amp;"0",vacan2!$W$2:$W$1000,0),IF($D238="Inicial",G$4-2,IF($D238="Primaria",G$4+3,G$4+9))),"No reportó"))</f>
        <v>5</v>
      </c>
      <c r="H238" s="12">
        <f>IF($D238="Inicial","",IFERROR(INDEX(vacan2!$G$2:$T$1000,MATCH($A238&amp;"0",vacan2!$W$2:$W$1000,0),IF($D238="Inicial",H$4-2,IF($D238="Primaria",H$4+3,H$4+9))),"No reportó"))</f>
        <v>4</v>
      </c>
      <c r="I238" s="12">
        <f>IFERROR(INDEX(vacan2!$G$2:$T$1000,MATCH($A238&amp;"0",vacan2!$W$2:$W$1000,0),IF($D238="Inicial",I$4-2,IF($D238="Primaria",I$4+3,I$4+9))),"No reportó")</f>
        <v>4</v>
      </c>
      <c r="J238" s="12">
        <f>IFERROR(INDEX(vacan2!$G$2:$T$1000,MATCH($A238&amp;"0",vacan2!$W$2:$W$1000,0),IF($D238="Inicial",J$4-2,IF($D238="Primaria",J$4+3,J$4+9))),"No reportó")</f>
        <v>3</v>
      </c>
      <c r="K238" s="12">
        <f>IFERROR(INDEX(vacan2!$G$2:$T$1000,MATCH($A238&amp;"0",vacan2!$W$2:$W$1000,0),IF($D238="Inicial",K$4-2,IF($D238="Primaria",K$4+3,K$4+9))),"No reportó")</f>
        <v>5</v>
      </c>
      <c r="L238" s="12">
        <f>IF(OR($D238="Inicial",$D238="Secundaria"),"",IFERROR(INDEX(vacan2!$G$2:$T$1000,MATCH($A238&amp;"0",vacan2!$W$2:$W$1000,0),IF($D238="Inicial",L$4-2,IF($D238="Primaria",L$4+3,L$4+9))),"No reportó"))</f>
        <v>4</v>
      </c>
      <c r="M238" s="22">
        <f>IFERROR(INDEX(vacan2!$G$2:$T$1000,MATCH($A238&amp;"0",vacan2!$W$2:$W$1000,0),IF($D238="Inicial",K$4-2,IF($D238="Primaria",K$4+3,K$4+9))),"Sin datos")</f>
        <v>5</v>
      </c>
      <c r="N238" s="7" t="str">
        <f t="shared" si="13"/>
        <v>INSERT INTO matri08(codmod, direccion, distrito, g1, g2, g3, g4, g5, g6, obs, actualiz) VALUES ('0617894','RANCHO TACAMANI','Juliaca',0,0,0,0,0,0,0,now());</v>
      </c>
      <c r="O238" s="7" t="str">
        <f t="shared" si="14"/>
        <v>INSERT INTO matri08(codmod, direccion, distrito, g1, g2, g3, g4, g5, g6, obs, actualiz) VALUES ('0617894','RANCHO TACAMANI','Juliaca',5,4,4,3,5,4,1,now());</v>
      </c>
      <c r="P238" s="7" t="str">
        <f t="shared" si="15"/>
        <v>INSERT INTO matri08(codmod, direccion, distrito, g1, g2, g3, g4, g5, g6, obs, actualiz) VALUES ('0617894','RANCHO TACAMANI','Juliaca',5,4,4,3,5,4,1,now());</v>
      </c>
    </row>
    <row r="239" spans="1:16" ht="15" x14ac:dyDescent="0.25">
      <c r="A239" s="11" t="str">
        <f t="shared" si="12"/>
        <v>0243402</v>
      </c>
      <c r="B239" s="9">
        <v>243402</v>
      </c>
      <c r="C239" s="10">
        <v>70571</v>
      </c>
      <c r="D239" s="11" t="s">
        <v>34</v>
      </c>
      <c r="E239" s="21" t="str">
        <f>INDEX(Instituciones!$G$2:$G$349,MATCH(A239,Instituciones!$A$2:$A$349,0))</f>
        <v>CARRETERA HURAY JARAN KM 6</v>
      </c>
      <c r="F239" s="11" t="s">
        <v>130</v>
      </c>
      <c r="G239" s="12" t="str">
        <f>IF($D239="Inicial","",IFERROR(INDEX(vacan2!$G$2:$T$1000,MATCH($A239&amp;"0",vacan2!$W$2:$W$1000,0),IF($D239="Inicial",G$4-2,IF($D239="Primaria",G$4+3,G$4+9))),"No reportó"))</f>
        <v>No reportó</v>
      </c>
      <c r="H239" s="12" t="str">
        <f>IF($D239="Inicial","",IFERROR(INDEX(vacan2!$G$2:$T$1000,MATCH($A239&amp;"0",vacan2!$W$2:$W$1000,0),IF($D239="Inicial",H$4-2,IF($D239="Primaria",H$4+3,H$4+9))),"No reportó"))</f>
        <v>No reportó</v>
      </c>
      <c r="I239" s="12" t="str">
        <f>IFERROR(INDEX(vacan2!$G$2:$T$1000,MATCH($A239&amp;"0",vacan2!$W$2:$W$1000,0),IF($D239="Inicial",I$4-2,IF($D239="Primaria",I$4+3,I$4+9))),"No reportó")</f>
        <v>No reportó</v>
      </c>
      <c r="J239" s="12" t="str">
        <f>IFERROR(INDEX(vacan2!$G$2:$T$1000,MATCH($A239&amp;"0",vacan2!$W$2:$W$1000,0),IF($D239="Inicial",J$4-2,IF($D239="Primaria",J$4+3,J$4+9))),"No reportó")</f>
        <v>No reportó</v>
      </c>
      <c r="K239" s="12" t="str">
        <f>IFERROR(INDEX(vacan2!$G$2:$T$1000,MATCH($A239&amp;"0",vacan2!$W$2:$W$1000,0),IF($D239="Inicial",K$4-2,IF($D239="Primaria",K$4+3,K$4+9))),"No reportó")</f>
        <v>No reportó</v>
      </c>
      <c r="L239" s="12" t="str">
        <f>IF(OR($D239="Inicial",$D239="Secundaria"),"",IFERROR(INDEX(vacan2!$G$2:$T$1000,MATCH($A239&amp;"0",vacan2!$W$2:$W$1000,0),IF($D239="Inicial",L$4-2,IF($D239="Primaria",L$4+3,L$4+9))),"No reportó"))</f>
        <v>No reportó</v>
      </c>
      <c r="M239" s="22" t="str">
        <f>IFERROR(INDEX(vacan2!$G$2:$T$1000,MATCH($A239&amp;"0",vacan2!$W$2:$W$1000,0),IF($D239="Inicial",K$4-2,IF($D239="Primaria",K$4+3,K$4+9))),"Sin datos")</f>
        <v>Sin datos</v>
      </c>
      <c r="N239" s="7" t="str">
        <f t="shared" si="13"/>
        <v>INSERT INTO matri08(codmod, direccion, distrito, g1, g2, g3, g4, g5, g6, obs, actualiz) VALUES ('0243402','CARRETERA HURAY JARAN KM 6','Juliaca',0,0,0,0,0,0,0,now());</v>
      </c>
      <c r="O239" s="7" t="str">
        <f t="shared" si="14"/>
        <v>INSERT INTO matri08(codmod, direccion, distrito, g1, g2, g3, g4, g5, g6, obs, actualiz) VALUES ('0243402','CARRETERA HURAY JARAN KM 6','Juliaca',No reportó,No reportó,No reportó,No reportó,No reportó,No reportó,1,now());</v>
      </c>
      <c r="P239" s="7" t="str">
        <f t="shared" si="15"/>
        <v>INSERT INTO matri08(codmod, direccion, distrito, g1, g2, g3, g4, g5, g6, obs, actualiz) VALUES ('0243402','CARRETERA HURAY JARAN KM 6','Juliaca',0,0,0,0,0,0,0,now());</v>
      </c>
    </row>
    <row r="240" spans="1:16" ht="15" x14ac:dyDescent="0.25">
      <c r="A240" s="11" t="str">
        <f t="shared" si="12"/>
        <v>0243410</v>
      </c>
      <c r="B240" s="9">
        <v>243410</v>
      </c>
      <c r="C240" s="10" t="s">
        <v>190</v>
      </c>
      <c r="D240" s="11" t="s">
        <v>34</v>
      </c>
      <c r="E240" s="21" t="str">
        <f>INDEX(Instituciones!$G$2:$G$349,MATCH(A240,Instituciones!$A$2:$A$349,0))</f>
        <v>HUICHAY JARAN</v>
      </c>
      <c r="F240" s="11" t="s">
        <v>130</v>
      </c>
      <c r="G240" s="12" t="str">
        <f>IF($D240="Inicial","",IFERROR(INDEX(vacan2!$G$2:$T$1000,MATCH($A240&amp;"0",vacan2!$W$2:$W$1000,0),IF($D240="Inicial",G$4-2,IF($D240="Primaria",G$4+3,G$4+9))),"No reportó"))</f>
        <v>No reportó</v>
      </c>
      <c r="H240" s="12" t="str">
        <f>IF($D240="Inicial","",IFERROR(INDEX(vacan2!$G$2:$T$1000,MATCH($A240&amp;"0",vacan2!$W$2:$W$1000,0),IF($D240="Inicial",H$4-2,IF($D240="Primaria",H$4+3,H$4+9))),"No reportó"))</f>
        <v>No reportó</v>
      </c>
      <c r="I240" s="12" t="str">
        <f>IFERROR(INDEX(vacan2!$G$2:$T$1000,MATCH($A240&amp;"0",vacan2!$W$2:$W$1000,0),IF($D240="Inicial",I$4-2,IF($D240="Primaria",I$4+3,I$4+9))),"No reportó")</f>
        <v>No reportó</v>
      </c>
      <c r="J240" s="12" t="str">
        <f>IFERROR(INDEX(vacan2!$G$2:$T$1000,MATCH($A240&amp;"0",vacan2!$W$2:$W$1000,0),IF($D240="Inicial",J$4-2,IF($D240="Primaria",J$4+3,J$4+9))),"No reportó")</f>
        <v>No reportó</v>
      </c>
      <c r="K240" s="12" t="str">
        <f>IFERROR(INDEX(vacan2!$G$2:$T$1000,MATCH($A240&amp;"0",vacan2!$W$2:$W$1000,0),IF($D240="Inicial",K$4-2,IF($D240="Primaria",K$4+3,K$4+9))),"No reportó")</f>
        <v>No reportó</v>
      </c>
      <c r="L240" s="12" t="str">
        <f>IF(OR($D240="Inicial",$D240="Secundaria"),"",IFERROR(INDEX(vacan2!$G$2:$T$1000,MATCH($A240&amp;"0",vacan2!$W$2:$W$1000,0),IF($D240="Inicial",L$4-2,IF($D240="Primaria",L$4+3,L$4+9))),"No reportó"))</f>
        <v>No reportó</v>
      </c>
      <c r="M240" s="22" t="str">
        <f>IFERROR(INDEX(vacan2!$G$2:$T$1000,MATCH($A240&amp;"0",vacan2!$W$2:$W$1000,0),IF($D240="Inicial",K$4-2,IF($D240="Primaria",K$4+3,K$4+9))),"Sin datos")</f>
        <v>Sin datos</v>
      </c>
      <c r="N240" s="7" t="str">
        <f t="shared" si="13"/>
        <v>INSERT INTO matri08(codmod, direccion, distrito, g1, g2, g3, g4, g5, g6, obs, actualiz) VALUES ('0243410','HUICHAY JARAN','Juliaca',0,0,0,0,0,0,0,now());</v>
      </c>
      <c r="O240" s="7" t="str">
        <f t="shared" si="14"/>
        <v>INSERT INTO matri08(codmod, direccion, distrito, g1, g2, g3, g4, g5, g6, obs, actualiz) VALUES ('0243410','HUICHAY JARAN','Juliaca',No reportó,No reportó,No reportó,No reportó,No reportó,No reportó,1,now());</v>
      </c>
      <c r="P240" s="7" t="str">
        <f t="shared" si="15"/>
        <v>INSERT INTO matri08(codmod, direccion, distrito, g1, g2, g3, g4, g5, g6, obs, actualiz) VALUES ('0243410','HUICHAY JARAN','Juliaca',0,0,0,0,0,0,0,now());</v>
      </c>
    </row>
    <row r="241" spans="1:16" ht="15" x14ac:dyDescent="0.25">
      <c r="A241" s="11" t="str">
        <f t="shared" si="12"/>
        <v>0633917</v>
      </c>
      <c r="B241" s="9">
        <v>633917</v>
      </c>
      <c r="C241" s="10">
        <v>70619</v>
      </c>
      <c r="D241" s="11" t="s">
        <v>34</v>
      </c>
      <c r="E241" s="21" t="str">
        <f>INDEX(Instituciones!$G$2:$G$349,MATCH(A241,Instituciones!$A$2:$A$349,0))</f>
        <v>JIRON 30 DE AGOSTO 282</v>
      </c>
      <c r="F241" s="11" t="s">
        <v>130</v>
      </c>
      <c r="G241" s="12">
        <f>IF($D241="Inicial","",IFERROR(INDEX(vacan2!$G$2:$T$1000,MATCH($A241&amp;"0",vacan2!$W$2:$W$1000,0),IF($D241="Inicial",G$4-2,IF($D241="Primaria",G$4+3,G$4+9))),"No reportó"))</f>
        <v>35</v>
      </c>
      <c r="H241" s="12">
        <f>IF($D241="Inicial","",IFERROR(INDEX(vacan2!$G$2:$T$1000,MATCH($A241&amp;"0",vacan2!$W$2:$W$1000,0),IF($D241="Inicial",H$4-2,IF($D241="Primaria",H$4+3,H$4+9))),"No reportó"))</f>
        <v>0</v>
      </c>
      <c r="I241" s="12">
        <f>IFERROR(INDEX(vacan2!$G$2:$T$1000,MATCH($A241&amp;"0",vacan2!$W$2:$W$1000,0),IF($D241="Inicial",I$4-2,IF($D241="Primaria",I$4+3,I$4+9))),"No reportó")</f>
        <v>5</v>
      </c>
      <c r="J241" s="12">
        <f>IFERROR(INDEX(vacan2!$G$2:$T$1000,MATCH($A241&amp;"0",vacan2!$W$2:$W$1000,0),IF($D241="Inicial",J$4-2,IF($D241="Primaria",J$4+3,J$4+9))),"No reportó")</f>
        <v>3</v>
      </c>
      <c r="K241" s="12">
        <f>IFERROR(INDEX(vacan2!$G$2:$T$1000,MATCH($A241&amp;"0",vacan2!$W$2:$W$1000,0),IF($D241="Inicial",K$4-2,IF($D241="Primaria",K$4+3,K$4+9))),"No reportó")</f>
        <v>3</v>
      </c>
      <c r="L241" s="12">
        <f>IF(OR($D241="Inicial",$D241="Secundaria"),"",IFERROR(INDEX(vacan2!$G$2:$T$1000,MATCH($A241&amp;"0",vacan2!$W$2:$W$1000,0),IF($D241="Inicial",L$4-2,IF($D241="Primaria",L$4+3,L$4+9))),"No reportó"))</f>
        <v>2</v>
      </c>
      <c r="M241" s="22">
        <f>IFERROR(INDEX(vacan2!$G$2:$T$1000,MATCH($A241&amp;"0",vacan2!$W$2:$W$1000,0),IF($D241="Inicial",K$4-2,IF($D241="Primaria",K$4+3,K$4+9))),"Sin datos")</f>
        <v>3</v>
      </c>
      <c r="N241" s="7" t="str">
        <f t="shared" si="13"/>
        <v>INSERT INTO matri08(codmod, direccion, distrito, g1, g2, g3, g4, g5, g6, obs, actualiz) VALUES ('0633917','JIRON 30 DE AGOSTO 282','Juliaca',0,0,0,0,0,0,0,now());</v>
      </c>
      <c r="O241" s="7" t="str">
        <f t="shared" si="14"/>
        <v>INSERT INTO matri08(codmod, direccion, distrito, g1, g2, g3, g4, g5, g6, obs, actualiz) VALUES ('0633917','JIRON 30 DE AGOSTO 282','Juliaca',35,0,5,3,3,2,1,now());</v>
      </c>
      <c r="P241" s="7" t="str">
        <f t="shared" si="15"/>
        <v>INSERT INTO matri08(codmod, direccion, distrito, g1, g2, g3, g4, g5, g6, obs, actualiz) VALUES ('0633917','JIRON 30 DE AGOSTO 282','Juliaca',35,0,5,3,3,2,1,now());</v>
      </c>
    </row>
    <row r="242" spans="1:16" ht="15" x14ac:dyDescent="0.25">
      <c r="A242" s="11" t="str">
        <f t="shared" si="12"/>
        <v>0239004</v>
      </c>
      <c r="B242" s="9">
        <v>239004</v>
      </c>
      <c r="C242" s="10" t="s">
        <v>191</v>
      </c>
      <c r="D242" s="11" t="s">
        <v>34</v>
      </c>
      <c r="E242" s="21" t="str">
        <f>INDEX(Instituciones!$G$2:$G$349,MATCH(A242,Instituciones!$A$2:$A$349,0))</f>
        <v>AVENIDA 28 DE JULIO S/N</v>
      </c>
      <c r="F242" s="11" t="s">
        <v>130</v>
      </c>
      <c r="G242" s="12" t="str">
        <f>IF($D242="Inicial","",IFERROR(INDEX(vacan2!$G$2:$T$1000,MATCH($A242&amp;"0",vacan2!$W$2:$W$1000,0),IF($D242="Inicial",G$4-2,IF($D242="Primaria",G$4+3,G$4+9))),"No reportó"))</f>
        <v>No reportó</v>
      </c>
      <c r="H242" s="12" t="str">
        <f>IF($D242="Inicial","",IFERROR(INDEX(vacan2!$G$2:$T$1000,MATCH($A242&amp;"0",vacan2!$W$2:$W$1000,0),IF($D242="Inicial",H$4-2,IF($D242="Primaria",H$4+3,H$4+9))),"No reportó"))</f>
        <v>No reportó</v>
      </c>
      <c r="I242" s="12" t="str">
        <f>IFERROR(INDEX(vacan2!$G$2:$T$1000,MATCH($A242&amp;"0",vacan2!$W$2:$W$1000,0),IF($D242="Inicial",I$4-2,IF($D242="Primaria",I$4+3,I$4+9))),"No reportó")</f>
        <v>No reportó</v>
      </c>
      <c r="J242" s="12" t="str">
        <f>IFERROR(INDEX(vacan2!$G$2:$T$1000,MATCH($A242&amp;"0",vacan2!$W$2:$W$1000,0),IF($D242="Inicial",J$4-2,IF($D242="Primaria",J$4+3,J$4+9))),"No reportó")</f>
        <v>No reportó</v>
      </c>
      <c r="K242" s="12" t="str">
        <f>IFERROR(INDEX(vacan2!$G$2:$T$1000,MATCH($A242&amp;"0",vacan2!$W$2:$W$1000,0),IF($D242="Inicial",K$4-2,IF($D242="Primaria",K$4+3,K$4+9))),"No reportó")</f>
        <v>No reportó</v>
      </c>
      <c r="L242" s="12" t="str">
        <f>IF(OR($D242="Inicial",$D242="Secundaria"),"",IFERROR(INDEX(vacan2!$G$2:$T$1000,MATCH($A242&amp;"0",vacan2!$W$2:$W$1000,0),IF($D242="Inicial",L$4-2,IF($D242="Primaria",L$4+3,L$4+9))),"No reportó"))</f>
        <v>No reportó</v>
      </c>
      <c r="M242" s="22" t="str">
        <f>IFERROR(INDEX(vacan2!$G$2:$T$1000,MATCH($A242&amp;"0",vacan2!$W$2:$W$1000,0),IF($D242="Inicial",K$4-2,IF($D242="Primaria",K$4+3,K$4+9))),"Sin datos")</f>
        <v>Sin datos</v>
      </c>
      <c r="N242" s="7" t="str">
        <f t="shared" si="13"/>
        <v>INSERT INTO matri08(codmod, direccion, distrito, g1, g2, g3, g4, g5, g6, obs, actualiz) VALUES ('0239004','AVENIDA 28 DE JULIO S/N','Juliaca',0,0,0,0,0,0,0,now());</v>
      </c>
      <c r="O242" s="7" t="str">
        <f t="shared" si="14"/>
        <v>INSERT INTO matri08(codmod, direccion, distrito, g1, g2, g3, g4, g5, g6, obs, actualiz) VALUES ('0239004','AVENIDA 28 DE JULIO S/N','Juliaca',No reportó,No reportó,No reportó,No reportó,No reportó,No reportó,1,now());</v>
      </c>
      <c r="P242" s="7" t="str">
        <f t="shared" si="15"/>
        <v>INSERT INTO matri08(codmod, direccion, distrito, g1, g2, g3, g4, g5, g6, obs, actualiz) VALUES ('0239004','AVENIDA 28 DE JULIO S/N','Juliaca',0,0,0,0,0,0,0,now());</v>
      </c>
    </row>
    <row r="243" spans="1:16" ht="15" x14ac:dyDescent="0.25">
      <c r="A243" s="11" t="str">
        <f t="shared" si="12"/>
        <v>0243337</v>
      </c>
      <c r="B243" s="9">
        <v>243337</v>
      </c>
      <c r="C243" s="10">
        <v>70564</v>
      </c>
      <c r="D243" s="11" t="s">
        <v>34</v>
      </c>
      <c r="E243" s="21" t="str">
        <f>INDEX(Instituciones!$G$2:$G$349,MATCH(A243,Instituciones!$A$2:$A$349,0))</f>
        <v>JIRON TEXAS S/N</v>
      </c>
      <c r="F243" s="11" t="s">
        <v>130</v>
      </c>
      <c r="G243" s="12" t="str">
        <f>IF($D243="Inicial","",IFERROR(INDEX(vacan2!$G$2:$T$1000,MATCH($A243&amp;"0",vacan2!$W$2:$W$1000,0),IF($D243="Inicial",G$4-2,IF($D243="Primaria",G$4+3,G$4+9))),"No reportó"))</f>
        <v>No reportó</v>
      </c>
      <c r="H243" s="12" t="str">
        <f>IF($D243="Inicial","",IFERROR(INDEX(vacan2!$G$2:$T$1000,MATCH($A243&amp;"0",vacan2!$W$2:$W$1000,0),IF($D243="Inicial",H$4-2,IF($D243="Primaria",H$4+3,H$4+9))),"No reportó"))</f>
        <v>No reportó</v>
      </c>
      <c r="I243" s="12" t="str">
        <f>IFERROR(INDEX(vacan2!$G$2:$T$1000,MATCH($A243&amp;"0",vacan2!$W$2:$W$1000,0),IF($D243="Inicial",I$4-2,IF($D243="Primaria",I$4+3,I$4+9))),"No reportó")</f>
        <v>No reportó</v>
      </c>
      <c r="J243" s="12" t="str">
        <f>IFERROR(INDEX(vacan2!$G$2:$T$1000,MATCH($A243&amp;"0",vacan2!$W$2:$W$1000,0),IF($D243="Inicial",J$4-2,IF($D243="Primaria",J$4+3,J$4+9))),"No reportó")</f>
        <v>No reportó</v>
      </c>
      <c r="K243" s="12" t="str">
        <f>IFERROR(INDEX(vacan2!$G$2:$T$1000,MATCH($A243&amp;"0",vacan2!$W$2:$W$1000,0),IF($D243="Inicial",K$4-2,IF($D243="Primaria",K$4+3,K$4+9))),"No reportó")</f>
        <v>No reportó</v>
      </c>
      <c r="L243" s="12" t="str">
        <f>IF(OR($D243="Inicial",$D243="Secundaria"),"",IFERROR(INDEX(vacan2!$G$2:$T$1000,MATCH($A243&amp;"0",vacan2!$W$2:$W$1000,0),IF($D243="Inicial",L$4-2,IF($D243="Primaria",L$4+3,L$4+9))),"No reportó"))</f>
        <v>No reportó</v>
      </c>
      <c r="M243" s="22" t="str">
        <f>IFERROR(INDEX(vacan2!$G$2:$T$1000,MATCH($A243&amp;"0",vacan2!$W$2:$W$1000,0),IF($D243="Inicial",K$4-2,IF($D243="Primaria",K$4+3,K$4+9))),"Sin datos")</f>
        <v>Sin datos</v>
      </c>
      <c r="N243" s="7" t="str">
        <f t="shared" si="13"/>
        <v>INSERT INTO matri08(codmod, direccion, distrito, g1, g2, g3, g4, g5, g6, obs, actualiz) VALUES ('0243337','JIRON TEXAS S/N','Juliaca',0,0,0,0,0,0,0,now());</v>
      </c>
      <c r="O243" s="7" t="str">
        <f t="shared" si="14"/>
        <v>INSERT INTO matri08(codmod, direccion, distrito, g1, g2, g3, g4, g5, g6, obs, actualiz) VALUES ('0243337','JIRON TEXAS S/N','Juliaca',No reportó,No reportó,No reportó,No reportó,No reportó,No reportó,1,now());</v>
      </c>
      <c r="P243" s="7" t="str">
        <f t="shared" si="15"/>
        <v>INSERT INTO matri08(codmod, direccion, distrito, g1, g2, g3, g4, g5, g6, obs, actualiz) VALUES ('0243337','JIRON TEXAS S/N','Juliaca',0,0,0,0,0,0,0,now());</v>
      </c>
    </row>
    <row r="244" spans="1:16" ht="15" x14ac:dyDescent="0.25">
      <c r="A244" s="11" t="str">
        <f t="shared" si="12"/>
        <v>0243303</v>
      </c>
      <c r="B244" s="9">
        <v>243303</v>
      </c>
      <c r="C244" s="10">
        <v>70561</v>
      </c>
      <c r="D244" s="11" t="s">
        <v>34</v>
      </c>
      <c r="E244" s="21" t="str">
        <f>INDEX(Instituciones!$G$2:$G$349,MATCH(A244,Instituciones!$A$2:$A$349,0))</f>
        <v>CALLE JUAN VELASCO ALVARADO 561</v>
      </c>
      <c r="F244" s="11" t="s">
        <v>130</v>
      </c>
      <c r="G244" s="12" t="str">
        <f>IF($D244="Inicial","",IFERROR(INDEX(vacan2!$G$2:$T$1000,MATCH($A244&amp;"0",vacan2!$W$2:$W$1000,0),IF($D244="Inicial",G$4-2,IF($D244="Primaria",G$4+3,G$4+9))),"No reportó"))</f>
        <v>No reportó</v>
      </c>
      <c r="H244" s="12" t="str">
        <f>IF($D244="Inicial","",IFERROR(INDEX(vacan2!$G$2:$T$1000,MATCH($A244&amp;"0",vacan2!$W$2:$W$1000,0),IF($D244="Inicial",H$4-2,IF($D244="Primaria",H$4+3,H$4+9))),"No reportó"))</f>
        <v>No reportó</v>
      </c>
      <c r="I244" s="12" t="str">
        <f>IFERROR(INDEX(vacan2!$G$2:$T$1000,MATCH($A244&amp;"0",vacan2!$W$2:$W$1000,0),IF($D244="Inicial",I$4-2,IF($D244="Primaria",I$4+3,I$4+9))),"No reportó")</f>
        <v>No reportó</v>
      </c>
      <c r="J244" s="12" t="str">
        <f>IFERROR(INDEX(vacan2!$G$2:$T$1000,MATCH($A244&amp;"0",vacan2!$W$2:$W$1000,0),IF($D244="Inicial",J$4-2,IF($D244="Primaria",J$4+3,J$4+9))),"No reportó")</f>
        <v>No reportó</v>
      </c>
      <c r="K244" s="12" t="str">
        <f>IFERROR(INDEX(vacan2!$G$2:$T$1000,MATCH($A244&amp;"0",vacan2!$W$2:$W$1000,0),IF($D244="Inicial",K$4-2,IF($D244="Primaria",K$4+3,K$4+9))),"No reportó")</f>
        <v>No reportó</v>
      </c>
      <c r="L244" s="12" t="str">
        <f>IF(OR($D244="Inicial",$D244="Secundaria"),"",IFERROR(INDEX(vacan2!$G$2:$T$1000,MATCH($A244&amp;"0",vacan2!$W$2:$W$1000,0),IF($D244="Inicial",L$4-2,IF($D244="Primaria",L$4+3,L$4+9))),"No reportó"))</f>
        <v>No reportó</v>
      </c>
      <c r="M244" s="22" t="str">
        <f>IFERROR(INDEX(vacan2!$G$2:$T$1000,MATCH($A244&amp;"0",vacan2!$W$2:$W$1000,0),IF($D244="Inicial",K$4-2,IF($D244="Primaria",K$4+3,K$4+9))),"Sin datos")</f>
        <v>Sin datos</v>
      </c>
      <c r="N244" s="7" t="str">
        <f t="shared" si="13"/>
        <v>INSERT INTO matri08(codmod, direccion, distrito, g1, g2, g3, g4, g5, g6, obs, actualiz) VALUES ('0243303','CALLE JUAN VELASCO ALVARADO 561','Juliaca',0,0,0,0,0,0,0,now());</v>
      </c>
      <c r="O244" s="7" t="str">
        <f t="shared" si="14"/>
        <v>INSERT INTO matri08(codmod, direccion, distrito, g1, g2, g3, g4, g5, g6, obs, actualiz) VALUES ('0243303','CALLE JUAN VELASCO ALVARADO 561','Juliaca',No reportó,No reportó,No reportó,No reportó,No reportó,No reportó,1,now());</v>
      </c>
      <c r="P244" s="7" t="str">
        <f t="shared" si="15"/>
        <v>INSERT INTO matri08(codmod, direccion, distrito, g1, g2, g3, g4, g5, g6, obs, actualiz) VALUES ('0243303','CALLE JUAN VELASCO ALVARADO 561','Juliaca',0,0,0,0,0,0,0,now());</v>
      </c>
    </row>
    <row r="245" spans="1:16" ht="15" x14ac:dyDescent="0.25">
      <c r="A245" s="11" t="str">
        <f t="shared" si="12"/>
        <v>0243188</v>
      </c>
      <c r="B245" s="9">
        <v>243188</v>
      </c>
      <c r="C245" s="10">
        <v>70548</v>
      </c>
      <c r="D245" s="11" t="s">
        <v>34</v>
      </c>
      <c r="E245" s="21" t="str">
        <f>INDEX(Instituciones!$G$2:$G$349,MATCH(A245,Instituciones!$A$2:$A$349,0))</f>
        <v>JIRON JAUREGUI 1111</v>
      </c>
      <c r="F245" s="11" t="s">
        <v>130</v>
      </c>
      <c r="G245" s="12" t="str">
        <f>IF($D245="Inicial","",IFERROR(INDEX(vacan2!$G$2:$T$1000,MATCH($A245&amp;"0",vacan2!$W$2:$W$1000,0),IF($D245="Inicial",G$4-2,IF($D245="Primaria",G$4+3,G$4+9))),"No reportó"))</f>
        <v>No reportó</v>
      </c>
      <c r="H245" s="12" t="str">
        <f>IF($D245="Inicial","",IFERROR(INDEX(vacan2!$G$2:$T$1000,MATCH($A245&amp;"0",vacan2!$W$2:$W$1000,0),IF($D245="Inicial",H$4-2,IF($D245="Primaria",H$4+3,H$4+9))),"No reportó"))</f>
        <v>No reportó</v>
      </c>
      <c r="I245" s="12" t="str">
        <f>IFERROR(INDEX(vacan2!$G$2:$T$1000,MATCH($A245&amp;"0",vacan2!$W$2:$W$1000,0),IF($D245="Inicial",I$4-2,IF($D245="Primaria",I$4+3,I$4+9))),"No reportó")</f>
        <v>No reportó</v>
      </c>
      <c r="J245" s="12" t="str">
        <f>IFERROR(INDEX(vacan2!$G$2:$T$1000,MATCH($A245&amp;"0",vacan2!$W$2:$W$1000,0),IF($D245="Inicial",J$4-2,IF($D245="Primaria",J$4+3,J$4+9))),"No reportó")</f>
        <v>No reportó</v>
      </c>
      <c r="K245" s="12" t="str">
        <f>IFERROR(INDEX(vacan2!$G$2:$T$1000,MATCH($A245&amp;"0",vacan2!$W$2:$W$1000,0),IF($D245="Inicial",K$4-2,IF($D245="Primaria",K$4+3,K$4+9))),"No reportó")</f>
        <v>No reportó</v>
      </c>
      <c r="L245" s="12" t="str">
        <f>IF(OR($D245="Inicial",$D245="Secundaria"),"",IFERROR(INDEX(vacan2!$G$2:$T$1000,MATCH($A245&amp;"0",vacan2!$W$2:$W$1000,0),IF($D245="Inicial",L$4-2,IF($D245="Primaria",L$4+3,L$4+9))),"No reportó"))</f>
        <v>No reportó</v>
      </c>
      <c r="M245" s="22" t="str">
        <f>IFERROR(INDEX(vacan2!$G$2:$T$1000,MATCH($A245&amp;"0",vacan2!$W$2:$W$1000,0),IF($D245="Inicial",K$4-2,IF($D245="Primaria",K$4+3,K$4+9))),"Sin datos")</f>
        <v>Sin datos</v>
      </c>
      <c r="N245" s="7" t="str">
        <f t="shared" si="13"/>
        <v>INSERT INTO matri08(codmod, direccion, distrito, g1, g2, g3, g4, g5, g6, obs, actualiz) VALUES ('0243188','JIRON JAUREGUI 1111','Juliaca',0,0,0,0,0,0,0,now());</v>
      </c>
      <c r="O245" s="7" t="str">
        <f t="shared" si="14"/>
        <v>INSERT INTO matri08(codmod, direccion, distrito, g1, g2, g3, g4, g5, g6, obs, actualiz) VALUES ('0243188','JIRON JAUREGUI 1111','Juliaca',No reportó,No reportó,No reportó,No reportó,No reportó,No reportó,1,now());</v>
      </c>
      <c r="P245" s="7" t="str">
        <f t="shared" si="15"/>
        <v>INSERT INTO matri08(codmod, direccion, distrito, g1, g2, g3, g4, g5, g6, obs, actualiz) VALUES ('0243188','JIRON JAUREGUI 1111','Juliaca',0,0,0,0,0,0,0,now());</v>
      </c>
    </row>
    <row r="246" spans="1:16" ht="15" x14ac:dyDescent="0.25">
      <c r="A246" s="11" t="str">
        <f t="shared" si="12"/>
        <v>0243378</v>
      </c>
      <c r="B246" s="9">
        <v>243378</v>
      </c>
      <c r="C246" s="10" t="s">
        <v>192</v>
      </c>
      <c r="D246" s="11" t="s">
        <v>34</v>
      </c>
      <c r="E246" s="21" t="str">
        <f>INDEX(Instituciones!$G$2:$G$349,MATCH(A246,Instituciones!$A$2:$A$349,0))</f>
        <v>KOKAN</v>
      </c>
      <c r="F246" s="11" t="s">
        <v>130</v>
      </c>
      <c r="G246" s="12" t="str">
        <f>IF($D246="Inicial","",IFERROR(INDEX(vacan2!$G$2:$T$1000,MATCH($A246&amp;"0",vacan2!$W$2:$W$1000,0),IF($D246="Inicial",G$4-2,IF($D246="Primaria",G$4+3,G$4+9))),"No reportó"))</f>
        <v>No reportó</v>
      </c>
      <c r="H246" s="12" t="str">
        <f>IF($D246="Inicial","",IFERROR(INDEX(vacan2!$G$2:$T$1000,MATCH($A246&amp;"0",vacan2!$W$2:$W$1000,0),IF($D246="Inicial",H$4-2,IF($D246="Primaria",H$4+3,H$4+9))),"No reportó"))</f>
        <v>No reportó</v>
      </c>
      <c r="I246" s="12" t="str">
        <f>IFERROR(INDEX(vacan2!$G$2:$T$1000,MATCH($A246&amp;"0",vacan2!$W$2:$W$1000,0),IF($D246="Inicial",I$4-2,IF($D246="Primaria",I$4+3,I$4+9))),"No reportó")</f>
        <v>No reportó</v>
      </c>
      <c r="J246" s="12" t="str">
        <f>IFERROR(INDEX(vacan2!$G$2:$T$1000,MATCH($A246&amp;"0",vacan2!$W$2:$W$1000,0),IF($D246="Inicial",J$4-2,IF($D246="Primaria",J$4+3,J$4+9))),"No reportó")</f>
        <v>No reportó</v>
      </c>
      <c r="K246" s="12" t="str">
        <f>IFERROR(INDEX(vacan2!$G$2:$T$1000,MATCH($A246&amp;"0",vacan2!$W$2:$W$1000,0),IF($D246="Inicial",K$4-2,IF($D246="Primaria",K$4+3,K$4+9))),"No reportó")</f>
        <v>No reportó</v>
      </c>
      <c r="L246" s="12" t="str">
        <f>IF(OR($D246="Inicial",$D246="Secundaria"),"",IFERROR(INDEX(vacan2!$G$2:$T$1000,MATCH($A246&amp;"0",vacan2!$W$2:$W$1000,0),IF($D246="Inicial",L$4-2,IF($D246="Primaria",L$4+3,L$4+9))),"No reportó"))</f>
        <v>No reportó</v>
      </c>
      <c r="M246" s="22" t="str">
        <f>IFERROR(INDEX(vacan2!$G$2:$T$1000,MATCH($A246&amp;"0",vacan2!$W$2:$W$1000,0),IF($D246="Inicial",K$4-2,IF($D246="Primaria",K$4+3,K$4+9))),"Sin datos")</f>
        <v>Sin datos</v>
      </c>
      <c r="N246" s="7" t="str">
        <f t="shared" si="13"/>
        <v>INSERT INTO matri08(codmod, direccion, distrito, g1, g2, g3, g4, g5, g6, obs, actualiz) VALUES ('0243378','KOKAN','Juliaca',0,0,0,0,0,0,0,now());</v>
      </c>
      <c r="O246" s="7" t="str">
        <f t="shared" si="14"/>
        <v>INSERT INTO matri08(codmod, direccion, distrito, g1, g2, g3, g4, g5, g6, obs, actualiz) VALUES ('0243378','KOKAN','Juliaca',No reportó,No reportó,No reportó,No reportó,No reportó,No reportó,1,now());</v>
      </c>
      <c r="P246" s="7" t="str">
        <f t="shared" si="15"/>
        <v>INSERT INTO matri08(codmod, direccion, distrito, g1, g2, g3, g4, g5, g6, obs, actualiz) VALUES ('0243378','KOKAN','Juliaca',0,0,0,0,0,0,0,now());</v>
      </c>
    </row>
    <row r="247" spans="1:16" ht="15" x14ac:dyDescent="0.25">
      <c r="A247" s="11" t="str">
        <f t="shared" si="12"/>
        <v>1581461</v>
      </c>
      <c r="B247" s="9">
        <v>1581461</v>
      </c>
      <c r="C247" s="10">
        <v>70709</v>
      </c>
      <c r="D247" s="11" t="s">
        <v>34</v>
      </c>
      <c r="E247" s="21" t="str">
        <f>INDEX(Instituciones!$G$2:$G$349,MATCH(A247,Instituciones!$A$2:$A$349,0))</f>
        <v>JIRON MARINERO S/N</v>
      </c>
      <c r="F247" s="11" t="s">
        <v>160</v>
      </c>
      <c r="G247" s="12" t="str">
        <f>IF($D247="Inicial","",IFERROR(INDEX(vacan2!$G$2:$T$1000,MATCH($A247&amp;"0",vacan2!$W$2:$W$1000,0),IF($D247="Inicial",G$4-2,IF($D247="Primaria",G$4+3,G$4+9))),"No reportó"))</f>
        <v>00</v>
      </c>
      <c r="H247" s="12" t="str">
        <f>IF($D247="Inicial","",IFERROR(INDEX(vacan2!$G$2:$T$1000,MATCH($A247&amp;"0",vacan2!$W$2:$W$1000,0),IF($D247="Inicial",H$4-2,IF($D247="Primaria",H$4+3,H$4+9))),"No reportó"))</f>
        <v>00</v>
      </c>
      <c r="I247" s="12" t="str">
        <f>IFERROR(INDEX(vacan2!$G$2:$T$1000,MATCH($A247&amp;"0",vacan2!$W$2:$W$1000,0),IF($D247="Inicial",I$4-2,IF($D247="Primaria",I$4+3,I$4+9))),"No reportó")</f>
        <v>00</v>
      </c>
      <c r="J247" s="12" t="str">
        <f>IFERROR(INDEX(vacan2!$G$2:$T$1000,MATCH($A247&amp;"0",vacan2!$W$2:$W$1000,0),IF($D247="Inicial",J$4-2,IF($D247="Primaria",J$4+3,J$4+9))),"No reportó")</f>
        <v>00</v>
      </c>
      <c r="K247" s="12" t="str">
        <f>IFERROR(INDEX(vacan2!$G$2:$T$1000,MATCH($A247&amp;"0",vacan2!$W$2:$W$1000,0),IF($D247="Inicial",K$4-2,IF($D247="Primaria",K$4+3,K$4+9))),"No reportó")</f>
        <v>00</v>
      </c>
      <c r="L247" s="12" t="str">
        <f>IF(OR($D247="Inicial",$D247="Secundaria"),"",IFERROR(INDEX(vacan2!$G$2:$T$1000,MATCH($A247&amp;"0",vacan2!$W$2:$W$1000,0),IF($D247="Inicial",L$4-2,IF($D247="Primaria",L$4+3,L$4+9))),"No reportó"))</f>
        <v>00</v>
      </c>
      <c r="M247" s="22" t="str">
        <f>IFERROR(INDEX(vacan2!$G$2:$T$1000,MATCH($A247&amp;"0",vacan2!$W$2:$W$1000,0),IF($D247="Inicial",K$4-2,IF($D247="Primaria",K$4+3,K$4+9))),"Sin datos")</f>
        <v>00</v>
      </c>
      <c r="N247" s="7" t="str">
        <f t="shared" si="13"/>
        <v>INSERT INTO matri08(codmod, direccion, distrito, g1, g2, g3, g4, g5, g6, obs, actualiz) VALUES ('1581461','JIRON MARINERO S/N','San Miguel',0,0,0,0,0,0,0,now());</v>
      </c>
      <c r="O247" s="7" t="str">
        <f t="shared" si="14"/>
        <v>INSERT INTO matri08(codmod, direccion, distrito, g1, g2, g3, g4, g5, g6, obs, actualiz) VALUES ('1581461','JIRON MARINERO S/N','San Miguel',00,00,00,00,00,00,1,now());</v>
      </c>
      <c r="P247" s="7" t="str">
        <f t="shared" si="15"/>
        <v>INSERT INTO matri08(codmod, direccion, distrito, g1, g2, g3, g4, g5, g6, obs, actualiz) VALUES ('1581461','JIRON MARINERO S/N','San Miguel',00,00,00,00,00,00,1,now());</v>
      </c>
    </row>
    <row r="248" spans="1:16" ht="15" x14ac:dyDescent="0.25">
      <c r="A248" s="11" t="str">
        <f t="shared" si="12"/>
        <v>0746040</v>
      </c>
      <c r="B248" s="9">
        <v>746040</v>
      </c>
      <c r="C248" s="10">
        <v>70660</v>
      </c>
      <c r="D248" s="11" t="s">
        <v>34</v>
      </c>
      <c r="E248" s="21" t="str">
        <f>INDEX(Instituciones!$G$2:$G$349,MATCH(A248,Instituciones!$A$2:$A$349,0))</f>
        <v>AVENIDA EMANCIPACION S/N</v>
      </c>
      <c r="F248" s="11" t="s">
        <v>160</v>
      </c>
      <c r="G248" s="12" t="str">
        <f>IF($D248="Inicial","",IFERROR(INDEX(vacan2!$G$2:$T$1000,MATCH($A248&amp;"0",vacan2!$W$2:$W$1000,0),IF($D248="Inicial",G$4-2,IF($D248="Primaria",G$4+3,G$4+9))),"No reportó"))</f>
        <v>No reportó</v>
      </c>
      <c r="H248" s="12" t="str">
        <f>IF($D248="Inicial","",IFERROR(INDEX(vacan2!$G$2:$T$1000,MATCH($A248&amp;"0",vacan2!$W$2:$W$1000,0),IF($D248="Inicial",H$4-2,IF($D248="Primaria",H$4+3,H$4+9))),"No reportó"))</f>
        <v>No reportó</v>
      </c>
      <c r="I248" s="12" t="str">
        <f>IFERROR(INDEX(vacan2!$G$2:$T$1000,MATCH($A248&amp;"0",vacan2!$W$2:$W$1000,0),IF($D248="Inicial",I$4-2,IF($D248="Primaria",I$4+3,I$4+9))),"No reportó")</f>
        <v>No reportó</v>
      </c>
      <c r="J248" s="12" t="str">
        <f>IFERROR(INDEX(vacan2!$G$2:$T$1000,MATCH($A248&amp;"0",vacan2!$W$2:$W$1000,0),IF($D248="Inicial",J$4-2,IF($D248="Primaria",J$4+3,J$4+9))),"No reportó")</f>
        <v>No reportó</v>
      </c>
      <c r="K248" s="12" t="str">
        <f>IFERROR(INDEX(vacan2!$G$2:$T$1000,MATCH($A248&amp;"0",vacan2!$W$2:$W$1000,0),IF($D248="Inicial",K$4-2,IF($D248="Primaria",K$4+3,K$4+9))),"No reportó")</f>
        <v>No reportó</v>
      </c>
      <c r="L248" s="12" t="str">
        <f>IF(OR($D248="Inicial",$D248="Secundaria"),"",IFERROR(INDEX(vacan2!$G$2:$T$1000,MATCH($A248&amp;"0",vacan2!$W$2:$W$1000,0),IF($D248="Inicial",L$4-2,IF($D248="Primaria",L$4+3,L$4+9))),"No reportó"))</f>
        <v>No reportó</v>
      </c>
      <c r="M248" s="22" t="str">
        <f>IFERROR(INDEX(vacan2!$G$2:$T$1000,MATCH($A248&amp;"0",vacan2!$W$2:$W$1000,0),IF($D248="Inicial",K$4-2,IF($D248="Primaria",K$4+3,K$4+9))),"Sin datos")</f>
        <v>Sin datos</v>
      </c>
      <c r="N248" s="7" t="str">
        <f t="shared" si="13"/>
        <v>INSERT INTO matri08(codmod, direccion, distrito, g1, g2, g3, g4, g5, g6, obs, actualiz) VALUES ('0746040','AVENIDA EMANCIPACION S/N','San Miguel',0,0,0,0,0,0,0,now());</v>
      </c>
      <c r="O248" s="7" t="str">
        <f t="shared" si="14"/>
        <v>INSERT INTO matri08(codmod, direccion, distrito, g1, g2, g3, g4, g5, g6, obs, actualiz) VALUES ('0746040','AVENIDA EMANCIPACION S/N','San Miguel',No reportó,No reportó,No reportó,No reportó,No reportó,No reportó,1,now());</v>
      </c>
      <c r="P248" s="7" t="str">
        <f t="shared" si="15"/>
        <v>INSERT INTO matri08(codmod, direccion, distrito, g1, g2, g3, g4, g5, g6, obs, actualiz) VALUES ('0746040','AVENIDA EMANCIPACION S/N','San Miguel',0,0,0,0,0,0,0,now());</v>
      </c>
    </row>
    <row r="249" spans="1:16" ht="15" x14ac:dyDescent="0.25">
      <c r="A249" s="11" t="str">
        <f t="shared" si="12"/>
        <v>0617969</v>
      </c>
      <c r="B249" s="9">
        <v>617969</v>
      </c>
      <c r="C249" s="10">
        <v>70618</v>
      </c>
      <c r="D249" s="11" t="s">
        <v>34</v>
      </c>
      <c r="E249" s="21" t="str">
        <f>INDEX(Instituciones!$G$2:$G$349,MATCH(A249,Instituciones!$A$2:$A$349,0))</f>
        <v>AVENIDA CINCUENTENARIO 838</v>
      </c>
      <c r="F249" s="11" t="s">
        <v>160</v>
      </c>
      <c r="G249" s="12" t="str">
        <f>IF($D249="Inicial","",IFERROR(INDEX(vacan2!$G$2:$T$1000,MATCH($A249&amp;"0",vacan2!$W$2:$W$1000,0),IF($D249="Inicial",G$4-2,IF($D249="Primaria",G$4+3,G$4+9))),"No reportó"))</f>
        <v>No reportó</v>
      </c>
      <c r="H249" s="12" t="str">
        <f>IF($D249="Inicial","",IFERROR(INDEX(vacan2!$G$2:$T$1000,MATCH($A249&amp;"0",vacan2!$W$2:$W$1000,0),IF($D249="Inicial",H$4-2,IF($D249="Primaria",H$4+3,H$4+9))),"No reportó"))</f>
        <v>No reportó</v>
      </c>
      <c r="I249" s="12" t="str">
        <f>IFERROR(INDEX(vacan2!$G$2:$T$1000,MATCH($A249&amp;"0",vacan2!$W$2:$W$1000,0),IF($D249="Inicial",I$4-2,IF($D249="Primaria",I$4+3,I$4+9))),"No reportó")</f>
        <v>No reportó</v>
      </c>
      <c r="J249" s="12" t="str">
        <f>IFERROR(INDEX(vacan2!$G$2:$T$1000,MATCH($A249&amp;"0",vacan2!$W$2:$W$1000,0),IF($D249="Inicial",J$4-2,IF($D249="Primaria",J$4+3,J$4+9))),"No reportó")</f>
        <v>No reportó</v>
      </c>
      <c r="K249" s="12" t="str">
        <f>IFERROR(INDEX(vacan2!$G$2:$T$1000,MATCH($A249&amp;"0",vacan2!$W$2:$W$1000,0),IF($D249="Inicial",K$4-2,IF($D249="Primaria",K$4+3,K$4+9))),"No reportó")</f>
        <v>No reportó</v>
      </c>
      <c r="L249" s="12" t="str">
        <f>IF(OR($D249="Inicial",$D249="Secundaria"),"",IFERROR(INDEX(vacan2!$G$2:$T$1000,MATCH($A249&amp;"0",vacan2!$W$2:$W$1000,0),IF($D249="Inicial",L$4-2,IF($D249="Primaria",L$4+3,L$4+9))),"No reportó"))</f>
        <v>No reportó</v>
      </c>
      <c r="M249" s="22" t="str">
        <f>IFERROR(INDEX(vacan2!$G$2:$T$1000,MATCH($A249&amp;"0",vacan2!$W$2:$W$1000,0),IF($D249="Inicial",K$4-2,IF($D249="Primaria",K$4+3,K$4+9))),"Sin datos")</f>
        <v>Sin datos</v>
      </c>
      <c r="N249" s="7" t="str">
        <f t="shared" si="13"/>
        <v>INSERT INTO matri08(codmod, direccion, distrito, g1, g2, g3, g4, g5, g6, obs, actualiz) VALUES ('0617969','AVENIDA CINCUENTENARIO 838','San Miguel',0,0,0,0,0,0,0,now());</v>
      </c>
      <c r="O249" s="7" t="str">
        <f t="shared" si="14"/>
        <v>INSERT INTO matri08(codmod, direccion, distrito, g1, g2, g3, g4, g5, g6, obs, actualiz) VALUES ('0617969','AVENIDA CINCUENTENARIO 838','San Miguel',No reportó,No reportó,No reportó,No reportó,No reportó,No reportó,1,now());</v>
      </c>
      <c r="P249" s="7" t="str">
        <f t="shared" si="15"/>
        <v>INSERT INTO matri08(codmod, direccion, distrito, g1, g2, g3, g4, g5, g6, obs, actualiz) VALUES ('0617969','AVENIDA CINCUENTENARIO 838','San Miguel',0,0,0,0,0,0,0,now());</v>
      </c>
    </row>
    <row r="250" spans="1:16" ht="15" x14ac:dyDescent="0.25">
      <c r="A250" s="11" t="str">
        <f t="shared" si="12"/>
        <v>1696046</v>
      </c>
      <c r="B250" s="9">
        <v>1696046</v>
      </c>
      <c r="C250" s="10" t="s">
        <v>193</v>
      </c>
      <c r="D250" s="11" t="s">
        <v>34</v>
      </c>
      <c r="E250" s="21" t="str">
        <f>INDEX(Instituciones!$G$2:$G$349,MATCH(A250,Instituciones!$A$2:$A$349,0))</f>
        <v>MUCRA</v>
      </c>
      <c r="F250" s="11" t="s">
        <v>160</v>
      </c>
      <c r="G250" s="12" t="str">
        <f>IF($D250="Inicial","",IFERROR(INDEX(vacan2!$G$2:$T$1000,MATCH($A250&amp;"0",vacan2!$W$2:$W$1000,0),IF($D250="Inicial",G$4-2,IF($D250="Primaria",G$4+3,G$4+9))),"No reportó"))</f>
        <v>No reportó</v>
      </c>
      <c r="H250" s="12" t="str">
        <f>IF($D250="Inicial","",IFERROR(INDEX(vacan2!$G$2:$T$1000,MATCH($A250&amp;"0",vacan2!$W$2:$W$1000,0),IF($D250="Inicial",H$4-2,IF($D250="Primaria",H$4+3,H$4+9))),"No reportó"))</f>
        <v>No reportó</v>
      </c>
      <c r="I250" s="12" t="str">
        <f>IFERROR(INDEX(vacan2!$G$2:$T$1000,MATCH($A250&amp;"0",vacan2!$W$2:$W$1000,0),IF($D250="Inicial",I$4-2,IF($D250="Primaria",I$4+3,I$4+9))),"No reportó")</f>
        <v>No reportó</v>
      </c>
      <c r="J250" s="12" t="str">
        <f>IFERROR(INDEX(vacan2!$G$2:$T$1000,MATCH($A250&amp;"0",vacan2!$W$2:$W$1000,0),IF($D250="Inicial",J$4-2,IF($D250="Primaria",J$4+3,J$4+9))),"No reportó")</f>
        <v>No reportó</v>
      </c>
      <c r="K250" s="12" t="str">
        <f>IFERROR(INDEX(vacan2!$G$2:$T$1000,MATCH($A250&amp;"0",vacan2!$W$2:$W$1000,0),IF($D250="Inicial",K$4-2,IF($D250="Primaria",K$4+3,K$4+9))),"No reportó")</f>
        <v>No reportó</v>
      </c>
      <c r="L250" s="12" t="str">
        <f>IF(OR($D250="Inicial",$D250="Secundaria"),"",IFERROR(INDEX(vacan2!$G$2:$T$1000,MATCH($A250&amp;"0",vacan2!$W$2:$W$1000,0),IF($D250="Inicial",L$4-2,IF($D250="Primaria",L$4+3,L$4+9))),"No reportó"))</f>
        <v>No reportó</v>
      </c>
      <c r="M250" s="22" t="str">
        <f>IFERROR(INDEX(vacan2!$G$2:$T$1000,MATCH($A250&amp;"0",vacan2!$W$2:$W$1000,0),IF($D250="Inicial",K$4-2,IF($D250="Primaria",K$4+3,K$4+9))),"Sin datos")</f>
        <v>Sin datos</v>
      </c>
      <c r="N250" s="7" t="str">
        <f t="shared" si="13"/>
        <v>INSERT INTO matri08(codmod, direccion, distrito, g1, g2, g3, g4, g5, g6, obs, actualiz) VALUES ('1696046','MUCRA','San Miguel',0,0,0,0,0,0,0,now());</v>
      </c>
      <c r="O250" s="7" t="str">
        <f t="shared" si="14"/>
        <v>INSERT INTO matri08(codmod, direccion, distrito, g1, g2, g3, g4, g5, g6, obs, actualiz) VALUES ('1696046','MUCRA','San Miguel',No reportó,No reportó,No reportó,No reportó,No reportó,No reportó,1,now());</v>
      </c>
      <c r="P250" s="7" t="str">
        <f t="shared" si="15"/>
        <v>INSERT INTO matri08(codmod, direccion, distrito, g1, g2, g3, g4, g5, g6, obs, actualiz) VALUES ('1696046','MUCRA','San Miguel',0,0,0,0,0,0,0,now());</v>
      </c>
    </row>
    <row r="251" spans="1:16" ht="15" x14ac:dyDescent="0.25">
      <c r="A251" s="11" t="str">
        <f t="shared" si="12"/>
        <v>0243329</v>
      </c>
      <c r="B251" s="9">
        <v>243329</v>
      </c>
      <c r="C251" s="10">
        <v>70563</v>
      </c>
      <c r="D251" s="11" t="s">
        <v>34</v>
      </c>
      <c r="E251" s="21" t="str">
        <f>INDEX(Instituciones!$G$2:$G$349,MATCH(A251,Instituciones!$A$2:$A$349,0))</f>
        <v>CALLE CARLOS BARRA 443</v>
      </c>
      <c r="F251" s="11" t="s">
        <v>130</v>
      </c>
      <c r="G251" s="12" t="str">
        <f>IF($D251="Inicial","",IFERROR(INDEX(vacan2!$G$2:$T$1000,MATCH($A251&amp;"0",vacan2!$W$2:$W$1000,0),IF($D251="Inicial",G$4-2,IF($D251="Primaria",G$4+3,G$4+9))),"No reportó"))</f>
        <v>No reportó</v>
      </c>
      <c r="H251" s="12" t="str">
        <f>IF($D251="Inicial","",IFERROR(INDEX(vacan2!$G$2:$T$1000,MATCH($A251&amp;"0",vacan2!$W$2:$W$1000,0),IF($D251="Inicial",H$4-2,IF($D251="Primaria",H$4+3,H$4+9))),"No reportó"))</f>
        <v>No reportó</v>
      </c>
      <c r="I251" s="12" t="str">
        <f>IFERROR(INDEX(vacan2!$G$2:$T$1000,MATCH($A251&amp;"0",vacan2!$W$2:$W$1000,0),IF($D251="Inicial",I$4-2,IF($D251="Primaria",I$4+3,I$4+9))),"No reportó")</f>
        <v>No reportó</v>
      </c>
      <c r="J251" s="12" t="str">
        <f>IFERROR(INDEX(vacan2!$G$2:$T$1000,MATCH($A251&amp;"0",vacan2!$W$2:$W$1000,0),IF($D251="Inicial",J$4-2,IF($D251="Primaria",J$4+3,J$4+9))),"No reportó")</f>
        <v>No reportó</v>
      </c>
      <c r="K251" s="12" t="str">
        <f>IFERROR(INDEX(vacan2!$G$2:$T$1000,MATCH($A251&amp;"0",vacan2!$W$2:$W$1000,0),IF($D251="Inicial",K$4-2,IF($D251="Primaria",K$4+3,K$4+9))),"No reportó")</f>
        <v>No reportó</v>
      </c>
      <c r="L251" s="12" t="str">
        <f>IF(OR($D251="Inicial",$D251="Secundaria"),"",IFERROR(INDEX(vacan2!$G$2:$T$1000,MATCH($A251&amp;"0",vacan2!$W$2:$W$1000,0),IF($D251="Inicial",L$4-2,IF($D251="Primaria",L$4+3,L$4+9))),"No reportó"))</f>
        <v>No reportó</v>
      </c>
      <c r="M251" s="22" t="str">
        <f>IFERROR(INDEX(vacan2!$G$2:$T$1000,MATCH($A251&amp;"0",vacan2!$W$2:$W$1000,0),IF($D251="Inicial",K$4-2,IF($D251="Primaria",K$4+3,K$4+9))),"Sin datos")</f>
        <v>Sin datos</v>
      </c>
      <c r="N251" s="7" t="str">
        <f t="shared" si="13"/>
        <v>INSERT INTO matri08(codmod, direccion, distrito, g1, g2, g3, g4, g5, g6, obs, actualiz) VALUES ('0243329','CALLE CARLOS BARRA 443','Juliaca',0,0,0,0,0,0,0,now());</v>
      </c>
      <c r="O251" s="7" t="str">
        <f t="shared" si="14"/>
        <v>INSERT INTO matri08(codmod, direccion, distrito, g1, g2, g3, g4, g5, g6, obs, actualiz) VALUES ('0243329','CALLE CARLOS BARRA 443','Juliaca',No reportó,No reportó,No reportó,No reportó,No reportó,No reportó,1,now());</v>
      </c>
      <c r="P251" s="7" t="str">
        <f t="shared" si="15"/>
        <v>INSERT INTO matri08(codmod, direccion, distrito, g1, g2, g3, g4, g5, g6, obs, actualiz) VALUES ('0243329','CALLE CARLOS BARRA 443','Juliaca',0,0,0,0,0,0,0,now());</v>
      </c>
    </row>
    <row r="252" spans="1:16" ht="15" x14ac:dyDescent="0.25">
      <c r="A252" s="11" t="str">
        <f t="shared" si="12"/>
        <v>0617936</v>
      </c>
      <c r="B252" s="9">
        <v>617936</v>
      </c>
      <c r="C252" s="10">
        <v>70615</v>
      </c>
      <c r="D252" s="11" t="s">
        <v>34</v>
      </c>
      <c r="E252" s="21" t="str">
        <f>INDEX(Instituciones!$G$2:$G$349,MATCH(A252,Instituciones!$A$2:$A$349,0))</f>
        <v>AVENIDA MANCO CAPAC S/N</v>
      </c>
      <c r="F252" s="11" t="s">
        <v>130</v>
      </c>
      <c r="G252" s="12" t="str">
        <f>IF($D252="Inicial","",IFERROR(INDEX(vacan2!$G$2:$T$1000,MATCH($A252&amp;"0",vacan2!$W$2:$W$1000,0),IF($D252="Inicial",G$4-2,IF($D252="Primaria",G$4+3,G$4+9))),"No reportó"))</f>
        <v>No reportó</v>
      </c>
      <c r="H252" s="12" t="str">
        <f>IF($D252="Inicial","",IFERROR(INDEX(vacan2!$G$2:$T$1000,MATCH($A252&amp;"0",vacan2!$W$2:$W$1000,0),IF($D252="Inicial",H$4-2,IF($D252="Primaria",H$4+3,H$4+9))),"No reportó"))</f>
        <v>No reportó</v>
      </c>
      <c r="I252" s="12" t="str">
        <f>IFERROR(INDEX(vacan2!$G$2:$T$1000,MATCH($A252&amp;"0",vacan2!$W$2:$W$1000,0),IF($D252="Inicial",I$4-2,IF($D252="Primaria",I$4+3,I$4+9))),"No reportó")</f>
        <v>No reportó</v>
      </c>
      <c r="J252" s="12" t="str">
        <f>IFERROR(INDEX(vacan2!$G$2:$T$1000,MATCH($A252&amp;"0",vacan2!$W$2:$W$1000,0),IF($D252="Inicial",J$4-2,IF($D252="Primaria",J$4+3,J$4+9))),"No reportó")</f>
        <v>No reportó</v>
      </c>
      <c r="K252" s="12" t="str">
        <f>IFERROR(INDEX(vacan2!$G$2:$T$1000,MATCH($A252&amp;"0",vacan2!$W$2:$W$1000,0),IF($D252="Inicial",K$4-2,IF($D252="Primaria",K$4+3,K$4+9))),"No reportó")</f>
        <v>No reportó</v>
      </c>
      <c r="L252" s="12" t="str">
        <f>IF(OR($D252="Inicial",$D252="Secundaria"),"",IFERROR(INDEX(vacan2!$G$2:$T$1000,MATCH($A252&amp;"0",vacan2!$W$2:$W$1000,0),IF($D252="Inicial",L$4-2,IF($D252="Primaria",L$4+3,L$4+9))),"No reportó"))</f>
        <v>No reportó</v>
      </c>
      <c r="M252" s="22" t="str">
        <f>IFERROR(INDEX(vacan2!$G$2:$T$1000,MATCH($A252&amp;"0",vacan2!$W$2:$W$1000,0),IF($D252="Inicial",K$4-2,IF($D252="Primaria",K$4+3,K$4+9))),"Sin datos")</f>
        <v>Sin datos</v>
      </c>
      <c r="N252" s="7" t="str">
        <f t="shared" si="13"/>
        <v>INSERT INTO matri08(codmod, direccion, distrito, g1, g2, g3, g4, g5, g6, obs, actualiz) VALUES ('0617936','AVENIDA MANCO CAPAC S/N','Juliaca',0,0,0,0,0,0,0,now());</v>
      </c>
      <c r="O252" s="7" t="str">
        <f t="shared" si="14"/>
        <v>INSERT INTO matri08(codmod, direccion, distrito, g1, g2, g3, g4, g5, g6, obs, actualiz) VALUES ('0617936','AVENIDA MANCO CAPAC S/N','Juliaca',No reportó,No reportó,No reportó,No reportó,No reportó,No reportó,1,now());</v>
      </c>
      <c r="P252" s="7" t="str">
        <f t="shared" si="15"/>
        <v>INSERT INTO matri08(codmod, direccion, distrito, g1, g2, g3, g4, g5, g6, obs, actualiz) VALUES ('0617936','AVENIDA MANCO CAPAC S/N','Juliaca',0,0,0,0,0,0,0,now());</v>
      </c>
    </row>
    <row r="253" spans="1:16" ht="15" x14ac:dyDescent="0.25">
      <c r="A253" s="11" t="str">
        <f t="shared" si="12"/>
        <v>0243287</v>
      </c>
      <c r="B253" s="9">
        <v>243287</v>
      </c>
      <c r="C253" s="10">
        <v>70558</v>
      </c>
      <c r="D253" s="11" t="s">
        <v>34</v>
      </c>
      <c r="E253" s="21" t="str">
        <f>INDEX(Instituciones!$G$2:$G$349,MATCH(A253,Instituciones!$A$2:$A$349,0))</f>
        <v>JIRON PUMACAHUA 824</v>
      </c>
      <c r="F253" s="11" t="s">
        <v>130</v>
      </c>
      <c r="G253" s="12" t="str">
        <f>IF($D253="Inicial","",IFERROR(INDEX(vacan2!$G$2:$T$1000,MATCH($A253&amp;"0",vacan2!$W$2:$W$1000,0),IF($D253="Inicial",G$4-2,IF($D253="Primaria",G$4+3,G$4+9))),"No reportó"))</f>
        <v>No reportó</v>
      </c>
      <c r="H253" s="12" t="str">
        <f>IF($D253="Inicial","",IFERROR(INDEX(vacan2!$G$2:$T$1000,MATCH($A253&amp;"0",vacan2!$W$2:$W$1000,0),IF($D253="Inicial",H$4-2,IF($D253="Primaria",H$4+3,H$4+9))),"No reportó"))</f>
        <v>No reportó</v>
      </c>
      <c r="I253" s="12" t="str">
        <f>IFERROR(INDEX(vacan2!$G$2:$T$1000,MATCH($A253&amp;"0",vacan2!$W$2:$W$1000,0),IF($D253="Inicial",I$4-2,IF($D253="Primaria",I$4+3,I$4+9))),"No reportó")</f>
        <v>No reportó</v>
      </c>
      <c r="J253" s="12" t="str">
        <f>IFERROR(INDEX(vacan2!$G$2:$T$1000,MATCH($A253&amp;"0",vacan2!$W$2:$W$1000,0),IF($D253="Inicial",J$4-2,IF($D253="Primaria",J$4+3,J$4+9))),"No reportó")</f>
        <v>No reportó</v>
      </c>
      <c r="K253" s="12" t="str">
        <f>IFERROR(INDEX(vacan2!$G$2:$T$1000,MATCH($A253&amp;"0",vacan2!$W$2:$W$1000,0),IF($D253="Inicial",K$4-2,IF($D253="Primaria",K$4+3,K$4+9))),"No reportó")</f>
        <v>No reportó</v>
      </c>
      <c r="L253" s="12" t="str">
        <f>IF(OR($D253="Inicial",$D253="Secundaria"),"",IFERROR(INDEX(vacan2!$G$2:$T$1000,MATCH($A253&amp;"0",vacan2!$W$2:$W$1000,0),IF($D253="Inicial",L$4-2,IF($D253="Primaria",L$4+3,L$4+9))),"No reportó"))</f>
        <v>No reportó</v>
      </c>
      <c r="M253" s="22" t="str">
        <f>IFERROR(INDEX(vacan2!$G$2:$T$1000,MATCH($A253&amp;"0",vacan2!$W$2:$W$1000,0),IF($D253="Inicial",K$4-2,IF($D253="Primaria",K$4+3,K$4+9))),"Sin datos")</f>
        <v>Sin datos</v>
      </c>
      <c r="N253" s="7" t="str">
        <f t="shared" si="13"/>
        <v>INSERT INTO matri08(codmod, direccion, distrito, g1, g2, g3, g4, g5, g6, obs, actualiz) VALUES ('0243287','JIRON PUMACAHUA 824','Juliaca',0,0,0,0,0,0,0,now());</v>
      </c>
      <c r="O253" s="7" t="str">
        <f t="shared" si="14"/>
        <v>INSERT INTO matri08(codmod, direccion, distrito, g1, g2, g3, g4, g5, g6, obs, actualiz) VALUES ('0243287','JIRON PUMACAHUA 824','Juliaca',No reportó,No reportó,No reportó,No reportó,No reportó,No reportó,1,now());</v>
      </c>
      <c r="P253" s="7" t="str">
        <f t="shared" si="15"/>
        <v>INSERT INTO matri08(codmod, direccion, distrito, g1, g2, g3, g4, g5, g6, obs, actualiz) VALUES ('0243287','JIRON PUMACAHUA 824','Juliaca',0,0,0,0,0,0,0,now());</v>
      </c>
    </row>
    <row r="254" spans="1:16" ht="15" x14ac:dyDescent="0.25">
      <c r="A254" s="11" t="str">
        <f t="shared" si="12"/>
        <v>0243295</v>
      </c>
      <c r="B254" s="9">
        <v>243295</v>
      </c>
      <c r="C254" s="10" t="s">
        <v>194</v>
      </c>
      <c r="D254" s="11" t="s">
        <v>34</v>
      </c>
      <c r="E254" s="21" t="str">
        <f>INDEX(Instituciones!$G$2:$G$349,MATCH(A254,Instituciones!$A$2:$A$349,0))</f>
        <v>JIRON RAMON CASTILLA 285</v>
      </c>
      <c r="F254" s="11" t="s">
        <v>130</v>
      </c>
      <c r="G254" s="12" t="str">
        <f>IF($D254="Inicial","",IFERROR(INDEX(vacan2!$G$2:$T$1000,MATCH($A254&amp;"0",vacan2!$W$2:$W$1000,0),IF($D254="Inicial",G$4-2,IF($D254="Primaria",G$4+3,G$4+9))),"No reportó"))</f>
        <v>No reportó</v>
      </c>
      <c r="H254" s="12" t="str">
        <f>IF($D254="Inicial","",IFERROR(INDEX(vacan2!$G$2:$T$1000,MATCH($A254&amp;"0",vacan2!$W$2:$W$1000,0),IF($D254="Inicial",H$4-2,IF($D254="Primaria",H$4+3,H$4+9))),"No reportó"))</f>
        <v>No reportó</v>
      </c>
      <c r="I254" s="12" t="str">
        <f>IFERROR(INDEX(vacan2!$G$2:$T$1000,MATCH($A254&amp;"0",vacan2!$W$2:$W$1000,0),IF($D254="Inicial",I$4-2,IF($D254="Primaria",I$4+3,I$4+9))),"No reportó")</f>
        <v>No reportó</v>
      </c>
      <c r="J254" s="12" t="str">
        <f>IFERROR(INDEX(vacan2!$G$2:$T$1000,MATCH($A254&amp;"0",vacan2!$W$2:$W$1000,0),IF($D254="Inicial",J$4-2,IF($D254="Primaria",J$4+3,J$4+9))),"No reportó")</f>
        <v>No reportó</v>
      </c>
      <c r="K254" s="12" t="str">
        <f>IFERROR(INDEX(vacan2!$G$2:$T$1000,MATCH($A254&amp;"0",vacan2!$W$2:$W$1000,0),IF($D254="Inicial",K$4-2,IF($D254="Primaria",K$4+3,K$4+9))),"No reportó")</f>
        <v>No reportó</v>
      </c>
      <c r="L254" s="12" t="str">
        <f>IF(OR($D254="Inicial",$D254="Secundaria"),"",IFERROR(INDEX(vacan2!$G$2:$T$1000,MATCH($A254&amp;"0",vacan2!$W$2:$W$1000,0),IF($D254="Inicial",L$4-2,IF($D254="Primaria",L$4+3,L$4+9))),"No reportó"))</f>
        <v>No reportó</v>
      </c>
      <c r="M254" s="22" t="str">
        <f>IFERROR(INDEX(vacan2!$G$2:$T$1000,MATCH($A254&amp;"0",vacan2!$W$2:$W$1000,0),IF($D254="Inicial",K$4-2,IF($D254="Primaria",K$4+3,K$4+9))),"Sin datos")</f>
        <v>Sin datos</v>
      </c>
      <c r="N254" s="7" t="str">
        <f t="shared" si="13"/>
        <v>INSERT INTO matri08(codmod, direccion, distrito, g1, g2, g3, g4, g5, g6, obs, actualiz) VALUES ('0243295','JIRON RAMON CASTILLA 285','Juliaca',0,0,0,0,0,0,0,now());</v>
      </c>
      <c r="O254" s="7" t="str">
        <f t="shared" si="14"/>
        <v>INSERT INTO matri08(codmod, direccion, distrito, g1, g2, g3, g4, g5, g6, obs, actualiz) VALUES ('0243295','JIRON RAMON CASTILLA 285','Juliaca',No reportó,No reportó,No reportó,No reportó,No reportó,No reportó,1,now());</v>
      </c>
      <c r="P254" s="7" t="str">
        <f t="shared" si="15"/>
        <v>INSERT INTO matri08(codmod, direccion, distrito, g1, g2, g3, g4, g5, g6, obs, actualiz) VALUES ('0243295','JIRON RAMON CASTILLA 285','Juliaca',0,0,0,0,0,0,0,now());</v>
      </c>
    </row>
    <row r="255" spans="1:16" ht="15" x14ac:dyDescent="0.25">
      <c r="A255" s="11" t="str">
        <f t="shared" si="12"/>
        <v>0701086</v>
      </c>
      <c r="B255" s="9">
        <v>701086</v>
      </c>
      <c r="C255" s="10">
        <v>70620</v>
      </c>
      <c r="D255" s="11" t="s">
        <v>34</v>
      </c>
      <c r="E255" s="21" t="str">
        <f>INDEX(Instituciones!$G$2:$G$349,MATCH(A255,Instituciones!$A$2:$A$349,0))</f>
        <v>AVENIDA ABANCAY 415</v>
      </c>
      <c r="F255" s="11" t="s">
        <v>130</v>
      </c>
      <c r="G255" s="12" t="str">
        <f>IF($D255="Inicial","",IFERROR(INDEX(vacan2!$G$2:$T$1000,MATCH($A255&amp;"0",vacan2!$W$2:$W$1000,0),IF($D255="Inicial",G$4-2,IF($D255="Primaria",G$4+3,G$4+9))),"No reportó"))</f>
        <v>No reportó</v>
      </c>
      <c r="H255" s="12" t="str">
        <f>IF($D255="Inicial","",IFERROR(INDEX(vacan2!$G$2:$T$1000,MATCH($A255&amp;"0",vacan2!$W$2:$W$1000,0),IF($D255="Inicial",H$4-2,IF($D255="Primaria",H$4+3,H$4+9))),"No reportó"))</f>
        <v>No reportó</v>
      </c>
      <c r="I255" s="12" t="str">
        <f>IFERROR(INDEX(vacan2!$G$2:$T$1000,MATCH($A255&amp;"0",vacan2!$W$2:$W$1000,0),IF($D255="Inicial",I$4-2,IF($D255="Primaria",I$4+3,I$4+9))),"No reportó")</f>
        <v>No reportó</v>
      </c>
      <c r="J255" s="12" t="str">
        <f>IFERROR(INDEX(vacan2!$G$2:$T$1000,MATCH($A255&amp;"0",vacan2!$W$2:$W$1000,0),IF($D255="Inicial",J$4-2,IF($D255="Primaria",J$4+3,J$4+9))),"No reportó")</f>
        <v>No reportó</v>
      </c>
      <c r="K255" s="12" t="str">
        <f>IFERROR(INDEX(vacan2!$G$2:$T$1000,MATCH($A255&amp;"0",vacan2!$W$2:$W$1000,0),IF($D255="Inicial",K$4-2,IF($D255="Primaria",K$4+3,K$4+9))),"No reportó")</f>
        <v>No reportó</v>
      </c>
      <c r="L255" s="12" t="str">
        <f>IF(OR($D255="Inicial",$D255="Secundaria"),"",IFERROR(INDEX(vacan2!$G$2:$T$1000,MATCH($A255&amp;"0",vacan2!$W$2:$W$1000,0),IF($D255="Inicial",L$4-2,IF($D255="Primaria",L$4+3,L$4+9))),"No reportó"))</f>
        <v>No reportó</v>
      </c>
      <c r="M255" s="22" t="str">
        <f>IFERROR(INDEX(vacan2!$G$2:$T$1000,MATCH($A255&amp;"0",vacan2!$W$2:$W$1000,0),IF($D255="Inicial",K$4-2,IF($D255="Primaria",K$4+3,K$4+9))),"Sin datos")</f>
        <v>Sin datos</v>
      </c>
      <c r="N255" s="7" t="str">
        <f t="shared" si="13"/>
        <v>INSERT INTO matri08(codmod, direccion, distrito, g1, g2, g3, g4, g5, g6, obs, actualiz) VALUES ('0701086','AVENIDA ABANCAY 415','Juliaca',0,0,0,0,0,0,0,now());</v>
      </c>
      <c r="O255" s="7" t="str">
        <f t="shared" si="14"/>
        <v>INSERT INTO matri08(codmod, direccion, distrito, g1, g2, g3, g4, g5, g6, obs, actualiz) VALUES ('0701086','AVENIDA ABANCAY 415','Juliaca',No reportó,No reportó,No reportó,No reportó,No reportó,No reportó,1,now());</v>
      </c>
      <c r="P255" s="7" t="str">
        <f t="shared" si="15"/>
        <v>INSERT INTO matri08(codmod, direccion, distrito, g1, g2, g3, g4, g5, g6, obs, actualiz) VALUES ('0701086','AVENIDA ABANCAY 415','Juliaca',0,0,0,0,0,0,0,now());</v>
      </c>
    </row>
    <row r="256" spans="1:16" ht="15" x14ac:dyDescent="0.25">
      <c r="A256" s="11" t="str">
        <f t="shared" si="12"/>
        <v>0861534</v>
      </c>
      <c r="B256" s="9">
        <v>861534</v>
      </c>
      <c r="C256" s="10">
        <v>70700</v>
      </c>
      <c r="D256" s="11" t="s">
        <v>34</v>
      </c>
      <c r="E256" s="21" t="str">
        <f>INDEX(Instituciones!$G$2:$G$349,MATCH(A256,Instituciones!$A$2:$A$349,0))</f>
        <v>JIRON HODURAS S/N</v>
      </c>
      <c r="F256" s="11" t="s">
        <v>130</v>
      </c>
      <c r="G256" s="12" t="str">
        <f>IF($D256="Inicial","",IFERROR(INDEX(vacan2!$G$2:$T$1000,MATCH($A256&amp;"0",vacan2!$W$2:$W$1000,0),IF($D256="Inicial",G$4-2,IF($D256="Primaria",G$4+3,G$4+9))),"No reportó"))</f>
        <v>No reportó</v>
      </c>
      <c r="H256" s="12" t="str">
        <f>IF($D256="Inicial","",IFERROR(INDEX(vacan2!$G$2:$T$1000,MATCH($A256&amp;"0",vacan2!$W$2:$W$1000,0),IF($D256="Inicial",H$4-2,IF($D256="Primaria",H$4+3,H$4+9))),"No reportó"))</f>
        <v>No reportó</v>
      </c>
      <c r="I256" s="12" t="str">
        <f>IFERROR(INDEX(vacan2!$G$2:$T$1000,MATCH($A256&amp;"0",vacan2!$W$2:$W$1000,0),IF($D256="Inicial",I$4-2,IF($D256="Primaria",I$4+3,I$4+9))),"No reportó")</f>
        <v>No reportó</v>
      </c>
      <c r="J256" s="12" t="str">
        <f>IFERROR(INDEX(vacan2!$G$2:$T$1000,MATCH($A256&amp;"0",vacan2!$W$2:$W$1000,0),IF($D256="Inicial",J$4-2,IF($D256="Primaria",J$4+3,J$4+9))),"No reportó")</f>
        <v>No reportó</v>
      </c>
      <c r="K256" s="12" t="str">
        <f>IFERROR(INDEX(vacan2!$G$2:$T$1000,MATCH($A256&amp;"0",vacan2!$W$2:$W$1000,0),IF($D256="Inicial",K$4-2,IF($D256="Primaria",K$4+3,K$4+9))),"No reportó")</f>
        <v>No reportó</v>
      </c>
      <c r="L256" s="12" t="str">
        <f>IF(OR($D256="Inicial",$D256="Secundaria"),"",IFERROR(INDEX(vacan2!$G$2:$T$1000,MATCH($A256&amp;"0",vacan2!$W$2:$W$1000,0),IF($D256="Inicial",L$4-2,IF($D256="Primaria",L$4+3,L$4+9))),"No reportó"))</f>
        <v>No reportó</v>
      </c>
      <c r="M256" s="22" t="str">
        <f>IFERROR(INDEX(vacan2!$G$2:$T$1000,MATCH($A256&amp;"0",vacan2!$W$2:$W$1000,0),IF($D256="Inicial",K$4-2,IF($D256="Primaria",K$4+3,K$4+9))),"Sin datos")</f>
        <v>Sin datos</v>
      </c>
      <c r="N256" s="7" t="str">
        <f t="shared" si="13"/>
        <v>INSERT INTO matri08(codmod, direccion, distrito, g1, g2, g3, g4, g5, g6, obs, actualiz) VALUES ('0861534','JIRON HODURAS S/N','Juliaca',0,0,0,0,0,0,0,now());</v>
      </c>
      <c r="O256" s="7" t="str">
        <f t="shared" si="14"/>
        <v>INSERT INTO matri08(codmod, direccion, distrito, g1, g2, g3, g4, g5, g6, obs, actualiz) VALUES ('0861534','JIRON HODURAS S/N','Juliaca',No reportó,No reportó,No reportó,No reportó,No reportó,No reportó,1,now());</v>
      </c>
      <c r="P256" s="7" t="str">
        <f t="shared" si="15"/>
        <v>INSERT INTO matri08(codmod, direccion, distrito, g1, g2, g3, g4, g5, g6, obs, actualiz) VALUES ('0861534','JIRON HODURAS S/N','Juliaca',0,0,0,0,0,0,0,now());</v>
      </c>
    </row>
    <row r="257" spans="1:16" ht="15" x14ac:dyDescent="0.25">
      <c r="A257" s="11" t="str">
        <f t="shared" si="12"/>
        <v>0726943</v>
      </c>
      <c r="B257" s="9">
        <v>726943</v>
      </c>
      <c r="C257" s="10">
        <v>70621</v>
      </c>
      <c r="D257" s="11" t="s">
        <v>34</v>
      </c>
      <c r="E257" s="21" t="str">
        <f>INDEX(Instituciones!$G$2:$G$349,MATCH(A257,Instituciones!$A$2:$A$349,0))</f>
        <v>AVENIDA LOS ANGELES 873</v>
      </c>
      <c r="F257" s="11" t="s">
        <v>130</v>
      </c>
      <c r="G257" s="12">
        <f>IF($D257="Inicial","",IFERROR(INDEX(vacan2!$G$2:$T$1000,MATCH($A257&amp;"0",vacan2!$W$2:$W$1000,0),IF($D257="Inicial",G$4-2,IF($D257="Primaria",G$4+3,G$4+9))),"No reportó"))</f>
        <v>40</v>
      </c>
      <c r="H257" s="12" t="str">
        <f>IF($D257="Inicial","",IFERROR(INDEX(vacan2!$G$2:$T$1000,MATCH($A257&amp;"0",vacan2!$W$2:$W$1000,0),IF($D257="Inicial",H$4-2,IF($D257="Primaria",H$4+3,H$4+9))),"No reportó"))</f>
        <v>00</v>
      </c>
      <c r="I257" s="12" t="str">
        <f>IFERROR(INDEX(vacan2!$G$2:$T$1000,MATCH($A257&amp;"0",vacan2!$W$2:$W$1000,0),IF($D257="Inicial",I$4-2,IF($D257="Primaria",I$4+3,I$4+9))),"No reportó")</f>
        <v>02</v>
      </c>
      <c r="J257" s="12" t="str">
        <f>IFERROR(INDEX(vacan2!$G$2:$T$1000,MATCH($A257&amp;"0",vacan2!$W$2:$W$1000,0),IF($D257="Inicial",J$4-2,IF($D257="Primaria",J$4+3,J$4+9))),"No reportó")</f>
        <v>00</v>
      </c>
      <c r="K257" s="12" t="str">
        <f>IFERROR(INDEX(vacan2!$G$2:$T$1000,MATCH($A257&amp;"0",vacan2!$W$2:$W$1000,0),IF($D257="Inicial",K$4-2,IF($D257="Primaria",K$4+3,K$4+9))),"No reportó")</f>
        <v>04</v>
      </c>
      <c r="L257" s="12">
        <f>IF(OR($D257="Inicial",$D257="Secundaria"),"",IFERROR(INDEX(vacan2!$G$2:$T$1000,MATCH($A257&amp;"0",vacan2!$W$2:$W$1000,0),IF($D257="Inicial",L$4-2,IF($D257="Primaria",L$4+3,L$4+9))),"No reportó"))</f>
        <v>12</v>
      </c>
      <c r="M257" s="22" t="str">
        <f>IFERROR(INDEX(vacan2!$G$2:$T$1000,MATCH($A257&amp;"0",vacan2!$W$2:$W$1000,0),IF($D257="Inicial",K$4-2,IF($D257="Primaria",K$4+3,K$4+9))),"Sin datos")</f>
        <v>04</v>
      </c>
      <c r="N257" s="7" t="str">
        <f t="shared" si="13"/>
        <v>INSERT INTO matri08(codmod, direccion, distrito, g1, g2, g3, g4, g5, g6, obs, actualiz) VALUES ('0726943','AVENIDA LOS ANGELES 873','Juliaca',0,0,0,0,0,0,0,now());</v>
      </c>
      <c r="O257" s="7" t="str">
        <f t="shared" si="14"/>
        <v>INSERT INTO matri08(codmod, direccion, distrito, g1, g2, g3, g4, g5, g6, obs, actualiz) VALUES ('0726943','AVENIDA LOS ANGELES 873','Juliaca',40,00,02,00,04,12,1,now());</v>
      </c>
      <c r="P257" s="7" t="str">
        <f t="shared" si="15"/>
        <v>INSERT INTO matri08(codmod, direccion, distrito, g1, g2, g3, g4, g5, g6, obs, actualiz) VALUES ('0726943','AVENIDA LOS ANGELES 873','Juliaca',40,00,02,00,04,12,1,now());</v>
      </c>
    </row>
    <row r="258" spans="1:16" ht="15" x14ac:dyDescent="0.25">
      <c r="A258" s="11" t="str">
        <f t="shared" si="12"/>
        <v>1027200</v>
      </c>
      <c r="B258" s="9">
        <v>1027200</v>
      </c>
      <c r="C258" s="10" t="s">
        <v>195</v>
      </c>
      <c r="D258" s="11" t="s">
        <v>17</v>
      </c>
      <c r="E258" s="21" t="str">
        <f>INDEX(Instituciones!$G$2:$G$349,MATCH(A258,Instituciones!$A$2:$A$349,0))</f>
        <v>JIRON ACOMARCA 187</v>
      </c>
      <c r="F258" s="11" t="s">
        <v>160</v>
      </c>
      <c r="G258" s="12" t="str">
        <f>IF($D258="Inicial","",IFERROR(INDEX(vacan2!$G$2:$T$1000,MATCH($A258&amp;"0",vacan2!$W$2:$W$1000,0),IF($D258="Inicial",G$4-2,IF($D258="Primaria",G$4+3,G$4+9))),"No reportó"))</f>
        <v>No reportó</v>
      </c>
      <c r="H258" s="12" t="str">
        <f>IF($D258="Inicial","",IFERROR(INDEX(vacan2!$G$2:$T$1000,MATCH($A258&amp;"0",vacan2!$W$2:$W$1000,0),IF($D258="Inicial",H$4-2,IF($D258="Primaria",H$4+3,H$4+9))),"No reportó"))</f>
        <v>No reportó</v>
      </c>
      <c r="I258" s="12" t="str">
        <f>IFERROR(INDEX(vacan2!$G$2:$T$1000,MATCH($A258&amp;"0",vacan2!$W$2:$W$1000,0),IF($D258="Inicial",I$4-2,IF($D258="Primaria",I$4+3,I$4+9))),"No reportó")</f>
        <v>No reportó</v>
      </c>
      <c r="J258" s="12" t="str">
        <f>IFERROR(INDEX(vacan2!$G$2:$T$1000,MATCH($A258&amp;"0",vacan2!$W$2:$W$1000,0),IF($D258="Inicial",J$4-2,IF($D258="Primaria",J$4+3,J$4+9))),"No reportó")</f>
        <v>No reportó</v>
      </c>
      <c r="K258" s="12" t="str">
        <f>IFERROR(INDEX(vacan2!$G$2:$T$1000,MATCH($A258&amp;"0",vacan2!$W$2:$W$1000,0),IF($D258="Inicial",K$4-2,IF($D258="Primaria",K$4+3,K$4+9))),"No reportó")</f>
        <v>No reportó</v>
      </c>
      <c r="L258" s="12">
        <v>0</v>
      </c>
      <c r="M258" s="22" t="str">
        <f>IFERROR(INDEX(vacan2!$G$2:$T$1000,MATCH($A258&amp;"0",vacan2!$W$2:$W$1000,0),IF($D258="Inicial",K$4-2,IF($D258="Primaria",K$4+3,K$4+9))),"Sin datos")</f>
        <v>Sin datos</v>
      </c>
      <c r="N258" s="7" t="str">
        <f t="shared" si="13"/>
        <v>INSERT INTO matri08(codmod, direccion, distrito, g1, g2, g3, g4, g5, g6, obs, actualiz) VALUES ('1027200','JIRON ACOMARCA 187','San Miguel',0,0,0,0,0,0,0,now());</v>
      </c>
      <c r="O258" s="7" t="str">
        <f t="shared" si="14"/>
        <v>INSERT INTO matri08(codmod, direccion, distrito, g1, g2, g3, g4, g5, g6, obs, actualiz) VALUES ('1027200','JIRON ACOMARCA 187','San Miguel',No reportó,No reportó,No reportó,No reportó,No reportó,0,1,now());</v>
      </c>
      <c r="P258" s="7" t="str">
        <f t="shared" si="15"/>
        <v>INSERT INTO matri08(codmod, direccion, distrito, g1, g2, g3, g4, g5, g6, obs, actualiz) VALUES ('1027200','JIRON ACOMARCA 187','San Miguel',0,0,0,0,0,0,0,now());</v>
      </c>
    </row>
    <row r="259" spans="1:16" ht="15" x14ac:dyDescent="0.25">
      <c r="A259" s="11" t="str">
        <f t="shared" si="12"/>
        <v>0535252</v>
      </c>
      <c r="B259" s="9">
        <v>535252</v>
      </c>
      <c r="C259" s="10" t="s">
        <v>196</v>
      </c>
      <c r="D259" s="11" t="s">
        <v>17</v>
      </c>
      <c r="E259" s="21" t="str">
        <f>INDEX(Instituciones!$G$2:$G$349,MATCH(A259,Instituciones!$A$2:$A$349,0))</f>
        <v>JIRON MILITAR 266</v>
      </c>
      <c r="F259" s="11" t="s">
        <v>160</v>
      </c>
      <c r="G259" s="12" t="str">
        <f>IF($D259="Inicial","",IFERROR(INDEX(vacan2!$G$2:$T$1000,MATCH($A259&amp;"0",vacan2!$W$2:$W$1000,0),IF($D259="Inicial",G$4-2,IF($D259="Primaria",G$4+3,G$4+9))),"No reportó"))</f>
        <v>No reportó</v>
      </c>
      <c r="H259" s="12" t="str">
        <f>IF($D259="Inicial","",IFERROR(INDEX(vacan2!$G$2:$T$1000,MATCH($A259&amp;"0",vacan2!$W$2:$W$1000,0),IF($D259="Inicial",H$4-2,IF($D259="Primaria",H$4+3,H$4+9))),"No reportó"))</f>
        <v>No reportó</v>
      </c>
      <c r="I259" s="12" t="str">
        <f>IFERROR(INDEX(vacan2!$G$2:$T$1000,MATCH($A259&amp;"0",vacan2!$W$2:$W$1000,0),IF($D259="Inicial",I$4-2,IF($D259="Primaria",I$4+3,I$4+9))),"No reportó")</f>
        <v>No reportó</v>
      </c>
      <c r="J259" s="12" t="str">
        <f>IFERROR(INDEX(vacan2!$G$2:$T$1000,MATCH($A259&amp;"0",vacan2!$W$2:$W$1000,0),IF($D259="Inicial",J$4-2,IF($D259="Primaria",J$4+3,J$4+9))),"No reportó")</f>
        <v>No reportó</v>
      </c>
      <c r="K259" s="12" t="str">
        <f>IFERROR(INDEX(vacan2!$G$2:$T$1000,MATCH($A259&amp;"0",vacan2!$W$2:$W$1000,0),IF($D259="Inicial",K$4-2,IF($D259="Primaria",K$4+3,K$4+9))),"No reportó")</f>
        <v>No reportó</v>
      </c>
      <c r="L259" s="12">
        <v>0</v>
      </c>
      <c r="M259" s="22" t="str">
        <f>IFERROR(INDEX(vacan2!$G$2:$T$1000,MATCH($A259&amp;"0",vacan2!$W$2:$W$1000,0),IF($D259="Inicial",K$4-2,IF($D259="Primaria",K$4+3,K$4+9))),"Sin datos")</f>
        <v>Sin datos</v>
      </c>
      <c r="N259" s="7" t="str">
        <f t="shared" si="13"/>
        <v>INSERT INTO matri08(codmod, direccion, distrito, g1, g2, g3, g4, g5, g6, obs, actualiz) VALUES ('0535252','JIRON MILITAR 266','San Miguel',0,0,0,0,0,0,0,now());</v>
      </c>
      <c r="O259" s="7" t="str">
        <f t="shared" si="14"/>
        <v>INSERT INTO matri08(codmod, direccion, distrito, g1, g2, g3, g4, g5, g6, obs, actualiz) VALUES ('0535252','JIRON MILITAR 266','San Miguel',No reportó,No reportó,No reportó,No reportó,No reportó,0,1,now());</v>
      </c>
      <c r="P259" s="7" t="str">
        <f t="shared" si="15"/>
        <v>INSERT INTO matri08(codmod, direccion, distrito, g1, g2, g3, g4, g5, g6, obs, actualiz) VALUES ('0535252','JIRON MILITAR 266','San Miguel',0,0,0,0,0,0,0,now());</v>
      </c>
    </row>
    <row r="260" spans="1:16" ht="15" x14ac:dyDescent="0.25">
      <c r="A260" s="11" t="str">
        <f t="shared" si="12"/>
        <v>1663244</v>
      </c>
      <c r="B260" s="9">
        <v>1663244</v>
      </c>
      <c r="C260" s="10" t="s">
        <v>197</v>
      </c>
      <c r="D260" s="11" t="s">
        <v>17</v>
      </c>
      <c r="E260" s="21" t="str">
        <f>INDEX(Instituciones!$G$2:$G$349,MATCH(A260,Instituciones!$A$2:$A$349,0))</f>
        <v>CARRETERA NATIVIDAD CCACCACHI KM 6</v>
      </c>
      <c r="F260" s="11" t="s">
        <v>160</v>
      </c>
      <c r="G260" s="12" t="str">
        <f>IF($D260="Inicial","",IFERROR(INDEX(vacan2!$G$2:$T$1000,MATCH($A260&amp;"0",vacan2!$W$2:$W$1000,0),IF($D260="Inicial",G$4-2,IF($D260="Primaria",G$4+3,G$4+9))),"No reportó"))</f>
        <v>No reportó</v>
      </c>
      <c r="H260" s="12" t="str">
        <f>IF($D260="Inicial","",IFERROR(INDEX(vacan2!$G$2:$T$1000,MATCH($A260&amp;"0",vacan2!$W$2:$W$1000,0),IF($D260="Inicial",H$4-2,IF($D260="Primaria",H$4+3,H$4+9))),"No reportó"))</f>
        <v>No reportó</v>
      </c>
      <c r="I260" s="12" t="str">
        <f>IFERROR(INDEX(vacan2!$G$2:$T$1000,MATCH($A260&amp;"0",vacan2!$W$2:$W$1000,0),IF($D260="Inicial",I$4-2,IF($D260="Primaria",I$4+3,I$4+9))),"No reportó")</f>
        <v>No reportó</v>
      </c>
      <c r="J260" s="12" t="str">
        <f>IFERROR(INDEX(vacan2!$G$2:$T$1000,MATCH($A260&amp;"0",vacan2!$W$2:$W$1000,0),IF($D260="Inicial",J$4-2,IF($D260="Primaria",J$4+3,J$4+9))),"No reportó")</f>
        <v>No reportó</v>
      </c>
      <c r="K260" s="12" t="str">
        <f>IFERROR(INDEX(vacan2!$G$2:$T$1000,MATCH($A260&amp;"0",vacan2!$W$2:$W$1000,0),IF($D260="Inicial",K$4-2,IF($D260="Primaria",K$4+3,K$4+9))),"No reportó")</f>
        <v>No reportó</v>
      </c>
      <c r="L260" s="12">
        <v>0</v>
      </c>
      <c r="M260" s="22" t="str">
        <f>IFERROR(INDEX(vacan2!$G$2:$T$1000,MATCH($A260&amp;"0",vacan2!$W$2:$W$1000,0),IF($D260="Inicial",K$4-2,IF($D260="Primaria",K$4+3,K$4+9))),"Sin datos")</f>
        <v>Sin datos</v>
      </c>
      <c r="N260" s="7" t="str">
        <f t="shared" si="13"/>
        <v>INSERT INTO matri08(codmod, direccion, distrito, g1, g2, g3, g4, g5, g6, obs, actualiz) VALUES ('1663244','CARRETERA NATIVIDAD CCACCACHI KM 6','San Miguel',0,0,0,0,0,0,0,now());</v>
      </c>
      <c r="O260" s="7" t="str">
        <f t="shared" si="14"/>
        <v>INSERT INTO matri08(codmod, direccion, distrito, g1, g2, g3, g4, g5, g6, obs, actualiz) VALUES ('1663244','CARRETERA NATIVIDAD CCACCACHI KM 6','San Miguel',No reportó,No reportó,No reportó,No reportó,No reportó,0,1,now());</v>
      </c>
      <c r="P260" s="7" t="str">
        <f t="shared" si="15"/>
        <v>INSERT INTO matri08(codmod, direccion, distrito, g1, g2, g3, g4, g5, g6, obs, actualiz) VALUES ('1663244','CARRETERA NATIVIDAD CCACCACHI KM 6','San Miguel',0,0,0,0,0,0,0,now());</v>
      </c>
    </row>
    <row r="261" spans="1:16" ht="15" x14ac:dyDescent="0.25">
      <c r="A261" s="11" t="str">
        <f t="shared" ref="A261:A324" si="16">TEXT(B261,"0000000")</f>
        <v>0746107</v>
      </c>
      <c r="B261" s="9">
        <v>746107</v>
      </c>
      <c r="C261" s="10" t="s">
        <v>198</v>
      </c>
      <c r="D261" s="11" t="s">
        <v>17</v>
      </c>
      <c r="E261" s="21" t="str">
        <f>INDEX(Instituciones!$G$2:$G$349,MATCH(A261,Instituciones!$A$2:$A$349,0))</f>
        <v>AVENIDA INFANCIA S/N</v>
      </c>
      <c r="F261" s="11" t="s">
        <v>160</v>
      </c>
      <c r="G261" s="12" t="str">
        <f>IF($D261="Inicial","",IFERROR(INDEX(vacan2!$G$2:$T$1000,MATCH($A261&amp;"0",vacan2!$W$2:$W$1000,0),IF($D261="Inicial",G$4-2,IF($D261="Primaria",G$4+3,G$4+9))),"No reportó"))</f>
        <v>No reportó</v>
      </c>
      <c r="H261" s="12" t="str">
        <f>IF($D261="Inicial","",IFERROR(INDEX(vacan2!$G$2:$T$1000,MATCH($A261&amp;"0",vacan2!$W$2:$W$1000,0),IF($D261="Inicial",H$4-2,IF($D261="Primaria",H$4+3,H$4+9))),"No reportó"))</f>
        <v>No reportó</v>
      </c>
      <c r="I261" s="12" t="str">
        <f>IFERROR(INDEX(vacan2!$G$2:$T$1000,MATCH($A261&amp;"0",vacan2!$W$2:$W$1000,0),IF($D261="Inicial",I$4-2,IF($D261="Primaria",I$4+3,I$4+9))),"No reportó")</f>
        <v>No reportó</v>
      </c>
      <c r="J261" s="12" t="str">
        <f>IFERROR(INDEX(vacan2!$G$2:$T$1000,MATCH($A261&amp;"0",vacan2!$W$2:$W$1000,0),IF($D261="Inicial",J$4-2,IF($D261="Primaria",J$4+3,J$4+9))),"No reportó")</f>
        <v>No reportó</v>
      </c>
      <c r="K261" s="12" t="str">
        <f>IFERROR(INDEX(vacan2!$G$2:$T$1000,MATCH($A261&amp;"0",vacan2!$W$2:$W$1000,0),IF($D261="Inicial",K$4-2,IF($D261="Primaria",K$4+3,K$4+9))),"No reportó")</f>
        <v>No reportó</v>
      </c>
      <c r="L261" s="12">
        <v>0</v>
      </c>
      <c r="M261" s="22" t="str">
        <f>IFERROR(INDEX(vacan2!$G$2:$T$1000,MATCH($A261&amp;"0",vacan2!$W$2:$W$1000,0),IF($D261="Inicial",K$4-2,IF($D261="Primaria",K$4+3,K$4+9))),"Sin datos")</f>
        <v>Sin datos</v>
      </c>
      <c r="N261" s="7" t="str">
        <f t="shared" si="13"/>
        <v>INSERT INTO matri08(codmod, direccion, distrito, g1, g2, g3, g4, g5, g6, obs, actualiz) VALUES ('0746107','AVENIDA INFANCIA S/N','San Miguel',0,0,0,0,0,0,0,now());</v>
      </c>
      <c r="O261" s="7" t="str">
        <f t="shared" si="14"/>
        <v>INSERT INTO matri08(codmod, direccion, distrito, g1, g2, g3, g4, g5, g6, obs, actualiz) VALUES ('0746107','AVENIDA INFANCIA S/N','San Miguel',No reportó,No reportó,No reportó,No reportó,No reportó,0,1,now());</v>
      </c>
      <c r="P261" s="7" t="str">
        <f t="shared" si="15"/>
        <v>INSERT INTO matri08(codmod, direccion, distrito, g1, g2, g3, g4, g5, g6, obs, actualiz) VALUES ('0746107','AVENIDA INFANCIA S/N','San Miguel',0,0,0,0,0,0,0,now());</v>
      </c>
    </row>
    <row r="262" spans="1:16" ht="15" x14ac:dyDescent="0.25">
      <c r="A262" s="11" t="str">
        <f t="shared" si="16"/>
        <v>1582063</v>
      </c>
      <c r="B262" s="9">
        <v>1582063</v>
      </c>
      <c r="C262" s="10" t="s">
        <v>199</v>
      </c>
      <c r="D262" s="11" t="s">
        <v>17</v>
      </c>
      <c r="E262" s="21" t="str">
        <f>INDEX(Instituciones!$G$2:$G$349,MATCH(A262,Instituciones!$A$2:$A$349,0))</f>
        <v>JIRON MARINERO S/N</v>
      </c>
      <c r="F262" s="11" t="s">
        <v>160</v>
      </c>
      <c r="G262" s="12" t="str">
        <f>IF($D262="Inicial","",IFERROR(INDEX(vacan2!$G$2:$T$1000,MATCH($A262&amp;"0",vacan2!$W$2:$W$1000,0),IF($D262="Inicial",G$4-2,IF($D262="Primaria",G$4+3,G$4+9))),"No reportó"))</f>
        <v>No reportó</v>
      </c>
      <c r="H262" s="12" t="str">
        <f>IF($D262="Inicial","",IFERROR(INDEX(vacan2!$G$2:$T$1000,MATCH($A262&amp;"0",vacan2!$W$2:$W$1000,0),IF($D262="Inicial",H$4-2,IF($D262="Primaria",H$4+3,H$4+9))),"No reportó"))</f>
        <v>No reportó</v>
      </c>
      <c r="I262" s="12" t="str">
        <f>IFERROR(INDEX(vacan2!$G$2:$T$1000,MATCH($A262&amp;"0",vacan2!$W$2:$W$1000,0),IF($D262="Inicial",I$4-2,IF($D262="Primaria",I$4+3,I$4+9))),"No reportó")</f>
        <v>No reportó</v>
      </c>
      <c r="J262" s="12" t="str">
        <f>IFERROR(INDEX(vacan2!$G$2:$T$1000,MATCH($A262&amp;"0",vacan2!$W$2:$W$1000,0),IF($D262="Inicial",J$4-2,IF($D262="Primaria",J$4+3,J$4+9))),"No reportó")</f>
        <v>No reportó</v>
      </c>
      <c r="K262" s="12" t="str">
        <f>IFERROR(INDEX(vacan2!$G$2:$T$1000,MATCH($A262&amp;"0",vacan2!$W$2:$W$1000,0),IF($D262="Inicial",K$4-2,IF($D262="Primaria",K$4+3,K$4+9))),"No reportó")</f>
        <v>No reportó</v>
      </c>
      <c r="L262" s="12">
        <v>0</v>
      </c>
      <c r="M262" s="22" t="str">
        <f>IFERROR(INDEX(vacan2!$G$2:$T$1000,MATCH($A262&amp;"0",vacan2!$W$2:$W$1000,0),IF($D262="Inicial",K$4-2,IF($D262="Primaria",K$4+3,K$4+9))),"Sin datos")</f>
        <v>Sin datos</v>
      </c>
      <c r="N262" s="7" t="str">
        <f t="shared" ref="N262:N282" si="17">"INSERT INTO matri08(codmod, direccion, distrito, g1, g2, g3, g4, g5, g6, obs, actualiz) VALUES ('"&amp;A262&amp;"','"&amp;E262&amp;"','"&amp;F262&amp;"',0,0,0,0,0,0,0,now());"</f>
        <v>INSERT INTO matri08(codmod, direccion, distrito, g1, g2, g3, g4, g5, g6, obs, actualiz) VALUES ('1582063','JIRON MARINERO S/N','San Miguel',0,0,0,0,0,0,0,now());</v>
      </c>
      <c r="O262" s="7" t="str">
        <f t="shared" ref="O262:O282" si="18">"INSERT INTO matri08(codmod, direccion, distrito, g1, g2, g3, g4, g5, g6, obs, actualiz) VALUES ('"&amp;A262&amp;"','"&amp;E262&amp;"','"&amp;F262&amp;"',"&amp;G262&amp;","&amp;H262&amp;","&amp;I262&amp;","&amp;J262&amp;","&amp;K262&amp;","&amp;L262&amp;",1,now());"</f>
        <v>INSERT INTO matri08(codmod, direccion, distrito, g1, g2, g3, g4, g5, g6, obs, actualiz) VALUES ('1582063','JIRON MARINERO S/N','San Miguel',No reportó,No reportó,No reportó,No reportó,No reportó,0,1,now());</v>
      </c>
      <c r="P262" s="7" t="str">
        <f t="shared" ref="P262:P282" si="19">IF(M262="Sin datos",N262,O262)</f>
        <v>INSERT INTO matri08(codmod, direccion, distrito, g1, g2, g3, g4, g5, g6, obs, actualiz) VALUES ('1582063','JIRON MARINERO S/N','San Miguel',0,0,0,0,0,0,0,now());</v>
      </c>
    </row>
    <row r="263" spans="1:16" ht="15" x14ac:dyDescent="0.25">
      <c r="A263" s="11" t="str">
        <f t="shared" si="16"/>
        <v>0239848</v>
      </c>
      <c r="B263" s="9">
        <v>239848</v>
      </c>
      <c r="C263" s="10" t="s">
        <v>200</v>
      </c>
      <c r="D263" s="11" t="s">
        <v>17</v>
      </c>
      <c r="E263" s="21" t="str">
        <f>INDEX(Instituciones!$G$2:$G$349,MATCH(A263,Instituciones!$A$2:$A$349,0))</f>
        <v>SAN APOLINAR</v>
      </c>
      <c r="F263" s="11" t="s">
        <v>130</v>
      </c>
      <c r="G263" s="12" t="str">
        <f>IF($D263="Inicial","",IFERROR(INDEX(vacan2!$G$2:$T$1000,MATCH($A263&amp;"0",vacan2!$W$2:$W$1000,0),IF($D263="Inicial",G$4-2,IF($D263="Primaria",G$4+3,G$4+9))),"No reportó"))</f>
        <v>No reportó</v>
      </c>
      <c r="H263" s="12" t="str">
        <f>IF($D263="Inicial","",IFERROR(INDEX(vacan2!$G$2:$T$1000,MATCH($A263&amp;"0",vacan2!$W$2:$W$1000,0),IF($D263="Inicial",H$4-2,IF($D263="Primaria",H$4+3,H$4+9))),"No reportó"))</f>
        <v>No reportó</v>
      </c>
      <c r="I263" s="12" t="str">
        <f>IFERROR(INDEX(vacan2!$G$2:$T$1000,MATCH($A263&amp;"0",vacan2!$W$2:$W$1000,0),IF($D263="Inicial",I$4-2,IF($D263="Primaria",I$4+3,I$4+9))),"No reportó")</f>
        <v>No reportó</v>
      </c>
      <c r="J263" s="12" t="str">
        <f>IFERROR(INDEX(vacan2!$G$2:$T$1000,MATCH($A263&amp;"0",vacan2!$W$2:$W$1000,0),IF($D263="Inicial",J$4-2,IF($D263="Primaria",J$4+3,J$4+9))),"No reportó")</f>
        <v>No reportó</v>
      </c>
      <c r="K263" s="12" t="str">
        <f>IFERROR(INDEX(vacan2!$G$2:$T$1000,MATCH($A263&amp;"0",vacan2!$W$2:$W$1000,0),IF($D263="Inicial",K$4-2,IF($D263="Primaria",K$4+3,K$4+9))),"No reportó")</f>
        <v>No reportó</v>
      </c>
      <c r="L263" s="12">
        <v>0</v>
      </c>
      <c r="M263" s="22" t="str">
        <f>IFERROR(INDEX(vacan2!$G$2:$T$1000,MATCH($A263&amp;"0",vacan2!$W$2:$W$1000,0),IF($D263="Inicial",K$4-2,IF($D263="Primaria",K$4+3,K$4+9))),"Sin datos")</f>
        <v>Sin datos</v>
      </c>
      <c r="N263" s="7" t="str">
        <f t="shared" si="17"/>
        <v>INSERT INTO matri08(codmod, direccion, distrito, g1, g2, g3, g4, g5, g6, obs, actualiz) VALUES ('0239848','SAN APOLINAR','Juliaca',0,0,0,0,0,0,0,now());</v>
      </c>
      <c r="O263" s="7" t="str">
        <f t="shared" si="18"/>
        <v>INSERT INTO matri08(codmod, direccion, distrito, g1, g2, g3, g4, g5, g6, obs, actualiz) VALUES ('0239848','SAN APOLINAR','Juliaca',No reportó,No reportó,No reportó,No reportó,No reportó,0,1,now());</v>
      </c>
      <c r="P263" s="7" t="str">
        <f t="shared" si="19"/>
        <v>INSERT INTO matri08(codmod, direccion, distrito, g1, g2, g3, g4, g5, g6, obs, actualiz) VALUES ('0239848','SAN APOLINAR','Juliaca',0,0,0,0,0,0,0,now());</v>
      </c>
    </row>
    <row r="264" spans="1:16" ht="15" x14ac:dyDescent="0.25">
      <c r="A264" s="11" t="str">
        <f t="shared" si="16"/>
        <v>1027226</v>
      </c>
      <c r="B264" s="9">
        <v>1027226</v>
      </c>
      <c r="C264" s="10" t="s">
        <v>201</v>
      </c>
      <c r="D264" s="11" t="s">
        <v>17</v>
      </c>
      <c r="E264" s="21" t="str">
        <f>INDEX(Instituciones!$G$2:$G$349,MATCH(A264,Instituciones!$A$2:$A$349,0))</f>
        <v>JIRON JOSE BERNARDO ALCEDO S/N</v>
      </c>
      <c r="F264" s="11" t="s">
        <v>130</v>
      </c>
      <c r="G264" s="12" t="str">
        <f>IF($D264="Inicial","",IFERROR(INDEX(vacan2!$G$2:$T$1000,MATCH($A264&amp;"0",vacan2!$W$2:$W$1000,0),IF($D264="Inicial",G$4-2,IF($D264="Primaria",G$4+3,G$4+9))),"No reportó"))</f>
        <v>No reportó</v>
      </c>
      <c r="H264" s="12" t="str">
        <f>IF($D264="Inicial","",IFERROR(INDEX(vacan2!$G$2:$T$1000,MATCH($A264&amp;"0",vacan2!$W$2:$W$1000,0),IF($D264="Inicial",H$4-2,IF($D264="Primaria",H$4+3,H$4+9))),"No reportó"))</f>
        <v>No reportó</v>
      </c>
      <c r="I264" s="12" t="str">
        <f>IFERROR(INDEX(vacan2!$G$2:$T$1000,MATCH($A264&amp;"0",vacan2!$W$2:$W$1000,0),IF($D264="Inicial",I$4-2,IF($D264="Primaria",I$4+3,I$4+9))),"No reportó")</f>
        <v>No reportó</v>
      </c>
      <c r="J264" s="12" t="str">
        <f>IFERROR(INDEX(vacan2!$G$2:$T$1000,MATCH($A264&amp;"0",vacan2!$W$2:$W$1000,0),IF($D264="Inicial",J$4-2,IF($D264="Primaria",J$4+3,J$4+9))),"No reportó")</f>
        <v>No reportó</v>
      </c>
      <c r="K264" s="12" t="str">
        <f>IFERROR(INDEX(vacan2!$G$2:$T$1000,MATCH($A264&amp;"0",vacan2!$W$2:$W$1000,0),IF($D264="Inicial",K$4-2,IF($D264="Primaria",K$4+3,K$4+9))),"No reportó")</f>
        <v>No reportó</v>
      </c>
      <c r="L264" s="12">
        <v>0</v>
      </c>
      <c r="M264" s="22" t="str">
        <f>IFERROR(INDEX(vacan2!$G$2:$T$1000,MATCH($A264&amp;"0",vacan2!$W$2:$W$1000,0),IF($D264="Inicial",K$4-2,IF($D264="Primaria",K$4+3,K$4+9))),"Sin datos")</f>
        <v>Sin datos</v>
      </c>
      <c r="N264" s="7" t="str">
        <f t="shared" si="17"/>
        <v>INSERT INTO matri08(codmod, direccion, distrito, g1, g2, g3, g4, g5, g6, obs, actualiz) VALUES ('1027226','JIRON JOSE BERNARDO ALCEDO S/N','Juliaca',0,0,0,0,0,0,0,now());</v>
      </c>
      <c r="O264" s="7" t="str">
        <f t="shared" si="18"/>
        <v>INSERT INTO matri08(codmod, direccion, distrito, g1, g2, g3, g4, g5, g6, obs, actualiz) VALUES ('1027226','JIRON JOSE BERNARDO ALCEDO S/N','Juliaca',No reportó,No reportó,No reportó,No reportó,No reportó,0,1,now());</v>
      </c>
      <c r="P264" s="7" t="str">
        <f t="shared" si="19"/>
        <v>INSERT INTO matri08(codmod, direccion, distrito, g1, g2, g3, g4, g5, g6, obs, actualiz) VALUES ('1027226','JIRON JOSE BERNARDO ALCEDO S/N','Juliaca',0,0,0,0,0,0,0,now());</v>
      </c>
    </row>
    <row r="265" spans="1:16" ht="15" x14ac:dyDescent="0.25">
      <c r="A265" s="11" t="str">
        <f t="shared" si="16"/>
        <v>0746115</v>
      </c>
      <c r="B265" s="9">
        <v>746115</v>
      </c>
      <c r="C265" s="10" t="s">
        <v>202</v>
      </c>
      <c r="D265" s="11" t="s">
        <v>17</v>
      </c>
      <c r="E265" s="21" t="str">
        <f>INDEX(Instituciones!$G$2:$G$349,MATCH(A265,Instituciones!$A$2:$A$349,0))</f>
        <v>JIRON CANCOLLANI 643</v>
      </c>
      <c r="F265" s="11" t="s">
        <v>130</v>
      </c>
      <c r="G265" s="12" t="str">
        <f>IF($D265="Inicial","",IFERROR(INDEX(vacan2!$G$2:$T$1000,MATCH($A265&amp;"0",vacan2!$W$2:$W$1000,0),IF($D265="Inicial",G$4-2,IF($D265="Primaria",G$4+3,G$4+9))),"No reportó"))</f>
        <v>No reportó</v>
      </c>
      <c r="H265" s="12" t="str">
        <f>IF($D265="Inicial","",IFERROR(INDEX(vacan2!$G$2:$T$1000,MATCH($A265&amp;"0",vacan2!$W$2:$W$1000,0),IF($D265="Inicial",H$4-2,IF($D265="Primaria",H$4+3,H$4+9))),"No reportó"))</f>
        <v>No reportó</v>
      </c>
      <c r="I265" s="12" t="str">
        <f>IFERROR(INDEX(vacan2!$G$2:$T$1000,MATCH($A265&amp;"0",vacan2!$W$2:$W$1000,0),IF($D265="Inicial",I$4-2,IF($D265="Primaria",I$4+3,I$4+9))),"No reportó")</f>
        <v>No reportó</v>
      </c>
      <c r="J265" s="12" t="str">
        <f>IFERROR(INDEX(vacan2!$G$2:$T$1000,MATCH($A265&amp;"0",vacan2!$W$2:$W$1000,0),IF($D265="Inicial",J$4-2,IF($D265="Primaria",J$4+3,J$4+9))),"No reportó")</f>
        <v>No reportó</v>
      </c>
      <c r="K265" s="12" t="str">
        <f>IFERROR(INDEX(vacan2!$G$2:$T$1000,MATCH($A265&amp;"0",vacan2!$W$2:$W$1000,0),IF($D265="Inicial",K$4-2,IF($D265="Primaria",K$4+3,K$4+9))),"No reportó")</f>
        <v>No reportó</v>
      </c>
      <c r="L265" s="12">
        <v>0</v>
      </c>
      <c r="M265" s="22" t="str">
        <f>IFERROR(INDEX(vacan2!$G$2:$T$1000,MATCH($A265&amp;"0",vacan2!$W$2:$W$1000,0),IF($D265="Inicial",K$4-2,IF($D265="Primaria",K$4+3,K$4+9))),"Sin datos")</f>
        <v>Sin datos</v>
      </c>
      <c r="N265" s="7" t="str">
        <f t="shared" si="17"/>
        <v>INSERT INTO matri08(codmod, direccion, distrito, g1, g2, g3, g4, g5, g6, obs, actualiz) VALUES ('0746115','JIRON CANCOLLANI 643','Juliaca',0,0,0,0,0,0,0,now());</v>
      </c>
      <c r="O265" s="7" t="str">
        <f t="shared" si="18"/>
        <v>INSERT INTO matri08(codmod, direccion, distrito, g1, g2, g3, g4, g5, g6, obs, actualiz) VALUES ('0746115','JIRON CANCOLLANI 643','Juliaca',No reportó,No reportó,No reportó,No reportó,No reportó,0,1,now());</v>
      </c>
      <c r="P265" s="7" t="str">
        <f t="shared" si="19"/>
        <v>INSERT INTO matri08(codmod, direccion, distrito, g1, g2, g3, g4, g5, g6, obs, actualiz) VALUES ('0746115','JIRON CANCOLLANI 643','Juliaca',0,0,0,0,0,0,0,now());</v>
      </c>
    </row>
    <row r="266" spans="1:16" ht="15" x14ac:dyDescent="0.25">
      <c r="A266" s="11" t="str">
        <f t="shared" si="16"/>
        <v>0239699</v>
      </c>
      <c r="B266" s="9">
        <v>239699</v>
      </c>
      <c r="C266" s="10" t="s">
        <v>203</v>
      </c>
      <c r="D266" s="11" t="s">
        <v>17</v>
      </c>
      <c r="E266" s="21" t="str">
        <f>INDEX(Instituciones!$G$2:$G$349,MATCH(A266,Instituciones!$A$2:$A$349,0))</f>
        <v>AVENIDA MANUEL NUÑEZ BUTRON S/N</v>
      </c>
      <c r="F266" s="11" t="s">
        <v>130</v>
      </c>
      <c r="G266" s="12" t="str">
        <f>IF($D266="Inicial","",IFERROR(INDEX(vacan2!$G$2:$T$1000,MATCH($A266&amp;"0",vacan2!$W$2:$W$1000,0),IF($D266="Inicial",G$4-2,IF($D266="Primaria",G$4+3,G$4+9))),"No reportó"))</f>
        <v>No reportó</v>
      </c>
      <c r="H266" s="12" t="str">
        <f>IF($D266="Inicial","",IFERROR(INDEX(vacan2!$G$2:$T$1000,MATCH($A266&amp;"0",vacan2!$W$2:$W$1000,0),IF($D266="Inicial",H$4-2,IF($D266="Primaria",H$4+3,H$4+9))),"No reportó"))</f>
        <v>No reportó</v>
      </c>
      <c r="I266" s="12" t="str">
        <f>IFERROR(INDEX(vacan2!$G$2:$T$1000,MATCH($A266&amp;"0",vacan2!$W$2:$W$1000,0),IF($D266="Inicial",I$4-2,IF($D266="Primaria",I$4+3,I$4+9))),"No reportó")</f>
        <v>No reportó</v>
      </c>
      <c r="J266" s="12" t="str">
        <f>IFERROR(INDEX(vacan2!$G$2:$T$1000,MATCH($A266&amp;"0",vacan2!$W$2:$W$1000,0),IF($D266="Inicial",J$4-2,IF($D266="Primaria",J$4+3,J$4+9))),"No reportó")</f>
        <v>No reportó</v>
      </c>
      <c r="K266" s="12" t="str">
        <f>IFERROR(INDEX(vacan2!$G$2:$T$1000,MATCH($A266&amp;"0",vacan2!$W$2:$W$1000,0),IF($D266="Inicial",K$4-2,IF($D266="Primaria",K$4+3,K$4+9))),"No reportó")</f>
        <v>No reportó</v>
      </c>
      <c r="L266" s="12">
        <v>0</v>
      </c>
      <c r="M266" s="22" t="str">
        <f>IFERROR(INDEX(vacan2!$G$2:$T$1000,MATCH($A266&amp;"0",vacan2!$W$2:$W$1000,0),IF($D266="Inicial",K$4-2,IF($D266="Primaria",K$4+3,K$4+9))),"Sin datos")</f>
        <v>Sin datos</v>
      </c>
      <c r="N266" s="7" t="str">
        <f t="shared" si="17"/>
        <v>INSERT INTO matri08(codmod, direccion, distrito, g1, g2, g3, g4, g5, g6, obs, actualiz) VALUES ('0239699','AVENIDA MANUEL NUÑEZ BUTRON S/N','Juliaca',0,0,0,0,0,0,0,now());</v>
      </c>
      <c r="O266" s="7" t="str">
        <f t="shared" si="18"/>
        <v>INSERT INTO matri08(codmod, direccion, distrito, g1, g2, g3, g4, g5, g6, obs, actualiz) VALUES ('0239699','AVENIDA MANUEL NUÑEZ BUTRON S/N','Juliaca',No reportó,No reportó,No reportó,No reportó,No reportó,0,1,now());</v>
      </c>
      <c r="P266" s="7" t="str">
        <f t="shared" si="19"/>
        <v>INSERT INTO matri08(codmod, direccion, distrito, g1, g2, g3, g4, g5, g6, obs, actualiz) VALUES ('0239699','AVENIDA MANUEL NUÑEZ BUTRON S/N','Juliaca',0,0,0,0,0,0,0,now());</v>
      </c>
    </row>
    <row r="267" spans="1:16" ht="15" x14ac:dyDescent="0.25">
      <c r="A267" s="11" t="str">
        <f t="shared" si="16"/>
        <v>0478065</v>
      </c>
      <c r="B267" s="9">
        <v>478065</v>
      </c>
      <c r="C267" s="10" t="s">
        <v>204</v>
      </c>
      <c r="D267" s="11" t="s">
        <v>17</v>
      </c>
      <c r="E267" s="21" t="str">
        <f>INDEX(Instituciones!$G$2:$G$349,MATCH(A267,Instituciones!$A$2:$A$349,0))</f>
        <v>JIRON SANDIA 700</v>
      </c>
      <c r="F267" s="11" t="s">
        <v>130</v>
      </c>
      <c r="G267" s="12" t="str">
        <f>IF($D267="Inicial","",IFERROR(INDEX(vacan2!$G$2:$T$1000,MATCH($A267&amp;"0",vacan2!$W$2:$W$1000,0),IF($D267="Inicial",G$4-2,IF($D267="Primaria",G$4+3,G$4+9))),"No reportó"))</f>
        <v>No reportó</v>
      </c>
      <c r="H267" s="12" t="str">
        <f>IF($D267="Inicial","",IFERROR(INDEX(vacan2!$G$2:$T$1000,MATCH($A267&amp;"0",vacan2!$W$2:$W$1000,0),IF($D267="Inicial",H$4-2,IF($D267="Primaria",H$4+3,H$4+9))),"No reportó"))</f>
        <v>No reportó</v>
      </c>
      <c r="I267" s="12" t="str">
        <f>IFERROR(INDEX(vacan2!$G$2:$T$1000,MATCH($A267&amp;"0",vacan2!$W$2:$W$1000,0),IF($D267="Inicial",I$4-2,IF($D267="Primaria",I$4+3,I$4+9))),"No reportó")</f>
        <v>No reportó</v>
      </c>
      <c r="J267" s="12" t="str">
        <f>IFERROR(INDEX(vacan2!$G$2:$T$1000,MATCH($A267&amp;"0",vacan2!$W$2:$W$1000,0),IF($D267="Inicial",J$4-2,IF($D267="Primaria",J$4+3,J$4+9))),"No reportó")</f>
        <v>No reportó</v>
      </c>
      <c r="K267" s="12" t="str">
        <f>IFERROR(INDEX(vacan2!$G$2:$T$1000,MATCH($A267&amp;"0",vacan2!$W$2:$W$1000,0),IF($D267="Inicial",K$4-2,IF($D267="Primaria",K$4+3,K$4+9))),"No reportó")</f>
        <v>No reportó</v>
      </c>
      <c r="L267" s="12">
        <v>0</v>
      </c>
      <c r="M267" s="22" t="str">
        <f>IFERROR(INDEX(vacan2!$G$2:$T$1000,MATCH($A267&amp;"0",vacan2!$W$2:$W$1000,0),IF($D267="Inicial",K$4-2,IF($D267="Primaria",K$4+3,K$4+9))),"Sin datos")</f>
        <v>Sin datos</v>
      </c>
      <c r="N267" s="7" t="str">
        <f t="shared" si="17"/>
        <v>INSERT INTO matri08(codmod, direccion, distrito, g1, g2, g3, g4, g5, g6, obs, actualiz) VALUES ('0478065','JIRON SANDIA 700','Juliaca',0,0,0,0,0,0,0,now());</v>
      </c>
      <c r="O267" s="7" t="str">
        <f t="shared" si="18"/>
        <v>INSERT INTO matri08(codmod, direccion, distrito, g1, g2, g3, g4, g5, g6, obs, actualiz) VALUES ('0478065','JIRON SANDIA 700','Juliaca',No reportó,No reportó,No reportó,No reportó,No reportó,0,1,now());</v>
      </c>
      <c r="P267" s="7" t="str">
        <f t="shared" si="19"/>
        <v>INSERT INTO matri08(codmod, direccion, distrito, g1, g2, g3, g4, g5, g6, obs, actualiz) VALUES ('0478065','JIRON SANDIA 700','Juliaca',0,0,0,0,0,0,0,now());</v>
      </c>
    </row>
    <row r="268" spans="1:16" ht="15" x14ac:dyDescent="0.25">
      <c r="A268" s="11" t="str">
        <f t="shared" si="16"/>
        <v>0727008</v>
      </c>
      <c r="B268" s="9">
        <v>727008</v>
      </c>
      <c r="C268" s="10" t="s">
        <v>205</v>
      </c>
      <c r="D268" s="11" t="s">
        <v>17</v>
      </c>
      <c r="E268" s="21" t="str">
        <f>INDEX(Instituciones!$G$2:$G$349,MATCH(A268,Instituciones!$A$2:$A$349,0))</f>
        <v>ISLA</v>
      </c>
      <c r="F268" s="11" t="s">
        <v>130</v>
      </c>
      <c r="G268" s="12" t="str">
        <f>IF($D268="Inicial","",IFERROR(INDEX(vacan2!$G$2:$T$1000,MATCH($A268&amp;"0",vacan2!$W$2:$W$1000,0),IF($D268="Inicial",G$4-2,IF($D268="Primaria",G$4+3,G$4+9))),"No reportó"))</f>
        <v>No reportó</v>
      </c>
      <c r="H268" s="12" t="str">
        <f>IF($D268="Inicial","",IFERROR(INDEX(vacan2!$G$2:$T$1000,MATCH($A268&amp;"0",vacan2!$W$2:$W$1000,0),IF($D268="Inicial",H$4-2,IF($D268="Primaria",H$4+3,H$4+9))),"No reportó"))</f>
        <v>No reportó</v>
      </c>
      <c r="I268" s="12" t="str">
        <f>IFERROR(INDEX(vacan2!$G$2:$T$1000,MATCH($A268&amp;"0",vacan2!$W$2:$W$1000,0),IF($D268="Inicial",I$4-2,IF($D268="Primaria",I$4+3,I$4+9))),"No reportó")</f>
        <v>No reportó</v>
      </c>
      <c r="J268" s="12" t="str">
        <f>IFERROR(INDEX(vacan2!$G$2:$T$1000,MATCH($A268&amp;"0",vacan2!$W$2:$W$1000,0),IF($D268="Inicial",J$4-2,IF($D268="Primaria",J$4+3,J$4+9))),"No reportó")</f>
        <v>No reportó</v>
      </c>
      <c r="K268" s="12" t="str">
        <f>IFERROR(INDEX(vacan2!$G$2:$T$1000,MATCH($A268&amp;"0",vacan2!$W$2:$W$1000,0),IF($D268="Inicial",K$4-2,IF($D268="Primaria",K$4+3,K$4+9))),"No reportó")</f>
        <v>No reportó</v>
      </c>
      <c r="L268" s="12">
        <v>0</v>
      </c>
      <c r="M268" s="22" t="str">
        <f>IFERROR(INDEX(vacan2!$G$2:$T$1000,MATCH($A268&amp;"0",vacan2!$W$2:$W$1000,0),IF($D268="Inicial",K$4-2,IF($D268="Primaria",K$4+3,K$4+9))),"Sin datos")</f>
        <v>Sin datos</v>
      </c>
      <c r="N268" s="7" t="str">
        <f t="shared" si="17"/>
        <v>INSERT INTO matri08(codmod, direccion, distrito, g1, g2, g3, g4, g5, g6, obs, actualiz) VALUES ('0727008','ISLA','Juliaca',0,0,0,0,0,0,0,now());</v>
      </c>
      <c r="O268" s="7" t="str">
        <f t="shared" si="18"/>
        <v>INSERT INTO matri08(codmod, direccion, distrito, g1, g2, g3, g4, g5, g6, obs, actualiz) VALUES ('0727008','ISLA','Juliaca',No reportó,No reportó,No reportó,No reportó,No reportó,0,1,now());</v>
      </c>
      <c r="P268" s="7" t="str">
        <f t="shared" si="19"/>
        <v>INSERT INTO matri08(codmod, direccion, distrito, g1, g2, g3, g4, g5, g6, obs, actualiz) VALUES ('0727008','ISLA','Juliaca',0,0,0,0,0,0,0,now());</v>
      </c>
    </row>
    <row r="269" spans="1:16" ht="15" x14ac:dyDescent="0.25">
      <c r="A269" s="11" t="str">
        <f t="shared" si="16"/>
        <v>0239863</v>
      </c>
      <c r="B269" s="9">
        <v>239863</v>
      </c>
      <c r="C269" s="10" t="s">
        <v>206</v>
      </c>
      <c r="D269" s="11" t="s">
        <v>17</v>
      </c>
      <c r="E269" s="21" t="str">
        <f>INDEX(Instituciones!$G$2:$G$349,MATCH(A269,Instituciones!$A$2:$A$349,0))</f>
        <v>AVENIDA CIRCUNVALACION 298</v>
      </c>
      <c r="F269" s="11" t="s">
        <v>130</v>
      </c>
      <c r="G269" s="12" t="str">
        <f>IF($D269="Inicial","",IFERROR(INDEX(vacan2!$G$2:$T$1000,MATCH($A269&amp;"0",vacan2!$W$2:$W$1000,0),IF($D269="Inicial",G$4-2,IF($D269="Primaria",G$4+3,G$4+9))),"No reportó"))</f>
        <v>No reportó</v>
      </c>
      <c r="H269" s="12" t="str">
        <f>IF($D269="Inicial","",IFERROR(INDEX(vacan2!$G$2:$T$1000,MATCH($A269&amp;"0",vacan2!$W$2:$W$1000,0),IF($D269="Inicial",H$4-2,IF($D269="Primaria",H$4+3,H$4+9))),"No reportó"))</f>
        <v>No reportó</v>
      </c>
      <c r="I269" s="12" t="str">
        <f>IFERROR(INDEX(vacan2!$G$2:$T$1000,MATCH($A269&amp;"0",vacan2!$W$2:$W$1000,0),IF($D269="Inicial",I$4-2,IF($D269="Primaria",I$4+3,I$4+9))),"No reportó")</f>
        <v>No reportó</v>
      </c>
      <c r="J269" s="12" t="str">
        <f>IFERROR(INDEX(vacan2!$G$2:$T$1000,MATCH($A269&amp;"0",vacan2!$W$2:$W$1000,0),IF($D269="Inicial",J$4-2,IF($D269="Primaria",J$4+3,J$4+9))),"No reportó")</f>
        <v>No reportó</v>
      </c>
      <c r="K269" s="12" t="str">
        <f>IFERROR(INDEX(vacan2!$G$2:$T$1000,MATCH($A269&amp;"0",vacan2!$W$2:$W$1000,0),IF($D269="Inicial",K$4-2,IF($D269="Primaria",K$4+3,K$4+9))),"No reportó")</f>
        <v>No reportó</v>
      </c>
      <c r="L269" s="12">
        <v>0</v>
      </c>
      <c r="M269" s="22" t="str">
        <f>IFERROR(INDEX(vacan2!$G$2:$T$1000,MATCH($A269&amp;"0",vacan2!$W$2:$W$1000,0),IF($D269="Inicial",K$4-2,IF($D269="Primaria",K$4+3,K$4+9))),"Sin datos")</f>
        <v>Sin datos</v>
      </c>
      <c r="N269" s="7" t="str">
        <f t="shared" si="17"/>
        <v>INSERT INTO matri08(codmod, direccion, distrito, g1, g2, g3, g4, g5, g6, obs, actualiz) VALUES ('0239863','AVENIDA CIRCUNVALACION 298','Juliaca',0,0,0,0,0,0,0,now());</v>
      </c>
      <c r="O269" s="7" t="str">
        <f t="shared" si="18"/>
        <v>INSERT INTO matri08(codmod, direccion, distrito, g1, g2, g3, g4, g5, g6, obs, actualiz) VALUES ('0239863','AVENIDA CIRCUNVALACION 298','Juliaca',No reportó,No reportó,No reportó,No reportó,No reportó,0,1,now());</v>
      </c>
      <c r="P269" s="7" t="str">
        <f t="shared" si="19"/>
        <v>INSERT INTO matri08(codmod, direccion, distrito, g1, g2, g3, g4, g5, g6, obs, actualiz) VALUES ('0239863','AVENIDA CIRCUNVALACION 298','Juliaca',0,0,0,0,0,0,0,now());</v>
      </c>
    </row>
    <row r="270" spans="1:16" ht="15" x14ac:dyDescent="0.25">
      <c r="A270" s="11" t="str">
        <f t="shared" si="16"/>
        <v>1663269</v>
      </c>
      <c r="B270" s="9">
        <v>1663269</v>
      </c>
      <c r="C270" s="10" t="s">
        <v>207</v>
      </c>
      <c r="D270" s="11" t="s">
        <v>17</v>
      </c>
      <c r="E270" s="21" t="str">
        <f>INDEX(Instituciones!$G$2:$G$349,MATCH(A270,Instituciones!$A$2:$A$349,0))</f>
        <v>AVENIDA LOS ANGELES 873</v>
      </c>
      <c r="F270" s="11" t="s">
        <v>130</v>
      </c>
      <c r="G270" s="12" t="str">
        <f>IF($D270="Inicial","",IFERROR(INDEX(vacan2!$G$2:$T$1000,MATCH($A270&amp;"0",vacan2!$W$2:$W$1000,0),IF($D270="Inicial",G$4-2,IF($D270="Primaria",G$4+3,G$4+9))),"No reportó"))</f>
        <v>No reportó</v>
      </c>
      <c r="H270" s="12" t="str">
        <f>IF($D270="Inicial","",IFERROR(INDEX(vacan2!$G$2:$T$1000,MATCH($A270&amp;"0",vacan2!$W$2:$W$1000,0),IF($D270="Inicial",H$4-2,IF($D270="Primaria",H$4+3,H$4+9))),"No reportó"))</f>
        <v>No reportó</v>
      </c>
      <c r="I270" s="12" t="str">
        <f>IFERROR(INDEX(vacan2!$G$2:$T$1000,MATCH($A270&amp;"0",vacan2!$W$2:$W$1000,0),IF($D270="Inicial",I$4-2,IF($D270="Primaria",I$4+3,I$4+9))),"No reportó")</f>
        <v>No reportó</v>
      </c>
      <c r="J270" s="12" t="str">
        <f>IFERROR(INDEX(vacan2!$G$2:$T$1000,MATCH($A270&amp;"0",vacan2!$W$2:$W$1000,0),IF($D270="Inicial",J$4-2,IF($D270="Primaria",J$4+3,J$4+9))),"No reportó")</f>
        <v>No reportó</v>
      </c>
      <c r="K270" s="12" t="str">
        <f>IFERROR(INDEX(vacan2!$G$2:$T$1000,MATCH($A270&amp;"0",vacan2!$W$2:$W$1000,0),IF($D270="Inicial",K$4-2,IF($D270="Primaria",K$4+3,K$4+9))),"No reportó")</f>
        <v>No reportó</v>
      </c>
      <c r="L270" s="12">
        <v>0</v>
      </c>
      <c r="M270" s="22" t="str">
        <f>IFERROR(INDEX(vacan2!$G$2:$T$1000,MATCH($A270&amp;"0",vacan2!$W$2:$W$1000,0),IF($D270="Inicial",K$4-2,IF($D270="Primaria",K$4+3,K$4+9))),"Sin datos")</f>
        <v>Sin datos</v>
      </c>
      <c r="N270" s="7" t="str">
        <f t="shared" si="17"/>
        <v>INSERT INTO matri08(codmod, direccion, distrito, g1, g2, g3, g4, g5, g6, obs, actualiz) VALUES ('1663269','AVENIDA LOS ANGELES 873','Juliaca',0,0,0,0,0,0,0,now());</v>
      </c>
      <c r="O270" s="7" t="str">
        <f t="shared" si="18"/>
        <v>INSERT INTO matri08(codmod, direccion, distrito, g1, g2, g3, g4, g5, g6, obs, actualiz) VALUES ('1663269','AVENIDA LOS ANGELES 873','Juliaca',No reportó,No reportó,No reportó,No reportó,No reportó,0,1,now());</v>
      </c>
      <c r="P270" s="7" t="str">
        <f t="shared" si="19"/>
        <v>INSERT INTO matri08(codmod, direccion, distrito, g1, g2, g3, g4, g5, g6, obs, actualiz) VALUES ('1663269','AVENIDA LOS ANGELES 873','Juliaca',0,0,0,0,0,0,0,now());</v>
      </c>
    </row>
    <row r="271" spans="1:16" ht="15" x14ac:dyDescent="0.25">
      <c r="A271" s="11" t="str">
        <f t="shared" si="16"/>
        <v>0239665</v>
      </c>
      <c r="B271" s="9">
        <v>239665</v>
      </c>
      <c r="C271" s="10" t="s">
        <v>208</v>
      </c>
      <c r="D271" s="11" t="s">
        <v>17</v>
      </c>
      <c r="E271" s="21" t="str">
        <f>INDEX(Instituciones!$G$2:$G$349,MATCH(A271,Instituciones!$A$2:$A$349,0))</f>
        <v>JIRON LAMBAYEQUE 1180</v>
      </c>
      <c r="F271" s="11" t="s">
        <v>130</v>
      </c>
      <c r="G271" s="12" t="str">
        <f>IF($D271="Inicial","",IFERROR(INDEX(vacan2!$G$2:$T$1000,MATCH($A271&amp;"0",vacan2!$W$2:$W$1000,0),IF($D271="Inicial",G$4-2,IF($D271="Primaria",G$4+3,G$4+9))),"No reportó"))</f>
        <v>No reportó</v>
      </c>
      <c r="H271" s="12" t="str">
        <f>IF($D271="Inicial","",IFERROR(INDEX(vacan2!$G$2:$T$1000,MATCH($A271&amp;"0",vacan2!$W$2:$W$1000,0),IF($D271="Inicial",H$4-2,IF($D271="Primaria",H$4+3,H$4+9))),"No reportó"))</f>
        <v>No reportó</v>
      </c>
      <c r="I271" s="12" t="str">
        <f>IFERROR(INDEX(vacan2!$G$2:$T$1000,MATCH($A271&amp;"0",vacan2!$W$2:$W$1000,0),IF($D271="Inicial",I$4-2,IF($D271="Primaria",I$4+3,I$4+9))),"No reportó")</f>
        <v>No reportó</v>
      </c>
      <c r="J271" s="12" t="str">
        <f>IFERROR(INDEX(vacan2!$G$2:$T$1000,MATCH($A271&amp;"0",vacan2!$W$2:$W$1000,0),IF($D271="Inicial",J$4-2,IF($D271="Primaria",J$4+3,J$4+9))),"No reportó")</f>
        <v>No reportó</v>
      </c>
      <c r="K271" s="12" t="str">
        <f>IFERROR(INDEX(vacan2!$G$2:$T$1000,MATCH($A271&amp;"0",vacan2!$W$2:$W$1000,0),IF($D271="Inicial",K$4-2,IF($D271="Primaria",K$4+3,K$4+9))),"No reportó")</f>
        <v>No reportó</v>
      </c>
      <c r="L271" s="12">
        <v>0</v>
      </c>
      <c r="M271" s="22" t="str">
        <f>IFERROR(INDEX(vacan2!$G$2:$T$1000,MATCH($A271&amp;"0",vacan2!$W$2:$W$1000,0),IF($D271="Inicial",K$4-2,IF($D271="Primaria",K$4+3,K$4+9))),"Sin datos")</f>
        <v>Sin datos</v>
      </c>
      <c r="N271" s="7" t="str">
        <f t="shared" si="17"/>
        <v>INSERT INTO matri08(codmod, direccion, distrito, g1, g2, g3, g4, g5, g6, obs, actualiz) VALUES ('0239665','JIRON LAMBAYEQUE 1180','Juliaca',0,0,0,0,0,0,0,now());</v>
      </c>
      <c r="O271" s="7" t="str">
        <f t="shared" si="18"/>
        <v>INSERT INTO matri08(codmod, direccion, distrito, g1, g2, g3, g4, g5, g6, obs, actualiz) VALUES ('0239665','JIRON LAMBAYEQUE 1180','Juliaca',No reportó,No reportó,No reportó,No reportó,No reportó,0,1,now());</v>
      </c>
      <c r="P271" s="7" t="str">
        <f t="shared" si="19"/>
        <v>INSERT INTO matri08(codmod, direccion, distrito, g1, g2, g3, g4, g5, g6, obs, actualiz) VALUES ('0239665','JIRON LAMBAYEQUE 1180','Juliaca',0,0,0,0,0,0,0,now());</v>
      </c>
    </row>
    <row r="272" spans="1:16" ht="15" x14ac:dyDescent="0.25">
      <c r="A272" s="11" t="str">
        <f t="shared" si="16"/>
        <v>1663251</v>
      </c>
      <c r="B272" s="9">
        <v>1663251</v>
      </c>
      <c r="C272" s="10" t="s">
        <v>209</v>
      </c>
      <c r="D272" s="11" t="s">
        <v>17</v>
      </c>
      <c r="E272" s="21" t="str">
        <f>INDEX(Instituciones!$G$2:$G$349,MATCH(A272,Instituciones!$A$2:$A$349,0))</f>
        <v>CARRETERA CHIMPA JARAN</v>
      </c>
      <c r="F272" s="11" t="s">
        <v>130</v>
      </c>
      <c r="G272" s="12">
        <f>IF($D272="Inicial","",IFERROR(INDEX(vacan2!$G$2:$T$1000,MATCH($A272&amp;"0",vacan2!$W$2:$W$1000,0),IF($D272="Inicial",G$4-2,IF($D272="Primaria",G$4+3,G$4+9))),"No reportó"))</f>
        <v>14</v>
      </c>
      <c r="H272" s="12">
        <f>IF($D272="Inicial","",IFERROR(INDEX(vacan2!$G$2:$T$1000,MATCH($A272&amp;"0",vacan2!$W$2:$W$1000,0),IF($D272="Inicial",H$4-2,IF($D272="Primaria",H$4+3,H$4+9))),"No reportó"))</f>
        <v>2</v>
      </c>
      <c r="I272" s="12">
        <f>IFERROR(INDEX(vacan2!$G$2:$T$1000,MATCH($A272&amp;"0",vacan2!$W$2:$W$1000,0),IF($D272="Inicial",I$4-2,IF($D272="Primaria",I$4+3,I$4+9))),"No reportó")</f>
        <v>4</v>
      </c>
      <c r="J272" s="12">
        <f>IFERROR(INDEX(vacan2!$G$2:$T$1000,MATCH($A272&amp;"0",vacan2!$W$2:$W$1000,0),IF($D272="Inicial",J$4-2,IF($D272="Primaria",J$4+3,J$4+9))),"No reportó")</f>
        <v>16</v>
      </c>
      <c r="K272" s="12">
        <f>IFERROR(INDEX(vacan2!$G$2:$T$1000,MATCH($A272&amp;"0",vacan2!$W$2:$W$1000,0),IF($D272="Inicial",K$4-2,IF($D272="Primaria",K$4+3,K$4+9))),"No reportó")</f>
        <v>11</v>
      </c>
      <c r="L272" s="12">
        <v>0</v>
      </c>
      <c r="M272" s="22">
        <f>IFERROR(INDEX(vacan2!$G$2:$T$1000,MATCH($A272&amp;"0",vacan2!$W$2:$W$1000,0),IF($D272="Inicial",K$4-2,IF($D272="Primaria",K$4+3,K$4+9))),"Sin datos")</f>
        <v>11</v>
      </c>
      <c r="N272" s="7" t="str">
        <f t="shared" si="17"/>
        <v>INSERT INTO matri08(codmod, direccion, distrito, g1, g2, g3, g4, g5, g6, obs, actualiz) VALUES ('1663251','CARRETERA CHIMPA JARAN','Juliaca',0,0,0,0,0,0,0,now());</v>
      </c>
      <c r="O272" s="7" t="str">
        <f t="shared" si="18"/>
        <v>INSERT INTO matri08(codmod, direccion, distrito, g1, g2, g3, g4, g5, g6, obs, actualiz) VALUES ('1663251','CARRETERA CHIMPA JARAN','Juliaca',14,2,4,16,11,0,1,now());</v>
      </c>
      <c r="P272" s="7" t="str">
        <f t="shared" si="19"/>
        <v>INSERT INTO matri08(codmod, direccion, distrito, g1, g2, g3, g4, g5, g6, obs, actualiz) VALUES ('1663251','CARRETERA CHIMPA JARAN','Juliaca',14,2,4,16,11,0,1,now());</v>
      </c>
    </row>
    <row r="273" spans="1:16" ht="15" x14ac:dyDescent="0.25">
      <c r="A273" s="11" t="str">
        <f t="shared" si="16"/>
        <v>0578591</v>
      </c>
      <c r="B273" s="9">
        <v>578591</v>
      </c>
      <c r="C273" s="10" t="s">
        <v>210</v>
      </c>
      <c r="D273" s="11" t="s">
        <v>17</v>
      </c>
      <c r="E273" s="21" t="str">
        <f>INDEX(Instituciones!$G$2:$G$349,MATCH(A273,Instituciones!$A$2:$A$349,0))</f>
        <v>UNOCOLLA</v>
      </c>
      <c r="F273" s="11" t="s">
        <v>130</v>
      </c>
      <c r="G273" s="12" t="str">
        <f>IF($D273="Inicial","",IFERROR(INDEX(vacan2!$G$2:$T$1000,MATCH($A273&amp;"0",vacan2!$W$2:$W$1000,0),IF($D273="Inicial",G$4-2,IF($D273="Primaria",G$4+3,G$4+9))),"No reportó"))</f>
        <v>No reportó</v>
      </c>
      <c r="H273" s="12" t="str">
        <f>IF($D273="Inicial","",IFERROR(INDEX(vacan2!$G$2:$T$1000,MATCH($A273&amp;"0",vacan2!$W$2:$W$1000,0),IF($D273="Inicial",H$4-2,IF($D273="Primaria",H$4+3,H$4+9))),"No reportó"))</f>
        <v>No reportó</v>
      </c>
      <c r="I273" s="12" t="str">
        <f>IFERROR(INDEX(vacan2!$G$2:$T$1000,MATCH($A273&amp;"0",vacan2!$W$2:$W$1000,0),IF($D273="Inicial",I$4-2,IF($D273="Primaria",I$4+3,I$4+9))),"No reportó")</f>
        <v>No reportó</v>
      </c>
      <c r="J273" s="12" t="str">
        <f>IFERROR(INDEX(vacan2!$G$2:$T$1000,MATCH($A273&amp;"0",vacan2!$W$2:$W$1000,0),IF($D273="Inicial",J$4-2,IF($D273="Primaria",J$4+3,J$4+9))),"No reportó")</f>
        <v>No reportó</v>
      </c>
      <c r="K273" s="12" t="str">
        <f>IFERROR(INDEX(vacan2!$G$2:$T$1000,MATCH($A273&amp;"0",vacan2!$W$2:$W$1000,0),IF($D273="Inicial",K$4-2,IF($D273="Primaria",K$4+3,K$4+9))),"No reportó")</f>
        <v>No reportó</v>
      </c>
      <c r="L273" s="12">
        <v>0</v>
      </c>
      <c r="M273" s="22" t="str">
        <f>IFERROR(INDEX(vacan2!$G$2:$T$1000,MATCH($A273&amp;"0",vacan2!$W$2:$W$1000,0),IF($D273="Inicial",K$4-2,IF($D273="Primaria",K$4+3,K$4+9))),"Sin datos")</f>
        <v>Sin datos</v>
      </c>
      <c r="N273" s="7" t="str">
        <f t="shared" si="17"/>
        <v>INSERT INTO matri08(codmod, direccion, distrito, g1, g2, g3, g4, g5, g6, obs, actualiz) VALUES ('0578591','UNOCOLLA','Juliaca',0,0,0,0,0,0,0,now());</v>
      </c>
      <c r="O273" s="7" t="str">
        <f t="shared" si="18"/>
        <v>INSERT INTO matri08(codmod, direccion, distrito, g1, g2, g3, g4, g5, g6, obs, actualiz) VALUES ('0578591','UNOCOLLA','Juliaca',No reportó,No reportó,No reportó,No reportó,No reportó,0,1,now());</v>
      </c>
      <c r="P273" s="7" t="str">
        <f t="shared" si="19"/>
        <v>INSERT INTO matri08(codmod, direccion, distrito, g1, g2, g3, g4, g5, g6, obs, actualiz) VALUES ('0578591','UNOCOLLA','Juliaca',0,0,0,0,0,0,0,now());</v>
      </c>
    </row>
    <row r="274" spans="1:16" ht="15" x14ac:dyDescent="0.25">
      <c r="A274" s="11" t="str">
        <f t="shared" si="16"/>
        <v>1645183</v>
      </c>
      <c r="B274" s="9">
        <v>1645183</v>
      </c>
      <c r="C274" s="10" t="s">
        <v>211</v>
      </c>
      <c r="D274" s="11" t="s">
        <v>17</v>
      </c>
      <c r="E274" s="21" t="str">
        <f>INDEX(Instituciones!$G$2:$G$349,MATCH(A274,Instituciones!$A$2:$A$349,0))</f>
        <v>JIRON SAN AGUSTIN / DEUSTUA / MAMA OCLLO Y CARACOTO</v>
      </c>
      <c r="F274" s="11" t="s">
        <v>130</v>
      </c>
      <c r="G274" s="12" t="str">
        <f>IF($D274="Inicial","",IFERROR(INDEX(vacan2!$G$2:$T$1000,MATCH($A274&amp;"0",vacan2!$W$2:$W$1000,0),IF($D274="Inicial",G$4-2,IF($D274="Primaria",G$4+3,G$4+9))),"No reportó"))</f>
        <v>No reportó</v>
      </c>
      <c r="H274" s="12" t="str">
        <f>IF($D274="Inicial","",IFERROR(INDEX(vacan2!$G$2:$T$1000,MATCH($A274&amp;"0",vacan2!$W$2:$W$1000,0),IF($D274="Inicial",H$4-2,IF($D274="Primaria",H$4+3,H$4+9))),"No reportó"))</f>
        <v>No reportó</v>
      </c>
      <c r="I274" s="12" t="str">
        <f>IFERROR(INDEX(vacan2!$G$2:$T$1000,MATCH($A274&amp;"0",vacan2!$W$2:$W$1000,0),IF($D274="Inicial",I$4-2,IF($D274="Primaria",I$4+3,I$4+9))),"No reportó")</f>
        <v>No reportó</v>
      </c>
      <c r="J274" s="12" t="str">
        <f>IFERROR(INDEX(vacan2!$G$2:$T$1000,MATCH($A274&amp;"0",vacan2!$W$2:$W$1000,0),IF($D274="Inicial",J$4-2,IF($D274="Primaria",J$4+3,J$4+9))),"No reportó")</f>
        <v>No reportó</v>
      </c>
      <c r="K274" s="12" t="str">
        <f>IFERROR(INDEX(vacan2!$G$2:$T$1000,MATCH($A274&amp;"0",vacan2!$W$2:$W$1000,0),IF($D274="Inicial",K$4-2,IF($D274="Primaria",K$4+3,K$4+9))),"No reportó")</f>
        <v>No reportó</v>
      </c>
      <c r="L274" s="12">
        <v>0</v>
      </c>
      <c r="M274" s="22" t="str">
        <f>IFERROR(INDEX(vacan2!$G$2:$T$1000,MATCH($A274&amp;"0",vacan2!$W$2:$W$1000,0),IF($D274="Inicial",K$4-2,IF($D274="Primaria",K$4+3,K$4+9))),"Sin datos")</f>
        <v>Sin datos</v>
      </c>
      <c r="N274" s="7" t="str">
        <f t="shared" si="17"/>
        <v>INSERT INTO matri08(codmod, direccion, distrito, g1, g2, g3, g4, g5, g6, obs, actualiz) VALUES ('1645183','JIRON SAN AGUSTIN / DEUSTUA / MAMA OCLLO Y CARACOTO','Juliaca',0,0,0,0,0,0,0,now());</v>
      </c>
      <c r="O274" s="7" t="str">
        <f t="shared" si="18"/>
        <v>INSERT INTO matri08(codmod, direccion, distrito, g1, g2, g3, g4, g5, g6, obs, actualiz) VALUES ('1645183','JIRON SAN AGUSTIN / DEUSTUA / MAMA OCLLO Y CARACOTO','Juliaca',No reportó,No reportó,No reportó,No reportó,No reportó,0,1,now());</v>
      </c>
      <c r="P274" s="7" t="str">
        <f t="shared" si="19"/>
        <v>INSERT INTO matri08(codmod, direccion, distrito, g1, g2, g3, g4, g5, g6, obs, actualiz) VALUES ('1645183','JIRON SAN AGUSTIN / DEUSTUA / MAMA OCLLO Y CARACOTO','Juliaca',0,0,0,0,0,0,0,now());</v>
      </c>
    </row>
    <row r="275" spans="1:16" ht="15" x14ac:dyDescent="0.25">
      <c r="A275" s="11" t="str">
        <f t="shared" si="16"/>
        <v>1645191</v>
      </c>
      <c r="B275" s="9">
        <v>1645191</v>
      </c>
      <c r="C275" s="10" t="s">
        <v>212</v>
      </c>
      <c r="D275" s="11" t="s">
        <v>17</v>
      </c>
      <c r="E275" s="21" t="str">
        <f>INDEX(Instituciones!$G$2:$G$349,MATCH(A275,Instituciones!$A$2:$A$349,0))</f>
        <v>AVENIDA LOS GERANEOS MZ A LOTE 1</v>
      </c>
      <c r="F275" s="11" t="s">
        <v>130</v>
      </c>
      <c r="G275" s="12" t="str">
        <f>IF($D275="Inicial","",IFERROR(INDEX(vacan2!$G$2:$T$1000,MATCH($A275&amp;"0",vacan2!$W$2:$W$1000,0),IF($D275="Inicial",G$4-2,IF($D275="Primaria",G$4+3,G$4+9))),"No reportó"))</f>
        <v>No reportó</v>
      </c>
      <c r="H275" s="12" t="str">
        <f>IF($D275="Inicial","",IFERROR(INDEX(vacan2!$G$2:$T$1000,MATCH($A275&amp;"0",vacan2!$W$2:$W$1000,0),IF($D275="Inicial",H$4-2,IF($D275="Primaria",H$4+3,H$4+9))),"No reportó"))</f>
        <v>No reportó</v>
      </c>
      <c r="I275" s="12" t="str">
        <f>IFERROR(INDEX(vacan2!$G$2:$T$1000,MATCH($A275&amp;"0",vacan2!$W$2:$W$1000,0),IF($D275="Inicial",I$4-2,IF($D275="Primaria",I$4+3,I$4+9))),"No reportó")</f>
        <v>No reportó</v>
      </c>
      <c r="J275" s="12" t="str">
        <f>IFERROR(INDEX(vacan2!$G$2:$T$1000,MATCH($A275&amp;"0",vacan2!$W$2:$W$1000,0),IF($D275="Inicial",J$4-2,IF($D275="Primaria",J$4+3,J$4+9))),"No reportó")</f>
        <v>No reportó</v>
      </c>
      <c r="K275" s="12" t="str">
        <f>IFERROR(INDEX(vacan2!$G$2:$T$1000,MATCH($A275&amp;"0",vacan2!$W$2:$W$1000,0),IF($D275="Inicial",K$4-2,IF($D275="Primaria",K$4+3,K$4+9))),"No reportó")</f>
        <v>No reportó</v>
      </c>
      <c r="L275" s="12">
        <v>0</v>
      </c>
      <c r="M275" s="22" t="str">
        <f>IFERROR(INDEX(vacan2!$G$2:$T$1000,MATCH($A275&amp;"0",vacan2!$W$2:$W$1000,0),IF($D275="Inicial",K$4-2,IF($D275="Primaria",K$4+3,K$4+9))),"Sin datos")</f>
        <v>Sin datos</v>
      </c>
      <c r="N275" s="7" t="str">
        <f t="shared" si="17"/>
        <v>INSERT INTO matri08(codmod, direccion, distrito, g1, g2, g3, g4, g5, g6, obs, actualiz) VALUES ('1645191','AVENIDA LOS GERANEOS MZ A LOTE 1','Juliaca',0,0,0,0,0,0,0,now());</v>
      </c>
      <c r="O275" s="7" t="str">
        <f t="shared" si="18"/>
        <v>INSERT INTO matri08(codmod, direccion, distrito, g1, g2, g3, g4, g5, g6, obs, actualiz) VALUES ('1645191','AVENIDA LOS GERANEOS MZ A LOTE 1','Juliaca',No reportó,No reportó,No reportó,No reportó,No reportó,0,1,now());</v>
      </c>
      <c r="P275" s="7" t="str">
        <f t="shared" si="19"/>
        <v>INSERT INTO matri08(codmod, direccion, distrito, g1, g2, g3, g4, g5, g6, obs, actualiz) VALUES ('1645191','AVENIDA LOS GERANEOS MZ A LOTE 1','Juliaca',0,0,0,0,0,0,0,now());</v>
      </c>
    </row>
    <row r="276" spans="1:16" ht="15" x14ac:dyDescent="0.25">
      <c r="A276" s="11" t="str">
        <f t="shared" si="16"/>
        <v>1362599</v>
      </c>
      <c r="B276" s="9">
        <v>1362599</v>
      </c>
      <c r="C276" s="10" t="s">
        <v>153</v>
      </c>
      <c r="D276" s="11" t="s">
        <v>17</v>
      </c>
      <c r="E276" s="21" t="str">
        <f>INDEX(Instituciones!$G$2:$G$349,MATCH(A276,Instituciones!$A$2:$A$349,0))</f>
        <v>JIRON SAN FRANCISCO S/N</v>
      </c>
      <c r="F276" s="11" t="s">
        <v>130</v>
      </c>
      <c r="G276" s="12" t="str">
        <f>IF($D276="Inicial","",IFERROR(INDEX(vacan2!$G$2:$T$1000,MATCH($A276&amp;"0",vacan2!$W$2:$W$1000,0),IF($D276="Inicial",G$4-2,IF($D276="Primaria",G$4+3,G$4+9))),"No reportó"))</f>
        <v>No reportó</v>
      </c>
      <c r="H276" s="12" t="str">
        <f>IF($D276="Inicial","",IFERROR(INDEX(vacan2!$G$2:$T$1000,MATCH($A276&amp;"0",vacan2!$W$2:$W$1000,0),IF($D276="Inicial",H$4-2,IF($D276="Primaria",H$4+3,H$4+9))),"No reportó"))</f>
        <v>No reportó</v>
      </c>
      <c r="I276" s="12" t="str">
        <f>IFERROR(INDEX(vacan2!$G$2:$T$1000,MATCH($A276&amp;"0",vacan2!$W$2:$W$1000,0),IF($D276="Inicial",I$4-2,IF($D276="Primaria",I$4+3,I$4+9))),"No reportó")</f>
        <v>No reportó</v>
      </c>
      <c r="J276" s="12" t="str">
        <f>IFERROR(INDEX(vacan2!$G$2:$T$1000,MATCH($A276&amp;"0",vacan2!$W$2:$W$1000,0),IF($D276="Inicial",J$4-2,IF($D276="Primaria",J$4+3,J$4+9))),"No reportó")</f>
        <v>No reportó</v>
      </c>
      <c r="K276" s="12" t="str">
        <f>IFERROR(INDEX(vacan2!$G$2:$T$1000,MATCH($A276&amp;"0",vacan2!$W$2:$W$1000,0),IF($D276="Inicial",K$4-2,IF($D276="Primaria",K$4+3,K$4+9))),"No reportó")</f>
        <v>No reportó</v>
      </c>
      <c r="L276" s="12">
        <v>0</v>
      </c>
      <c r="M276" s="22" t="str">
        <f>IFERROR(INDEX(vacan2!$G$2:$T$1000,MATCH($A276&amp;"0",vacan2!$W$2:$W$1000,0),IF($D276="Inicial",K$4-2,IF($D276="Primaria",K$4+3,K$4+9))),"Sin datos")</f>
        <v>Sin datos</v>
      </c>
      <c r="N276" s="7" t="str">
        <f t="shared" si="17"/>
        <v>INSERT INTO matri08(codmod, direccion, distrito, g1, g2, g3, g4, g5, g6, obs, actualiz) VALUES ('1362599','JIRON SAN FRANCISCO S/N','Juliaca',0,0,0,0,0,0,0,now());</v>
      </c>
      <c r="O276" s="7" t="str">
        <f t="shared" si="18"/>
        <v>INSERT INTO matri08(codmod, direccion, distrito, g1, g2, g3, g4, g5, g6, obs, actualiz) VALUES ('1362599','JIRON SAN FRANCISCO S/N','Juliaca',No reportó,No reportó,No reportó,No reportó,No reportó,0,1,now());</v>
      </c>
      <c r="P276" s="7" t="str">
        <f t="shared" si="19"/>
        <v>INSERT INTO matri08(codmod, direccion, distrito, g1, g2, g3, g4, g5, g6, obs, actualiz) VALUES ('1362599','JIRON SAN FRANCISCO S/N','Juliaca',0,0,0,0,0,0,0,now());</v>
      </c>
    </row>
    <row r="277" spans="1:16" ht="15" x14ac:dyDescent="0.25">
      <c r="A277" s="11" t="str">
        <f t="shared" si="16"/>
        <v>0746131</v>
      </c>
      <c r="B277" s="9">
        <v>746131</v>
      </c>
      <c r="C277" s="10" t="s">
        <v>213</v>
      </c>
      <c r="D277" s="11" t="s">
        <v>17</v>
      </c>
      <c r="E277" s="21" t="str">
        <f>INDEX(Instituciones!$G$2:$G$349,MATCH(A277,Instituciones!$A$2:$A$349,0))</f>
        <v>JIRON LA PAZ S/N</v>
      </c>
      <c r="F277" s="11" t="s">
        <v>130</v>
      </c>
      <c r="G277" s="12" t="str">
        <f>IF($D277="Inicial","",IFERROR(INDEX(vacan2!$G$2:$T$1000,MATCH($A277&amp;"0",vacan2!$W$2:$W$1000,0),IF($D277="Inicial",G$4-2,IF($D277="Primaria",G$4+3,G$4+9))),"No reportó"))</f>
        <v>No reportó</v>
      </c>
      <c r="H277" s="12" t="str">
        <f>IF($D277="Inicial","",IFERROR(INDEX(vacan2!$G$2:$T$1000,MATCH($A277&amp;"0",vacan2!$W$2:$W$1000,0),IF($D277="Inicial",H$4-2,IF($D277="Primaria",H$4+3,H$4+9))),"No reportó"))</f>
        <v>No reportó</v>
      </c>
      <c r="I277" s="12" t="str">
        <f>IFERROR(INDEX(vacan2!$G$2:$T$1000,MATCH($A277&amp;"0",vacan2!$W$2:$W$1000,0),IF($D277="Inicial",I$4-2,IF($D277="Primaria",I$4+3,I$4+9))),"No reportó")</f>
        <v>No reportó</v>
      </c>
      <c r="J277" s="12" t="str">
        <f>IFERROR(INDEX(vacan2!$G$2:$T$1000,MATCH($A277&amp;"0",vacan2!$W$2:$W$1000,0),IF($D277="Inicial",J$4-2,IF($D277="Primaria",J$4+3,J$4+9))),"No reportó")</f>
        <v>No reportó</v>
      </c>
      <c r="K277" s="12" t="str">
        <f>IFERROR(INDEX(vacan2!$G$2:$T$1000,MATCH($A277&amp;"0",vacan2!$W$2:$W$1000,0),IF($D277="Inicial",K$4-2,IF($D277="Primaria",K$4+3,K$4+9))),"No reportó")</f>
        <v>No reportó</v>
      </c>
      <c r="L277" s="12">
        <v>0</v>
      </c>
      <c r="M277" s="22" t="str">
        <f>IFERROR(INDEX(vacan2!$G$2:$T$1000,MATCH($A277&amp;"0",vacan2!$W$2:$W$1000,0),IF($D277="Inicial",K$4-2,IF($D277="Primaria",K$4+3,K$4+9))),"Sin datos")</f>
        <v>Sin datos</v>
      </c>
      <c r="N277" s="7" t="str">
        <f t="shared" si="17"/>
        <v>INSERT INTO matri08(codmod, direccion, distrito, g1, g2, g3, g4, g5, g6, obs, actualiz) VALUES ('0746131','JIRON LA PAZ S/N','Juliaca',0,0,0,0,0,0,0,now());</v>
      </c>
      <c r="O277" s="7" t="str">
        <f t="shared" si="18"/>
        <v>INSERT INTO matri08(codmod, direccion, distrito, g1, g2, g3, g4, g5, g6, obs, actualiz) VALUES ('0746131','JIRON LA PAZ S/N','Juliaca',No reportó,No reportó,No reportó,No reportó,No reportó,0,1,now());</v>
      </c>
      <c r="P277" s="7" t="str">
        <f t="shared" si="19"/>
        <v>INSERT INTO matri08(codmod, direccion, distrito, g1, g2, g3, g4, g5, g6, obs, actualiz) VALUES ('0746131','JIRON LA PAZ S/N','Juliaca',0,0,0,0,0,0,0,now());</v>
      </c>
    </row>
    <row r="278" spans="1:16" ht="15" x14ac:dyDescent="0.25">
      <c r="A278" s="11" t="str">
        <f t="shared" si="16"/>
        <v>0239806</v>
      </c>
      <c r="B278" s="9">
        <v>239806</v>
      </c>
      <c r="C278" s="10" t="s">
        <v>214</v>
      </c>
      <c r="D278" s="11" t="s">
        <v>17</v>
      </c>
      <c r="E278" s="21" t="str">
        <f>INDEX(Instituciones!$G$2:$G$349,MATCH(A278,Instituciones!$A$2:$A$349,0))</f>
        <v>JIRON INDEPENDENCIA 242</v>
      </c>
      <c r="F278" s="11" t="s">
        <v>130</v>
      </c>
      <c r="G278" s="12" t="str">
        <f>IF($D278="Inicial","",IFERROR(INDEX(vacan2!$G$2:$T$1000,MATCH($A278&amp;"0",vacan2!$W$2:$W$1000,0),IF($D278="Inicial",G$4-2,IF($D278="Primaria",G$4+3,G$4+9))),"No reportó"))</f>
        <v>No reportó</v>
      </c>
      <c r="H278" s="12" t="str">
        <f>IF($D278="Inicial","",IFERROR(INDEX(vacan2!$G$2:$T$1000,MATCH($A278&amp;"0",vacan2!$W$2:$W$1000,0),IF($D278="Inicial",H$4-2,IF($D278="Primaria",H$4+3,H$4+9))),"No reportó"))</f>
        <v>No reportó</v>
      </c>
      <c r="I278" s="12" t="str">
        <f>IFERROR(INDEX(vacan2!$G$2:$T$1000,MATCH($A278&amp;"0",vacan2!$W$2:$W$1000,0),IF($D278="Inicial",I$4-2,IF($D278="Primaria",I$4+3,I$4+9))),"No reportó")</f>
        <v>No reportó</v>
      </c>
      <c r="J278" s="12" t="str">
        <f>IFERROR(INDEX(vacan2!$G$2:$T$1000,MATCH($A278&amp;"0",vacan2!$W$2:$W$1000,0),IF($D278="Inicial",J$4-2,IF($D278="Primaria",J$4+3,J$4+9))),"No reportó")</f>
        <v>No reportó</v>
      </c>
      <c r="K278" s="12" t="str">
        <f>IFERROR(INDEX(vacan2!$G$2:$T$1000,MATCH($A278&amp;"0",vacan2!$W$2:$W$1000,0),IF($D278="Inicial",K$4-2,IF($D278="Primaria",K$4+3,K$4+9))),"No reportó")</f>
        <v>No reportó</v>
      </c>
      <c r="L278" s="12">
        <v>0</v>
      </c>
      <c r="M278" s="22" t="str">
        <f>IFERROR(INDEX(vacan2!$G$2:$T$1000,MATCH($A278&amp;"0",vacan2!$W$2:$W$1000,0),IF($D278="Inicial",K$4-2,IF($D278="Primaria",K$4+3,K$4+9))),"Sin datos")</f>
        <v>Sin datos</v>
      </c>
      <c r="N278" s="7" t="str">
        <f t="shared" si="17"/>
        <v>INSERT INTO matri08(codmod, direccion, distrito, g1, g2, g3, g4, g5, g6, obs, actualiz) VALUES ('0239806','JIRON INDEPENDENCIA 242','Juliaca',0,0,0,0,0,0,0,now());</v>
      </c>
      <c r="O278" s="7" t="str">
        <f t="shared" si="18"/>
        <v>INSERT INTO matri08(codmod, direccion, distrito, g1, g2, g3, g4, g5, g6, obs, actualiz) VALUES ('0239806','JIRON INDEPENDENCIA 242','Juliaca',No reportó,No reportó,No reportó,No reportó,No reportó,0,1,now());</v>
      </c>
      <c r="P278" s="7" t="str">
        <f t="shared" si="19"/>
        <v>INSERT INTO matri08(codmod, direccion, distrito, g1, g2, g3, g4, g5, g6, obs, actualiz) VALUES ('0239806','JIRON INDEPENDENCIA 242','Juliaca',0,0,0,0,0,0,0,now());</v>
      </c>
    </row>
    <row r="279" spans="1:16" ht="15" x14ac:dyDescent="0.25">
      <c r="A279" s="11" t="str">
        <f t="shared" si="16"/>
        <v>1657246</v>
      </c>
      <c r="B279" s="9">
        <v>1657246</v>
      </c>
      <c r="C279" s="10" t="s">
        <v>215</v>
      </c>
      <c r="D279" s="11" t="s">
        <v>17</v>
      </c>
      <c r="E279" s="21" t="str">
        <f>INDEX(Instituciones!$G$2:$G$349,MATCH(A279,Instituciones!$A$2:$A$349,0))</f>
        <v>JIRON NISAN MZ F-4 LOTE 8</v>
      </c>
      <c r="F279" s="11" t="s">
        <v>130</v>
      </c>
      <c r="G279" s="12">
        <f>IF($D279="Inicial","",IFERROR(INDEX(vacan2!$G$2:$T$1000,MATCH($A279&amp;"0",vacan2!$W$2:$W$1000,0),IF($D279="Inicial",G$4-2,IF($D279="Primaria",G$4+3,G$4+9))),"No reportó"))</f>
        <v>0</v>
      </c>
      <c r="H279" s="12">
        <f>IF($D279="Inicial","",IFERROR(INDEX(vacan2!$G$2:$T$1000,MATCH($A279&amp;"0",vacan2!$W$2:$W$1000,0),IF($D279="Inicial",H$4-2,IF($D279="Primaria",H$4+3,H$4+9))),"No reportó"))</f>
        <v>0</v>
      </c>
      <c r="I279" s="12">
        <f>IFERROR(INDEX(vacan2!$G$2:$T$1000,MATCH($A279&amp;"0",vacan2!$W$2:$W$1000,0),IF($D279="Inicial",I$4-2,IF($D279="Primaria",I$4+3,I$4+9))),"No reportó")</f>
        <v>0</v>
      </c>
      <c r="J279" s="12">
        <f>IFERROR(INDEX(vacan2!$G$2:$T$1000,MATCH($A279&amp;"0",vacan2!$W$2:$W$1000,0),IF($D279="Inicial",J$4-2,IF($D279="Primaria",J$4+3,J$4+9))),"No reportó")</f>
        <v>0</v>
      </c>
      <c r="K279" s="12">
        <f>IFERROR(INDEX(vacan2!$G$2:$T$1000,MATCH($A279&amp;"0",vacan2!$W$2:$W$1000,0),IF($D279="Inicial",K$4-2,IF($D279="Primaria",K$4+3,K$4+9))),"No reportó")</f>
        <v>0</v>
      </c>
      <c r="L279" s="12">
        <v>0</v>
      </c>
      <c r="M279" s="22">
        <f>IFERROR(INDEX(vacan2!$G$2:$T$1000,MATCH($A279&amp;"0",vacan2!$W$2:$W$1000,0),IF($D279="Inicial",K$4-2,IF($D279="Primaria",K$4+3,K$4+9))),"Sin datos")</f>
        <v>0</v>
      </c>
      <c r="N279" s="7" t="str">
        <f t="shared" si="17"/>
        <v>INSERT INTO matri08(codmod, direccion, distrito, g1, g2, g3, g4, g5, g6, obs, actualiz) VALUES ('1657246','JIRON NISAN MZ F-4 LOTE 8','Juliaca',0,0,0,0,0,0,0,now());</v>
      </c>
      <c r="O279" s="7" t="str">
        <f t="shared" si="18"/>
        <v>INSERT INTO matri08(codmod, direccion, distrito, g1, g2, g3, g4, g5, g6, obs, actualiz) VALUES ('1657246','JIRON NISAN MZ F-4 LOTE 8','Juliaca',0,0,0,0,0,0,1,now());</v>
      </c>
      <c r="P279" s="7" t="str">
        <f t="shared" si="19"/>
        <v>INSERT INTO matri08(codmod, direccion, distrito, g1, g2, g3, g4, g5, g6, obs, actualiz) VALUES ('1657246','JIRON NISAN MZ F-4 LOTE 8','Juliaca',0,0,0,0,0,0,1,now());</v>
      </c>
    </row>
    <row r="280" spans="1:16" ht="15" x14ac:dyDescent="0.25">
      <c r="A280" s="11" t="str">
        <f t="shared" si="16"/>
        <v>1155464</v>
      </c>
      <c r="B280" s="9">
        <v>1155464</v>
      </c>
      <c r="C280" s="10" t="s">
        <v>187</v>
      </c>
      <c r="D280" s="11" t="s">
        <v>17</v>
      </c>
      <c r="E280" s="21" t="str">
        <f>INDEX(Instituciones!$G$2:$G$349,MATCH(A280,Instituciones!$A$2:$A$349,0))</f>
        <v>JIRON SAÑA 437</v>
      </c>
      <c r="F280" s="11" t="s">
        <v>130</v>
      </c>
      <c r="G280" s="12" t="str">
        <f>IF($D280="Inicial","",IFERROR(INDEX(vacan2!$G$2:$T$1000,MATCH($A280&amp;"0",vacan2!$W$2:$W$1000,0),IF($D280="Inicial",G$4-2,IF($D280="Primaria",G$4+3,G$4+9))),"No reportó"))</f>
        <v>No reportó</v>
      </c>
      <c r="H280" s="12" t="str">
        <f>IF($D280="Inicial","",IFERROR(INDEX(vacan2!$G$2:$T$1000,MATCH($A280&amp;"0",vacan2!$W$2:$W$1000,0),IF($D280="Inicial",H$4-2,IF($D280="Primaria",H$4+3,H$4+9))),"No reportó"))</f>
        <v>No reportó</v>
      </c>
      <c r="I280" s="12" t="str">
        <f>IFERROR(INDEX(vacan2!$G$2:$T$1000,MATCH($A280&amp;"0",vacan2!$W$2:$W$1000,0),IF($D280="Inicial",I$4-2,IF($D280="Primaria",I$4+3,I$4+9))),"No reportó")</f>
        <v>No reportó</v>
      </c>
      <c r="J280" s="12" t="str">
        <f>IFERROR(INDEX(vacan2!$G$2:$T$1000,MATCH($A280&amp;"0",vacan2!$W$2:$W$1000,0),IF($D280="Inicial",J$4-2,IF($D280="Primaria",J$4+3,J$4+9))),"No reportó")</f>
        <v>No reportó</v>
      </c>
      <c r="K280" s="12" t="str">
        <f>IFERROR(INDEX(vacan2!$G$2:$T$1000,MATCH($A280&amp;"0",vacan2!$W$2:$W$1000,0),IF($D280="Inicial",K$4-2,IF($D280="Primaria",K$4+3,K$4+9))),"No reportó")</f>
        <v>No reportó</v>
      </c>
      <c r="L280" s="12">
        <v>0</v>
      </c>
      <c r="M280" s="22" t="str">
        <f>IFERROR(INDEX(vacan2!$G$2:$T$1000,MATCH($A280&amp;"0",vacan2!$W$2:$W$1000,0),IF($D280="Inicial",K$4-2,IF($D280="Primaria",K$4+3,K$4+9))),"Sin datos")</f>
        <v>Sin datos</v>
      </c>
      <c r="N280" s="7" t="str">
        <f t="shared" si="17"/>
        <v>INSERT INTO matri08(codmod, direccion, distrito, g1, g2, g3, g4, g5, g6, obs, actualiz) VALUES ('1155464','JIRON SAÑA 437','Juliaca',0,0,0,0,0,0,0,now());</v>
      </c>
      <c r="O280" s="7" t="str">
        <f t="shared" si="18"/>
        <v>INSERT INTO matri08(codmod, direccion, distrito, g1, g2, g3, g4, g5, g6, obs, actualiz) VALUES ('1155464','JIRON SAÑA 437','Juliaca',No reportó,No reportó,No reportó,No reportó,No reportó,0,1,now());</v>
      </c>
      <c r="P280" s="7" t="str">
        <f t="shared" si="19"/>
        <v>INSERT INTO matri08(codmod, direccion, distrito, g1, g2, g3, g4, g5, g6, obs, actualiz) VALUES ('1155464','JIRON SAÑA 437','Juliaca',0,0,0,0,0,0,0,now());</v>
      </c>
    </row>
    <row r="281" spans="1:16" ht="15" x14ac:dyDescent="0.25">
      <c r="A281" s="11" t="str">
        <f t="shared" si="16"/>
        <v>1581438</v>
      </c>
      <c r="B281" s="9">
        <v>1581438</v>
      </c>
      <c r="C281" s="10" t="s">
        <v>216</v>
      </c>
      <c r="D281" s="11" t="s">
        <v>17</v>
      </c>
      <c r="E281" s="21" t="str">
        <f>INDEX(Instituciones!$G$2:$G$349,MATCH(A281,Instituciones!$A$2:$A$349,0))</f>
        <v>JIRON PUMACAHUA 224</v>
      </c>
      <c r="F281" s="11" t="s">
        <v>130</v>
      </c>
      <c r="G281" s="12" t="str">
        <f>IF($D281="Inicial","",IFERROR(INDEX(vacan2!$G$2:$T$1000,MATCH($A281&amp;"0",vacan2!$W$2:$W$1000,0),IF($D281="Inicial",G$4-2,IF($D281="Primaria",G$4+3,G$4+9))),"No reportó"))</f>
        <v>No reportó</v>
      </c>
      <c r="H281" s="12" t="str">
        <f>IF($D281="Inicial","",IFERROR(INDEX(vacan2!$G$2:$T$1000,MATCH($A281&amp;"0",vacan2!$W$2:$W$1000,0),IF($D281="Inicial",H$4-2,IF($D281="Primaria",H$4+3,H$4+9))),"No reportó"))</f>
        <v>No reportó</v>
      </c>
      <c r="I281" s="12" t="str">
        <f>IFERROR(INDEX(vacan2!$G$2:$T$1000,MATCH($A281&amp;"0",vacan2!$W$2:$W$1000,0),IF($D281="Inicial",I$4-2,IF($D281="Primaria",I$4+3,I$4+9))),"No reportó")</f>
        <v>No reportó</v>
      </c>
      <c r="J281" s="12" t="str">
        <f>IFERROR(INDEX(vacan2!$G$2:$T$1000,MATCH($A281&amp;"0",vacan2!$W$2:$W$1000,0),IF($D281="Inicial",J$4-2,IF($D281="Primaria",J$4+3,J$4+9))),"No reportó")</f>
        <v>No reportó</v>
      </c>
      <c r="K281" s="12" t="str">
        <f>IFERROR(INDEX(vacan2!$G$2:$T$1000,MATCH($A281&amp;"0",vacan2!$W$2:$W$1000,0),IF($D281="Inicial",K$4-2,IF($D281="Primaria",K$4+3,K$4+9))),"No reportó")</f>
        <v>No reportó</v>
      </c>
      <c r="L281" s="12">
        <v>0</v>
      </c>
      <c r="M281" s="22" t="str">
        <f>IFERROR(INDEX(vacan2!$G$2:$T$1000,MATCH($A281&amp;"0",vacan2!$W$2:$W$1000,0),IF($D281="Inicial",K$4-2,IF($D281="Primaria",K$4+3,K$4+9))),"Sin datos")</f>
        <v>Sin datos</v>
      </c>
      <c r="N281" s="7" t="str">
        <f t="shared" si="17"/>
        <v>INSERT INTO matri08(codmod, direccion, distrito, g1, g2, g3, g4, g5, g6, obs, actualiz) VALUES ('1581438','JIRON PUMACAHUA 224','Juliaca',0,0,0,0,0,0,0,now());</v>
      </c>
      <c r="O281" s="7" t="str">
        <f t="shared" si="18"/>
        <v>INSERT INTO matri08(codmod, direccion, distrito, g1, g2, g3, g4, g5, g6, obs, actualiz) VALUES ('1581438','JIRON PUMACAHUA 224','Juliaca',No reportó,No reportó,No reportó,No reportó,No reportó,0,1,now());</v>
      </c>
      <c r="P281" s="7" t="str">
        <f t="shared" si="19"/>
        <v>INSERT INTO matri08(codmod, direccion, distrito, g1, g2, g3, g4, g5, g6, obs, actualiz) VALUES ('1581438','JIRON PUMACAHUA 224','Juliaca',0,0,0,0,0,0,0,now());</v>
      </c>
    </row>
    <row r="282" spans="1:16" ht="15" x14ac:dyDescent="0.25">
      <c r="A282" s="11" t="str">
        <f t="shared" si="16"/>
        <v>1027184</v>
      </c>
      <c r="B282" s="9">
        <v>1027184</v>
      </c>
      <c r="C282" s="10" t="s">
        <v>217</v>
      </c>
      <c r="D282" s="11" t="s">
        <v>17</v>
      </c>
      <c r="E282" s="21" t="str">
        <f>INDEX(Instituciones!$G$2:$G$349,MATCH(A282,Instituciones!$A$2:$A$349,0))</f>
        <v>JIRON JOSE OLAYA S/N</v>
      </c>
      <c r="F282" s="11" t="s">
        <v>130</v>
      </c>
      <c r="G282" s="12" t="str">
        <f>IF($D282="Inicial","",IFERROR(INDEX(vacan2!$G$2:$T$1000,MATCH($A282&amp;"0",vacan2!$W$2:$W$1000,0),IF($D282="Inicial",G$4-2,IF($D282="Primaria",G$4+3,G$4+9))),"No reportó"))</f>
        <v>No reportó</v>
      </c>
      <c r="H282" s="12" t="str">
        <f>IF($D282="Inicial","",IFERROR(INDEX(vacan2!$G$2:$T$1000,MATCH($A282&amp;"0",vacan2!$W$2:$W$1000,0),IF($D282="Inicial",H$4-2,IF($D282="Primaria",H$4+3,H$4+9))),"No reportó"))</f>
        <v>No reportó</v>
      </c>
      <c r="I282" s="12" t="str">
        <f>IFERROR(INDEX(vacan2!$G$2:$T$1000,MATCH($A282&amp;"0",vacan2!$W$2:$W$1000,0),IF($D282="Inicial",I$4-2,IF($D282="Primaria",I$4+3,I$4+9))),"No reportó")</f>
        <v>No reportó</v>
      </c>
      <c r="J282" s="12" t="str">
        <f>IFERROR(INDEX(vacan2!$G$2:$T$1000,MATCH($A282&amp;"0",vacan2!$W$2:$W$1000,0),IF($D282="Inicial",J$4-2,IF($D282="Primaria",J$4+3,J$4+9))),"No reportó")</f>
        <v>No reportó</v>
      </c>
      <c r="K282" s="12" t="str">
        <f>IFERROR(INDEX(vacan2!$G$2:$T$1000,MATCH($A282&amp;"0",vacan2!$W$2:$W$1000,0),IF($D282="Inicial",K$4-2,IF($D282="Primaria",K$4+3,K$4+9))),"No reportó")</f>
        <v>No reportó</v>
      </c>
      <c r="L282" s="12">
        <v>0</v>
      </c>
      <c r="M282" s="22" t="str">
        <f>IFERROR(INDEX(vacan2!$G$2:$T$1000,MATCH($A282&amp;"0",vacan2!$W$2:$W$1000,0),IF($D282="Inicial",K$4-2,IF($D282="Primaria",K$4+3,K$4+9))),"Sin datos")</f>
        <v>Sin datos</v>
      </c>
      <c r="N282" s="7" t="str">
        <f t="shared" si="17"/>
        <v>INSERT INTO matri08(codmod, direccion, distrito, g1, g2, g3, g4, g5, g6, obs, actualiz) VALUES ('1027184','JIRON JOSE OLAYA S/N','Juliaca',0,0,0,0,0,0,0,now());</v>
      </c>
      <c r="O282" s="7" t="str">
        <f>"INSERT INTO matri08(codmod, direccion, distrito, g1, g2, g3, g4, g5, g6, obs, actualiz) VALUES ('"&amp;A282&amp;"','"&amp;E282&amp;"','"&amp;F282&amp;"',"&amp;G282&amp;","&amp;H282&amp;","&amp;I282&amp;","&amp;J282&amp;","&amp;K282&amp;","&amp;L282&amp;",1,now());"</f>
        <v>INSERT INTO matri08(codmod, direccion, distrito, g1, g2, g3, g4, g5, g6, obs, actualiz) VALUES ('1027184','JIRON JOSE OLAYA S/N','Juliaca',No reportó,No reportó,No reportó,No reportó,No reportó,0,1,now());</v>
      </c>
      <c r="P282" s="7" t="str">
        <f t="shared" si="19"/>
        <v>INSERT INTO matri08(codmod, direccion, distrito, g1, g2, g3, g4, g5, g6, obs, actualiz) VALUES ('1027184','JIRON JOSE OLAYA S/N','Juliaca',0,0,0,0,0,0,0,now());</v>
      </c>
    </row>
  </sheetData>
  <mergeCells count="2">
    <mergeCell ref="B1:L1"/>
    <mergeCell ref="B2:L2"/>
  </mergeCells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DDA9B5FA-C62C-4480-8C7E-AC656CF1886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" iconId="0"/>
              <x14:cfIcon iconSet="3Symbols" iconId="2"/>
            </x14:iconSet>
          </x14:cfRule>
          <xm:sqref>A5:A282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6E443-75E8-4E60-8F91-C29261708EA2}">
  <dimension ref="A1:L349"/>
  <sheetViews>
    <sheetView topLeftCell="A306" workbookViewId="0">
      <selection activeCell="F2" sqref="F2"/>
    </sheetView>
  </sheetViews>
  <sheetFormatPr baseColWidth="10" defaultRowHeight="12.75" x14ac:dyDescent="0.2"/>
  <cols>
    <col min="1" max="1" width="14.7109375" style="20" customWidth="1"/>
    <col min="2" max="2" width="14.140625" style="20" customWidth="1"/>
    <col min="3" max="3" width="35.7109375" style="20" customWidth="1"/>
    <col min="4" max="4" width="16.140625" style="20" customWidth="1"/>
    <col min="5" max="5" width="26" style="20" customWidth="1"/>
    <col min="6" max="6" width="41.42578125" style="20" customWidth="1"/>
    <col min="7" max="7" width="51.140625" style="20" customWidth="1"/>
    <col min="8" max="8" width="31.5703125" style="20" customWidth="1"/>
    <col min="9" max="9" width="9.7109375" style="20" customWidth="1"/>
    <col min="10" max="10" width="29.42578125" style="20" customWidth="1"/>
    <col min="11" max="11" width="29.7109375" style="20" customWidth="1"/>
    <col min="12" max="12" width="30.140625" style="20" customWidth="1"/>
    <col min="13" max="256" width="9.140625" style="20" customWidth="1"/>
    <col min="257" max="257" width="14.7109375" style="20" customWidth="1"/>
    <col min="258" max="258" width="14.140625" style="20" customWidth="1"/>
    <col min="259" max="259" width="35.7109375" style="20" customWidth="1"/>
    <col min="260" max="260" width="16.140625" style="20" customWidth="1"/>
    <col min="261" max="261" width="26" style="20" customWidth="1"/>
    <col min="262" max="262" width="41.42578125" style="20" customWidth="1"/>
    <col min="263" max="263" width="51.140625" style="20" customWidth="1"/>
    <col min="264" max="264" width="31.5703125" style="20" customWidth="1"/>
    <col min="265" max="265" width="9.7109375" style="20" customWidth="1"/>
    <col min="266" max="266" width="29.42578125" style="20" customWidth="1"/>
    <col min="267" max="267" width="29.7109375" style="20" customWidth="1"/>
    <col min="268" max="268" width="30.140625" style="20" customWidth="1"/>
    <col min="269" max="512" width="9.140625" style="20" customWidth="1"/>
    <col min="513" max="513" width="14.7109375" style="20" customWidth="1"/>
    <col min="514" max="514" width="14.140625" style="20" customWidth="1"/>
    <col min="515" max="515" width="35.7109375" style="20" customWidth="1"/>
    <col min="516" max="516" width="16.140625" style="20" customWidth="1"/>
    <col min="517" max="517" width="26" style="20" customWidth="1"/>
    <col min="518" max="518" width="41.42578125" style="20" customWidth="1"/>
    <col min="519" max="519" width="51.140625" style="20" customWidth="1"/>
    <col min="520" max="520" width="31.5703125" style="20" customWidth="1"/>
    <col min="521" max="521" width="9.7109375" style="20" customWidth="1"/>
    <col min="522" max="522" width="29.42578125" style="20" customWidth="1"/>
    <col min="523" max="523" width="29.7109375" style="20" customWidth="1"/>
    <col min="524" max="524" width="30.140625" style="20" customWidth="1"/>
    <col min="525" max="768" width="9.140625" style="20" customWidth="1"/>
    <col min="769" max="769" width="14.7109375" style="20" customWidth="1"/>
    <col min="770" max="770" width="14.140625" style="20" customWidth="1"/>
    <col min="771" max="771" width="35.7109375" style="20" customWidth="1"/>
    <col min="772" max="772" width="16.140625" style="20" customWidth="1"/>
    <col min="773" max="773" width="26" style="20" customWidth="1"/>
    <col min="774" max="774" width="41.42578125" style="20" customWidth="1"/>
    <col min="775" max="775" width="51.140625" style="20" customWidth="1"/>
    <col min="776" max="776" width="31.5703125" style="20" customWidth="1"/>
    <col min="777" max="777" width="9.7109375" style="20" customWidth="1"/>
    <col min="778" max="778" width="29.42578125" style="20" customWidth="1"/>
    <col min="779" max="779" width="29.7109375" style="20" customWidth="1"/>
    <col min="780" max="780" width="30.140625" style="20" customWidth="1"/>
    <col min="781" max="1024" width="9.140625" style="20" customWidth="1"/>
    <col min="1025" max="1025" width="14.7109375" style="20" customWidth="1"/>
    <col min="1026" max="1026" width="14.140625" style="20" customWidth="1"/>
    <col min="1027" max="1027" width="35.7109375" style="20" customWidth="1"/>
    <col min="1028" max="1028" width="16.140625" style="20" customWidth="1"/>
    <col min="1029" max="1029" width="26" style="20" customWidth="1"/>
    <col min="1030" max="1030" width="41.42578125" style="20" customWidth="1"/>
    <col min="1031" max="1031" width="51.140625" style="20" customWidth="1"/>
    <col min="1032" max="1032" width="31.5703125" style="20" customWidth="1"/>
    <col min="1033" max="1033" width="9.7109375" style="20" customWidth="1"/>
    <col min="1034" max="1034" width="29.42578125" style="20" customWidth="1"/>
    <col min="1035" max="1035" width="29.7109375" style="20" customWidth="1"/>
    <col min="1036" max="1036" width="30.140625" style="20" customWidth="1"/>
    <col min="1037" max="1280" width="9.140625" style="20" customWidth="1"/>
    <col min="1281" max="1281" width="14.7109375" style="20" customWidth="1"/>
    <col min="1282" max="1282" width="14.140625" style="20" customWidth="1"/>
    <col min="1283" max="1283" width="35.7109375" style="20" customWidth="1"/>
    <col min="1284" max="1284" width="16.140625" style="20" customWidth="1"/>
    <col min="1285" max="1285" width="26" style="20" customWidth="1"/>
    <col min="1286" max="1286" width="41.42578125" style="20" customWidth="1"/>
    <col min="1287" max="1287" width="51.140625" style="20" customWidth="1"/>
    <col min="1288" max="1288" width="31.5703125" style="20" customWidth="1"/>
    <col min="1289" max="1289" width="9.7109375" style="20" customWidth="1"/>
    <col min="1290" max="1290" width="29.42578125" style="20" customWidth="1"/>
    <col min="1291" max="1291" width="29.7109375" style="20" customWidth="1"/>
    <col min="1292" max="1292" width="30.140625" style="20" customWidth="1"/>
    <col min="1293" max="1536" width="9.140625" style="20" customWidth="1"/>
    <col min="1537" max="1537" width="14.7109375" style="20" customWidth="1"/>
    <col min="1538" max="1538" width="14.140625" style="20" customWidth="1"/>
    <col min="1539" max="1539" width="35.7109375" style="20" customWidth="1"/>
    <col min="1540" max="1540" width="16.140625" style="20" customWidth="1"/>
    <col min="1541" max="1541" width="26" style="20" customWidth="1"/>
    <col min="1542" max="1542" width="41.42578125" style="20" customWidth="1"/>
    <col min="1543" max="1543" width="51.140625" style="20" customWidth="1"/>
    <col min="1544" max="1544" width="31.5703125" style="20" customWidth="1"/>
    <col min="1545" max="1545" width="9.7109375" style="20" customWidth="1"/>
    <col min="1546" max="1546" width="29.42578125" style="20" customWidth="1"/>
    <col min="1547" max="1547" width="29.7109375" style="20" customWidth="1"/>
    <col min="1548" max="1548" width="30.140625" style="20" customWidth="1"/>
    <col min="1549" max="1792" width="9.140625" style="20" customWidth="1"/>
    <col min="1793" max="1793" width="14.7109375" style="20" customWidth="1"/>
    <col min="1794" max="1794" width="14.140625" style="20" customWidth="1"/>
    <col min="1795" max="1795" width="35.7109375" style="20" customWidth="1"/>
    <col min="1796" max="1796" width="16.140625" style="20" customWidth="1"/>
    <col min="1797" max="1797" width="26" style="20" customWidth="1"/>
    <col min="1798" max="1798" width="41.42578125" style="20" customWidth="1"/>
    <col min="1799" max="1799" width="51.140625" style="20" customWidth="1"/>
    <col min="1800" max="1800" width="31.5703125" style="20" customWidth="1"/>
    <col min="1801" max="1801" width="9.7109375" style="20" customWidth="1"/>
    <col min="1802" max="1802" width="29.42578125" style="20" customWidth="1"/>
    <col min="1803" max="1803" width="29.7109375" style="20" customWidth="1"/>
    <col min="1804" max="1804" width="30.140625" style="20" customWidth="1"/>
    <col min="1805" max="2048" width="9.140625" style="20" customWidth="1"/>
    <col min="2049" max="2049" width="14.7109375" style="20" customWidth="1"/>
    <col min="2050" max="2050" width="14.140625" style="20" customWidth="1"/>
    <col min="2051" max="2051" width="35.7109375" style="20" customWidth="1"/>
    <col min="2052" max="2052" width="16.140625" style="20" customWidth="1"/>
    <col min="2053" max="2053" width="26" style="20" customWidth="1"/>
    <col min="2054" max="2054" width="41.42578125" style="20" customWidth="1"/>
    <col min="2055" max="2055" width="51.140625" style="20" customWidth="1"/>
    <col min="2056" max="2056" width="31.5703125" style="20" customWidth="1"/>
    <col min="2057" max="2057" width="9.7109375" style="20" customWidth="1"/>
    <col min="2058" max="2058" width="29.42578125" style="20" customWidth="1"/>
    <col min="2059" max="2059" width="29.7109375" style="20" customWidth="1"/>
    <col min="2060" max="2060" width="30.140625" style="20" customWidth="1"/>
    <col min="2061" max="2304" width="9.140625" style="20" customWidth="1"/>
    <col min="2305" max="2305" width="14.7109375" style="20" customWidth="1"/>
    <col min="2306" max="2306" width="14.140625" style="20" customWidth="1"/>
    <col min="2307" max="2307" width="35.7109375" style="20" customWidth="1"/>
    <col min="2308" max="2308" width="16.140625" style="20" customWidth="1"/>
    <col min="2309" max="2309" width="26" style="20" customWidth="1"/>
    <col min="2310" max="2310" width="41.42578125" style="20" customWidth="1"/>
    <col min="2311" max="2311" width="51.140625" style="20" customWidth="1"/>
    <col min="2312" max="2312" width="31.5703125" style="20" customWidth="1"/>
    <col min="2313" max="2313" width="9.7109375" style="20" customWidth="1"/>
    <col min="2314" max="2314" width="29.42578125" style="20" customWidth="1"/>
    <col min="2315" max="2315" width="29.7109375" style="20" customWidth="1"/>
    <col min="2316" max="2316" width="30.140625" style="20" customWidth="1"/>
    <col min="2317" max="2560" width="9.140625" style="20" customWidth="1"/>
    <col min="2561" max="2561" width="14.7109375" style="20" customWidth="1"/>
    <col min="2562" max="2562" width="14.140625" style="20" customWidth="1"/>
    <col min="2563" max="2563" width="35.7109375" style="20" customWidth="1"/>
    <col min="2564" max="2564" width="16.140625" style="20" customWidth="1"/>
    <col min="2565" max="2565" width="26" style="20" customWidth="1"/>
    <col min="2566" max="2566" width="41.42578125" style="20" customWidth="1"/>
    <col min="2567" max="2567" width="51.140625" style="20" customWidth="1"/>
    <col min="2568" max="2568" width="31.5703125" style="20" customWidth="1"/>
    <col min="2569" max="2569" width="9.7109375" style="20" customWidth="1"/>
    <col min="2570" max="2570" width="29.42578125" style="20" customWidth="1"/>
    <col min="2571" max="2571" width="29.7109375" style="20" customWidth="1"/>
    <col min="2572" max="2572" width="30.140625" style="20" customWidth="1"/>
    <col min="2573" max="2816" width="9.140625" style="20" customWidth="1"/>
    <col min="2817" max="2817" width="14.7109375" style="20" customWidth="1"/>
    <col min="2818" max="2818" width="14.140625" style="20" customWidth="1"/>
    <col min="2819" max="2819" width="35.7109375" style="20" customWidth="1"/>
    <col min="2820" max="2820" width="16.140625" style="20" customWidth="1"/>
    <col min="2821" max="2821" width="26" style="20" customWidth="1"/>
    <col min="2822" max="2822" width="41.42578125" style="20" customWidth="1"/>
    <col min="2823" max="2823" width="51.140625" style="20" customWidth="1"/>
    <col min="2824" max="2824" width="31.5703125" style="20" customWidth="1"/>
    <col min="2825" max="2825" width="9.7109375" style="20" customWidth="1"/>
    <col min="2826" max="2826" width="29.42578125" style="20" customWidth="1"/>
    <col min="2827" max="2827" width="29.7109375" style="20" customWidth="1"/>
    <col min="2828" max="2828" width="30.140625" style="20" customWidth="1"/>
    <col min="2829" max="3072" width="9.140625" style="20" customWidth="1"/>
    <col min="3073" max="3073" width="14.7109375" style="20" customWidth="1"/>
    <col min="3074" max="3074" width="14.140625" style="20" customWidth="1"/>
    <col min="3075" max="3075" width="35.7109375" style="20" customWidth="1"/>
    <col min="3076" max="3076" width="16.140625" style="20" customWidth="1"/>
    <col min="3077" max="3077" width="26" style="20" customWidth="1"/>
    <col min="3078" max="3078" width="41.42578125" style="20" customWidth="1"/>
    <col min="3079" max="3079" width="51.140625" style="20" customWidth="1"/>
    <col min="3080" max="3080" width="31.5703125" style="20" customWidth="1"/>
    <col min="3081" max="3081" width="9.7109375" style="20" customWidth="1"/>
    <col min="3082" max="3082" width="29.42578125" style="20" customWidth="1"/>
    <col min="3083" max="3083" width="29.7109375" style="20" customWidth="1"/>
    <col min="3084" max="3084" width="30.140625" style="20" customWidth="1"/>
    <col min="3085" max="3328" width="9.140625" style="20" customWidth="1"/>
    <col min="3329" max="3329" width="14.7109375" style="20" customWidth="1"/>
    <col min="3330" max="3330" width="14.140625" style="20" customWidth="1"/>
    <col min="3331" max="3331" width="35.7109375" style="20" customWidth="1"/>
    <col min="3332" max="3332" width="16.140625" style="20" customWidth="1"/>
    <col min="3333" max="3333" width="26" style="20" customWidth="1"/>
    <col min="3334" max="3334" width="41.42578125" style="20" customWidth="1"/>
    <col min="3335" max="3335" width="51.140625" style="20" customWidth="1"/>
    <col min="3336" max="3336" width="31.5703125" style="20" customWidth="1"/>
    <col min="3337" max="3337" width="9.7109375" style="20" customWidth="1"/>
    <col min="3338" max="3338" width="29.42578125" style="20" customWidth="1"/>
    <col min="3339" max="3339" width="29.7109375" style="20" customWidth="1"/>
    <col min="3340" max="3340" width="30.140625" style="20" customWidth="1"/>
    <col min="3341" max="3584" width="9.140625" style="20" customWidth="1"/>
    <col min="3585" max="3585" width="14.7109375" style="20" customWidth="1"/>
    <col min="3586" max="3586" width="14.140625" style="20" customWidth="1"/>
    <col min="3587" max="3587" width="35.7109375" style="20" customWidth="1"/>
    <col min="3588" max="3588" width="16.140625" style="20" customWidth="1"/>
    <col min="3589" max="3589" width="26" style="20" customWidth="1"/>
    <col min="3590" max="3590" width="41.42578125" style="20" customWidth="1"/>
    <col min="3591" max="3591" width="51.140625" style="20" customWidth="1"/>
    <col min="3592" max="3592" width="31.5703125" style="20" customWidth="1"/>
    <col min="3593" max="3593" width="9.7109375" style="20" customWidth="1"/>
    <col min="3594" max="3594" width="29.42578125" style="20" customWidth="1"/>
    <col min="3595" max="3595" width="29.7109375" style="20" customWidth="1"/>
    <col min="3596" max="3596" width="30.140625" style="20" customWidth="1"/>
    <col min="3597" max="3840" width="9.140625" style="20" customWidth="1"/>
    <col min="3841" max="3841" width="14.7109375" style="20" customWidth="1"/>
    <col min="3842" max="3842" width="14.140625" style="20" customWidth="1"/>
    <col min="3843" max="3843" width="35.7109375" style="20" customWidth="1"/>
    <col min="3844" max="3844" width="16.140625" style="20" customWidth="1"/>
    <col min="3845" max="3845" width="26" style="20" customWidth="1"/>
    <col min="3846" max="3846" width="41.42578125" style="20" customWidth="1"/>
    <col min="3847" max="3847" width="51.140625" style="20" customWidth="1"/>
    <col min="3848" max="3848" width="31.5703125" style="20" customWidth="1"/>
    <col min="3849" max="3849" width="9.7109375" style="20" customWidth="1"/>
    <col min="3850" max="3850" width="29.42578125" style="20" customWidth="1"/>
    <col min="3851" max="3851" width="29.7109375" style="20" customWidth="1"/>
    <col min="3852" max="3852" width="30.140625" style="20" customWidth="1"/>
    <col min="3853" max="4096" width="9.140625" style="20" customWidth="1"/>
    <col min="4097" max="4097" width="14.7109375" style="20" customWidth="1"/>
    <col min="4098" max="4098" width="14.140625" style="20" customWidth="1"/>
    <col min="4099" max="4099" width="35.7109375" style="20" customWidth="1"/>
    <col min="4100" max="4100" width="16.140625" style="20" customWidth="1"/>
    <col min="4101" max="4101" width="26" style="20" customWidth="1"/>
    <col min="4102" max="4102" width="41.42578125" style="20" customWidth="1"/>
    <col min="4103" max="4103" width="51.140625" style="20" customWidth="1"/>
    <col min="4104" max="4104" width="31.5703125" style="20" customWidth="1"/>
    <col min="4105" max="4105" width="9.7109375" style="20" customWidth="1"/>
    <col min="4106" max="4106" width="29.42578125" style="20" customWidth="1"/>
    <col min="4107" max="4107" width="29.7109375" style="20" customWidth="1"/>
    <col min="4108" max="4108" width="30.140625" style="20" customWidth="1"/>
    <col min="4109" max="4352" width="9.140625" style="20" customWidth="1"/>
    <col min="4353" max="4353" width="14.7109375" style="20" customWidth="1"/>
    <col min="4354" max="4354" width="14.140625" style="20" customWidth="1"/>
    <col min="4355" max="4355" width="35.7109375" style="20" customWidth="1"/>
    <col min="4356" max="4356" width="16.140625" style="20" customWidth="1"/>
    <col min="4357" max="4357" width="26" style="20" customWidth="1"/>
    <col min="4358" max="4358" width="41.42578125" style="20" customWidth="1"/>
    <col min="4359" max="4359" width="51.140625" style="20" customWidth="1"/>
    <col min="4360" max="4360" width="31.5703125" style="20" customWidth="1"/>
    <col min="4361" max="4361" width="9.7109375" style="20" customWidth="1"/>
    <col min="4362" max="4362" width="29.42578125" style="20" customWidth="1"/>
    <col min="4363" max="4363" width="29.7109375" style="20" customWidth="1"/>
    <col min="4364" max="4364" width="30.140625" style="20" customWidth="1"/>
    <col min="4365" max="4608" width="9.140625" style="20" customWidth="1"/>
    <col min="4609" max="4609" width="14.7109375" style="20" customWidth="1"/>
    <col min="4610" max="4610" width="14.140625" style="20" customWidth="1"/>
    <col min="4611" max="4611" width="35.7109375" style="20" customWidth="1"/>
    <col min="4612" max="4612" width="16.140625" style="20" customWidth="1"/>
    <col min="4613" max="4613" width="26" style="20" customWidth="1"/>
    <col min="4614" max="4614" width="41.42578125" style="20" customWidth="1"/>
    <col min="4615" max="4615" width="51.140625" style="20" customWidth="1"/>
    <col min="4616" max="4616" width="31.5703125" style="20" customWidth="1"/>
    <col min="4617" max="4617" width="9.7109375" style="20" customWidth="1"/>
    <col min="4618" max="4618" width="29.42578125" style="20" customWidth="1"/>
    <col min="4619" max="4619" width="29.7109375" style="20" customWidth="1"/>
    <col min="4620" max="4620" width="30.140625" style="20" customWidth="1"/>
    <col min="4621" max="4864" width="9.140625" style="20" customWidth="1"/>
    <col min="4865" max="4865" width="14.7109375" style="20" customWidth="1"/>
    <col min="4866" max="4866" width="14.140625" style="20" customWidth="1"/>
    <col min="4867" max="4867" width="35.7109375" style="20" customWidth="1"/>
    <col min="4868" max="4868" width="16.140625" style="20" customWidth="1"/>
    <col min="4869" max="4869" width="26" style="20" customWidth="1"/>
    <col min="4870" max="4870" width="41.42578125" style="20" customWidth="1"/>
    <col min="4871" max="4871" width="51.140625" style="20" customWidth="1"/>
    <col min="4872" max="4872" width="31.5703125" style="20" customWidth="1"/>
    <col min="4873" max="4873" width="9.7109375" style="20" customWidth="1"/>
    <col min="4874" max="4874" width="29.42578125" style="20" customWidth="1"/>
    <col min="4875" max="4875" width="29.7109375" style="20" customWidth="1"/>
    <col min="4876" max="4876" width="30.140625" style="20" customWidth="1"/>
    <col min="4877" max="5120" width="9.140625" style="20" customWidth="1"/>
    <col min="5121" max="5121" width="14.7109375" style="20" customWidth="1"/>
    <col min="5122" max="5122" width="14.140625" style="20" customWidth="1"/>
    <col min="5123" max="5123" width="35.7109375" style="20" customWidth="1"/>
    <col min="5124" max="5124" width="16.140625" style="20" customWidth="1"/>
    <col min="5125" max="5125" width="26" style="20" customWidth="1"/>
    <col min="5126" max="5126" width="41.42578125" style="20" customWidth="1"/>
    <col min="5127" max="5127" width="51.140625" style="20" customWidth="1"/>
    <col min="5128" max="5128" width="31.5703125" style="20" customWidth="1"/>
    <col min="5129" max="5129" width="9.7109375" style="20" customWidth="1"/>
    <col min="5130" max="5130" width="29.42578125" style="20" customWidth="1"/>
    <col min="5131" max="5131" width="29.7109375" style="20" customWidth="1"/>
    <col min="5132" max="5132" width="30.140625" style="20" customWidth="1"/>
    <col min="5133" max="5376" width="9.140625" style="20" customWidth="1"/>
    <col min="5377" max="5377" width="14.7109375" style="20" customWidth="1"/>
    <col min="5378" max="5378" width="14.140625" style="20" customWidth="1"/>
    <col min="5379" max="5379" width="35.7109375" style="20" customWidth="1"/>
    <col min="5380" max="5380" width="16.140625" style="20" customWidth="1"/>
    <col min="5381" max="5381" width="26" style="20" customWidth="1"/>
    <col min="5382" max="5382" width="41.42578125" style="20" customWidth="1"/>
    <col min="5383" max="5383" width="51.140625" style="20" customWidth="1"/>
    <col min="5384" max="5384" width="31.5703125" style="20" customWidth="1"/>
    <col min="5385" max="5385" width="9.7109375" style="20" customWidth="1"/>
    <col min="5386" max="5386" width="29.42578125" style="20" customWidth="1"/>
    <col min="5387" max="5387" width="29.7109375" style="20" customWidth="1"/>
    <col min="5388" max="5388" width="30.140625" style="20" customWidth="1"/>
    <col min="5389" max="5632" width="9.140625" style="20" customWidth="1"/>
    <col min="5633" max="5633" width="14.7109375" style="20" customWidth="1"/>
    <col min="5634" max="5634" width="14.140625" style="20" customWidth="1"/>
    <col min="5635" max="5635" width="35.7109375" style="20" customWidth="1"/>
    <col min="5636" max="5636" width="16.140625" style="20" customWidth="1"/>
    <col min="5637" max="5637" width="26" style="20" customWidth="1"/>
    <col min="5638" max="5638" width="41.42578125" style="20" customWidth="1"/>
    <col min="5639" max="5639" width="51.140625" style="20" customWidth="1"/>
    <col min="5640" max="5640" width="31.5703125" style="20" customWidth="1"/>
    <col min="5641" max="5641" width="9.7109375" style="20" customWidth="1"/>
    <col min="5642" max="5642" width="29.42578125" style="20" customWidth="1"/>
    <col min="5643" max="5643" width="29.7109375" style="20" customWidth="1"/>
    <col min="5644" max="5644" width="30.140625" style="20" customWidth="1"/>
    <col min="5645" max="5888" width="9.140625" style="20" customWidth="1"/>
    <col min="5889" max="5889" width="14.7109375" style="20" customWidth="1"/>
    <col min="5890" max="5890" width="14.140625" style="20" customWidth="1"/>
    <col min="5891" max="5891" width="35.7109375" style="20" customWidth="1"/>
    <col min="5892" max="5892" width="16.140625" style="20" customWidth="1"/>
    <col min="5893" max="5893" width="26" style="20" customWidth="1"/>
    <col min="5894" max="5894" width="41.42578125" style="20" customWidth="1"/>
    <col min="5895" max="5895" width="51.140625" style="20" customWidth="1"/>
    <col min="5896" max="5896" width="31.5703125" style="20" customWidth="1"/>
    <col min="5897" max="5897" width="9.7109375" style="20" customWidth="1"/>
    <col min="5898" max="5898" width="29.42578125" style="20" customWidth="1"/>
    <col min="5899" max="5899" width="29.7109375" style="20" customWidth="1"/>
    <col min="5900" max="5900" width="30.140625" style="20" customWidth="1"/>
    <col min="5901" max="6144" width="9.140625" style="20" customWidth="1"/>
    <col min="6145" max="6145" width="14.7109375" style="20" customWidth="1"/>
    <col min="6146" max="6146" width="14.140625" style="20" customWidth="1"/>
    <col min="6147" max="6147" width="35.7109375" style="20" customWidth="1"/>
    <col min="6148" max="6148" width="16.140625" style="20" customWidth="1"/>
    <col min="6149" max="6149" width="26" style="20" customWidth="1"/>
    <col min="6150" max="6150" width="41.42578125" style="20" customWidth="1"/>
    <col min="6151" max="6151" width="51.140625" style="20" customWidth="1"/>
    <col min="6152" max="6152" width="31.5703125" style="20" customWidth="1"/>
    <col min="6153" max="6153" width="9.7109375" style="20" customWidth="1"/>
    <col min="6154" max="6154" width="29.42578125" style="20" customWidth="1"/>
    <col min="6155" max="6155" width="29.7109375" style="20" customWidth="1"/>
    <col min="6156" max="6156" width="30.140625" style="20" customWidth="1"/>
    <col min="6157" max="6400" width="9.140625" style="20" customWidth="1"/>
    <col min="6401" max="6401" width="14.7109375" style="20" customWidth="1"/>
    <col min="6402" max="6402" width="14.140625" style="20" customWidth="1"/>
    <col min="6403" max="6403" width="35.7109375" style="20" customWidth="1"/>
    <col min="6404" max="6404" width="16.140625" style="20" customWidth="1"/>
    <col min="6405" max="6405" width="26" style="20" customWidth="1"/>
    <col min="6406" max="6406" width="41.42578125" style="20" customWidth="1"/>
    <col min="6407" max="6407" width="51.140625" style="20" customWidth="1"/>
    <col min="6408" max="6408" width="31.5703125" style="20" customWidth="1"/>
    <col min="6409" max="6409" width="9.7109375" style="20" customWidth="1"/>
    <col min="6410" max="6410" width="29.42578125" style="20" customWidth="1"/>
    <col min="6411" max="6411" width="29.7109375" style="20" customWidth="1"/>
    <col min="6412" max="6412" width="30.140625" style="20" customWidth="1"/>
    <col min="6413" max="6656" width="9.140625" style="20" customWidth="1"/>
    <col min="6657" max="6657" width="14.7109375" style="20" customWidth="1"/>
    <col min="6658" max="6658" width="14.140625" style="20" customWidth="1"/>
    <col min="6659" max="6659" width="35.7109375" style="20" customWidth="1"/>
    <col min="6660" max="6660" width="16.140625" style="20" customWidth="1"/>
    <col min="6661" max="6661" width="26" style="20" customWidth="1"/>
    <col min="6662" max="6662" width="41.42578125" style="20" customWidth="1"/>
    <col min="6663" max="6663" width="51.140625" style="20" customWidth="1"/>
    <col min="6664" max="6664" width="31.5703125" style="20" customWidth="1"/>
    <col min="6665" max="6665" width="9.7109375" style="20" customWidth="1"/>
    <col min="6666" max="6666" width="29.42578125" style="20" customWidth="1"/>
    <col min="6667" max="6667" width="29.7109375" style="20" customWidth="1"/>
    <col min="6668" max="6668" width="30.140625" style="20" customWidth="1"/>
    <col min="6669" max="6912" width="9.140625" style="20" customWidth="1"/>
    <col min="6913" max="6913" width="14.7109375" style="20" customWidth="1"/>
    <col min="6914" max="6914" width="14.140625" style="20" customWidth="1"/>
    <col min="6915" max="6915" width="35.7109375" style="20" customWidth="1"/>
    <col min="6916" max="6916" width="16.140625" style="20" customWidth="1"/>
    <col min="6917" max="6917" width="26" style="20" customWidth="1"/>
    <col min="6918" max="6918" width="41.42578125" style="20" customWidth="1"/>
    <col min="6919" max="6919" width="51.140625" style="20" customWidth="1"/>
    <col min="6920" max="6920" width="31.5703125" style="20" customWidth="1"/>
    <col min="6921" max="6921" width="9.7109375" style="20" customWidth="1"/>
    <col min="6922" max="6922" width="29.42578125" style="20" customWidth="1"/>
    <col min="6923" max="6923" width="29.7109375" style="20" customWidth="1"/>
    <col min="6924" max="6924" width="30.140625" style="20" customWidth="1"/>
    <col min="6925" max="7168" width="9.140625" style="20" customWidth="1"/>
    <col min="7169" max="7169" width="14.7109375" style="20" customWidth="1"/>
    <col min="7170" max="7170" width="14.140625" style="20" customWidth="1"/>
    <col min="7171" max="7171" width="35.7109375" style="20" customWidth="1"/>
    <col min="7172" max="7172" width="16.140625" style="20" customWidth="1"/>
    <col min="7173" max="7173" width="26" style="20" customWidth="1"/>
    <col min="7174" max="7174" width="41.42578125" style="20" customWidth="1"/>
    <col min="7175" max="7175" width="51.140625" style="20" customWidth="1"/>
    <col min="7176" max="7176" width="31.5703125" style="20" customWidth="1"/>
    <col min="7177" max="7177" width="9.7109375" style="20" customWidth="1"/>
    <col min="7178" max="7178" width="29.42578125" style="20" customWidth="1"/>
    <col min="7179" max="7179" width="29.7109375" style="20" customWidth="1"/>
    <col min="7180" max="7180" width="30.140625" style="20" customWidth="1"/>
    <col min="7181" max="7424" width="9.140625" style="20" customWidth="1"/>
    <col min="7425" max="7425" width="14.7109375" style="20" customWidth="1"/>
    <col min="7426" max="7426" width="14.140625" style="20" customWidth="1"/>
    <col min="7427" max="7427" width="35.7109375" style="20" customWidth="1"/>
    <col min="7428" max="7428" width="16.140625" style="20" customWidth="1"/>
    <col min="7429" max="7429" width="26" style="20" customWidth="1"/>
    <col min="7430" max="7430" width="41.42578125" style="20" customWidth="1"/>
    <col min="7431" max="7431" width="51.140625" style="20" customWidth="1"/>
    <col min="7432" max="7432" width="31.5703125" style="20" customWidth="1"/>
    <col min="7433" max="7433" width="9.7109375" style="20" customWidth="1"/>
    <col min="7434" max="7434" width="29.42578125" style="20" customWidth="1"/>
    <col min="7435" max="7435" width="29.7109375" style="20" customWidth="1"/>
    <col min="7436" max="7436" width="30.140625" style="20" customWidth="1"/>
    <col min="7437" max="7680" width="9.140625" style="20" customWidth="1"/>
    <col min="7681" max="7681" width="14.7109375" style="20" customWidth="1"/>
    <col min="7682" max="7682" width="14.140625" style="20" customWidth="1"/>
    <col min="7683" max="7683" width="35.7109375" style="20" customWidth="1"/>
    <col min="7684" max="7684" width="16.140625" style="20" customWidth="1"/>
    <col min="7685" max="7685" width="26" style="20" customWidth="1"/>
    <col min="7686" max="7686" width="41.42578125" style="20" customWidth="1"/>
    <col min="7687" max="7687" width="51.140625" style="20" customWidth="1"/>
    <col min="7688" max="7688" width="31.5703125" style="20" customWidth="1"/>
    <col min="7689" max="7689" width="9.7109375" style="20" customWidth="1"/>
    <col min="7690" max="7690" width="29.42578125" style="20" customWidth="1"/>
    <col min="7691" max="7691" width="29.7109375" style="20" customWidth="1"/>
    <col min="7692" max="7692" width="30.140625" style="20" customWidth="1"/>
    <col min="7693" max="7936" width="9.140625" style="20" customWidth="1"/>
    <col min="7937" max="7937" width="14.7109375" style="20" customWidth="1"/>
    <col min="7938" max="7938" width="14.140625" style="20" customWidth="1"/>
    <col min="7939" max="7939" width="35.7109375" style="20" customWidth="1"/>
    <col min="7940" max="7940" width="16.140625" style="20" customWidth="1"/>
    <col min="7941" max="7941" width="26" style="20" customWidth="1"/>
    <col min="7942" max="7942" width="41.42578125" style="20" customWidth="1"/>
    <col min="7943" max="7943" width="51.140625" style="20" customWidth="1"/>
    <col min="7944" max="7944" width="31.5703125" style="20" customWidth="1"/>
    <col min="7945" max="7945" width="9.7109375" style="20" customWidth="1"/>
    <col min="7946" max="7946" width="29.42578125" style="20" customWidth="1"/>
    <col min="7947" max="7947" width="29.7109375" style="20" customWidth="1"/>
    <col min="7948" max="7948" width="30.140625" style="20" customWidth="1"/>
    <col min="7949" max="8192" width="9.140625" style="20" customWidth="1"/>
    <col min="8193" max="8193" width="14.7109375" style="20" customWidth="1"/>
    <col min="8194" max="8194" width="14.140625" style="20" customWidth="1"/>
    <col min="8195" max="8195" width="35.7109375" style="20" customWidth="1"/>
    <col min="8196" max="8196" width="16.140625" style="20" customWidth="1"/>
    <col min="8197" max="8197" width="26" style="20" customWidth="1"/>
    <col min="8198" max="8198" width="41.42578125" style="20" customWidth="1"/>
    <col min="8199" max="8199" width="51.140625" style="20" customWidth="1"/>
    <col min="8200" max="8200" width="31.5703125" style="20" customWidth="1"/>
    <col min="8201" max="8201" width="9.7109375" style="20" customWidth="1"/>
    <col min="8202" max="8202" width="29.42578125" style="20" customWidth="1"/>
    <col min="8203" max="8203" width="29.7109375" style="20" customWidth="1"/>
    <col min="8204" max="8204" width="30.140625" style="20" customWidth="1"/>
    <col min="8205" max="8448" width="9.140625" style="20" customWidth="1"/>
    <col min="8449" max="8449" width="14.7109375" style="20" customWidth="1"/>
    <col min="8450" max="8450" width="14.140625" style="20" customWidth="1"/>
    <col min="8451" max="8451" width="35.7109375" style="20" customWidth="1"/>
    <col min="8452" max="8452" width="16.140625" style="20" customWidth="1"/>
    <col min="8453" max="8453" width="26" style="20" customWidth="1"/>
    <col min="8454" max="8454" width="41.42578125" style="20" customWidth="1"/>
    <col min="8455" max="8455" width="51.140625" style="20" customWidth="1"/>
    <col min="8456" max="8456" width="31.5703125" style="20" customWidth="1"/>
    <col min="8457" max="8457" width="9.7109375" style="20" customWidth="1"/>
    <col min="8458" max="8458" width="29.42578125" style="20" customWidth="1"/>
    <col min="8459" max="8459" width="29.7109375" style="20" customWidth="1"/>
    <col min="8460" max="8460" width="30.140625" style="20" customWidth="1"/>
    <col min="8461" max="8704" width="9.140625" style="20" customWidth="1"/>
    <col min="8705" max="8705" width="14.7109375" style="20" customWidth="1"/>
    <col min="8706" max="8706" width="14.140625" style="20" customWidth="1"/>
    <col min="8707" max="8707" width="35.7109375" style="20" customWidth="1"/>
    <col min="8708" max="8708" width="16.140625" style="20" customWidth="1"/>
    <col min="8709" max="8709" width="26" style="20" customWidth="1"/>
    <col min="8710" max="8710" width="41.42578125" style="20" customWidth="1"/>
    <col min="8711" max="8711" width="51.140625" style="20" customWidth="1"/>
    <col min="8712" max="8712" width="31.5703125" style="20" customWidth="1"/>
    <col min="8713" max="8713" width="9.7109375" style="20" customWidth="1"/>
    <col min="8714" max="8714" width="29.42578125" style="20" customWidth="1"/>
    <col min="8715" max="8715" width="29.7109375" style="20" customWidth="1"/>
    <col min="8716" max="8716" width="30.140625" style="20" customWidth="1"/>
    <col min="8717" max="8960" width="9.140625" style="20" customWidth="1"/>
    <col min="8961" max="8961" width="14.7109375" style="20" customWidth="1"/>
    <col min="8962" max="8962" width="14.140625" style="20" customWidth="1"/>
    <col min="8963" max="8963" width="35.7109375" style="20" customWidth="1"/>
    <col min="8964" max="8964" width="16.140625" style="20" customWidth="1"/>
    <col min="8965" max="8965" width="26" style="20" customWidth="1"/>
    <col min="8966" max="8966" width="41.42578125" style="20" customWidth="1"/>
    <col min="8967" max="8967" width="51.140625" style="20" customWidth="1"/>
    <col min="8968" max="8968" width="31.5703125" style="20" customWidth="1"/>
    <col min="8969" max="8969" width="9.7109375" style="20" customWidth="1"/>
    <col min="8970" max="8970" width="29.42578125" style="20" customWidth="1"/>
    <col min="8971" max="8971" width="29.7109375" style="20" customWidth="1"/>
    <col min="8972" max="8972" width="30.140625" style="20" customWidth="1"/>
    <col min="8973" max="9216" width="9.140625" style="20" customWidth="1"/>
    <col min="9217" max="9217" width="14.7109375" style="20" customWidth="1"/>
    <col min="9218" max="9218" width="14.140625" style="20" customWidth="1"/>
    <col min="9219" max="9219" width="35.7109375" style="20" customWidth="1"/>
    <col min="9220" max="9220" width="16.140625" style="20" customWidth="1"/>
    <col min="9221" max="9221" width="26" style="20" customWidth="1"/>
    <col min="9222" max="9222" width="41.42578125" style="20" customWidth="1"/>
    <col min="9223" max="9223" width="51.140625" style="20" customWidth="1"/>
    <col min="9224" max="9224" width="31.5703125" style="20" customWidth="1"/>
    <col min="9225" max="9225" width="9.7109375" style="20" customWidth="1"/>
    <col min="9226" max="9226" width="29.42578125" style="20" customWidth="1"/>
    <col min="9227" max="9227" width="29.7109375" style="20" customWidth="1"/>
    <col min="9228" max="9228" width="30.140625" style="20" customWidth="1"/>
    <col min="9229" max="9472" width="9.140625" style="20" customWidth="1"/>
    <col min="9473" max="9473" width="14.7109375" style="20" customWidth="1"/>
    <col min="9474" max="9474" width="14.140625" style="20" customWidth="1"/>
    <col min="9475" max="9475" width="35.7109375" style="20" customWidth="1"/>
    <col min="9476" max="9476" width="16.140625" style="20" customWidth="1"/>
    <col min="9477" max="9477" width="26" style="20" customWidth="1"/>
    <col min="9478" max="9478" width="41.42578125" style="20" customWidth="1"/>
    <col min="9479" max="9479" width="51.140625" style="20" customWidth="1"/>
    <col min="9480" max="9480" width="31.5703125" style="20" customWidth="1"/>
    <col min="9481" max="9481" width="9.7109375" style="20" customWidth="1"/>
    <col min="9482" max="9482" width="29.42578125" style="20" customWidth="1"/>
    <col min="9483" max="9483" width="29.7109375" style="20" customWidth="1"/>
    <col min="9484" max="9484" width="30.140625" style="20" customWidth="1"/>
    <col min="9485" max="9728" width="9.140625" style="20" customWidth="1"/>
    <col min="9729" max="9729" width="14.7109375" style="20" customWidth="1"/>
    <col min="9730" max="9730" width="14.140625" style="20" customWidth="1"/>
    <col min="9731" max="9731" width="35.7109375" style="20" customWidth="1"/>
    <col min="9732" max="9732" width="16.140625" style="20" customWidth="1"/>
    <col min="9733" max="9733" width="26" style="20" customWidth="1"/>
    <col min="9734" max="9734" width="41.42578125" style="20" customWidth="1"/>
    <col min="9735" max="9735" width="51.140625" style="20" customWidth="1"/>
    <col min="9736" max="9736" width="31.5703125" style="20" customWidth="1"/>
    <col min="9737" max="9737" width="9.7109375" style="20" customWidth="1"/>
    <col min="9738" max="9738" width="29.42578125" style="20" customWidth="1"/>
    <col min="9739" max="9739" width="29.7109375" style="20" customWidth="1"/>
    <col min="9740" max="9740" width="30.140625" style="20" customWidth="1"/>
    <col min="9741" max="9984" width="9.140625" style="20" customWidth="1"/>
    <col min="9985" max="9985" width="14.7109375" style="20" customWidth="1"/>
    <col min="9986" max="9986" width="14.140625" style="20" customWidth="1"/>
    <col min="9987" max="9987" width="35.7109375" style="20" customWidth="1"/>
    <col min="9988" max="9988" width="16.140625" style="20" customWidth="1"/>
    <col min="9989" max="9989" width="26" style="20" customWidth="1"/>
    <col min="9990" max="9990" width="41.42578125" style="20" customWidth="1"/>
    <col min="9991" max="9991" width="51.140625" style="20" customWidth="1"/>
    <col min="9992" max="9992" width="31.5703125" style="20" customWidth="1"/>
    <col min="9993" max="9993" width="9.7109375" style="20" customWidth="1"/>
    <col min="9994" max="9994" width="29.42578125" style="20" customWidth="1"/>
    <col min="9995" max="9995" width="29.7109375" style="20" customWidth="1"/>
    <col min="9996" max="9996" width="30.140625" style="20" customWidth="1"/>
    <col min="9997" max="10240" width="9.140625" style="20" customWidth="1"/>
    <col min="10241" max="10241" width="14.7109375" style="20" customWidth="1"/>
    <col min="10242" max="10242" width="14.140625" style="20" customWidth="1"/>
    <col min="10243" max="10243" width="35.7109375" style="20" customWidth="1"/>
    <col min="10244" max="10244" width="16.140625" style="20" customWidth="1"/>
    <col min="10245" max="10245" width="26" style="20" customWidth="1"/>
    <col min="10246" max="10246" width="41.42578125" style="20" customWidth="1"/>
    <col min="10247" max="10247" width="51.140625" style="20" customWidth="1"/>
    <col min="10248" max="10248" width="31.5703125" style="20" customWidth="1"/>
    <col min="10249" max="10249" width="9.7109375" style="20" customWidth="1"/>
    <col min="10250" max="10250" width="29.42578125" style="20" customWidth="1"/>
    <col min="10251" max="10251" width="29.7109375" style="20" customWidth="1"/>
    <col min="10252" max="10252" width="30.140625" style="20" customWidth="1"/>
    <col min="10253" max="10496" width="9.140625" style="20" customWidth="1"/>
    <col min="10497" max="10497" width="14.7109375" style="20" customWidth="1"/>
    <col min="10498" max="10498" width="14.140625" style="20" customWidth="1"/>
    <col min="10499" max="10499" width="35.7109375" style="20" customWidth="1"/>
    <col min="10500" max="10500" width="16.140625" style="20" customWidth="1"/>
    <col min="10501" max="10501" width="26" style="20" customWidth="1"/>
    <col min="10502" max="10502" width="41.42578125" style="20" customWidth="1"/>
    <col min="10503" max="10503" width="51.140625" style="20" customWidth="1"/>
    <col min="10504" max="10504" width="31.5703125" style="20" customWidth="1"/>
    <col min="10505" max="10505" width="9.7109375" style="20" customWidth="1"/>
    <col min="10506" max="10506" width="29.42578125" style="20" customWidth="1"/>
    <col min="10507" max="10507" width="29.7109375" style="20" customWidth="1"/>
    <col min="10508" max="10508" width="30.140625" style="20" customWidth="1"/>
    <col min="10509" max="10752" width="9.140625" style="20" customWidth="1"/>
    <col min="10753" max="10753" width="14.7109375" style="20" customWidth="1"/>
    <col min="10754" max="10754" width="14.140625" style="20" customWidth="1"/>
    <col min="10755" max="10755" width="35.7109375" style="20" customWidth="1"/>
    <col min="10756" max="10756" width="16.140625" style="20" customWidth="1"/>
    <col min="10757" max="10757" width="26" style="20" customWidth="1"/>
    <col min="10758" max="10758" width="41.42578125" style="20" customWidth="1"/>
    <col min="10759" max="10759" width="51.140625" style="20" customWidth="1"/>
    <col min="10760" max="10760" width="31.5703125" style="20" customWidth="1"/>
    <col min="10761" max="10761" width="9.7109375" style="20" customWidth="1"/>
    <col min="10762" max="10762" width="29.42578125" style="20" customWidth="1"/>
    <col min="10763" max="10763" width="29.7109375" style="20" customWidth="1"/>
    <col min="10764" max="10764" width="30.140625" style="20" customWidth="1"/>
    <col min="10765" max="11008" width="9.140625" style="20" customWidth="1"/>
    <col min="11009" max="11009" width="14.7109375" style="20" customWidth="1"/>
    <col min="11010" max="11010" width="14.140625" style="20" customWidth="1"/>
    <col min="11011" max="11011" width="35.7109375" style="20" customWidth="1"/>
    <col min="11012" max="11012" width="16.140625" style="20" customWidth="1"/>
    <col min="11013" max="11013" width="26" style="20" customWidth="1"/>
    <col min="11014" max="11014" width="41.42578125" style="20" customWidth="1"/>
    <col min="11015" max="11015" width="51.140625" style="20" customWidth="1"/>
    <col min="11016" max="11016" width="31.5703125" style="20" customWidth="1"/>
    <col min="11017" max="11017" width="9.7109375" style="20" customWidth="1"/>
    <col min="11018" max="11018" width="29.42578125" style="20" customWidth="1"/>
    <col min="11019" max="11019" width="29.7109375" style="20" customWidth="1"/>
    <col min="11020" max="11020" width="30.140625" style="20" customWidth="1"/>
    <col min="11021" max="11264" width="9.140625" style="20" customWidth="1"/>
    <col min="11265" max="11265" width="14.7109375" style="20" customWidth="1"/>
    <col min="11266" max="11266" width="14.140625" style="20" customWidth="1"/>
    <col min="11267" max="11267" width="35.7109375" style="20" customWidth="1"/>
    <col min="11268" max="11268" width="16.140625" style="20" customWidth="1"/>
    <col min="11269" max="11269" width="26" style="20" customWidth="1"/>
    <col min="11270" max="11270" width="41.42578125" style="20" customWidth="1"/>
    <col min="11271" max="11271" width="51.140625" style="20" customWidth="1"/>
    <col min="11272" max="11272" width="31.5703125" style="20" customWidth="1"/>
    <col min="11273" max="11273" width="9.7109375" style="20" customWidth="1"/>
    <col min="11274" max="11274" width="29.42578125" style="20" customWidth="1"/>
    <col min="11275" max="11275" width="29.7109375" style="20" customWidth="1"/>
    <col min="11276" max="11276" width="30.140625" style="20" customWidth="1"/>
    <col min="11277" max="11520" width="9.140625" style="20" customWidth="1"/>
    <col min="11521" max="11521" width="14.7109375" style="20" customWidth="1"/>
    <col min="11522" max="11522" width="14.140625" style="20" customWidth="1"/>
    <col min="11523" max="11523" width="35.7109375" style="20" customWidth="1"/>
    <col min="11524" max="11524" width="16.140625" style="20" customWidth="1"/>
    <col min="11525" max="11525" width="26" style="20" customWidth="1"/>
    <col min="11526" max="11526" width="41.42578125" style="20" customWidth="1"/>
    <col min="11527" max="11527" width="51.140625" style="20" customWidth="1"/>
    <col min="11528" max="11528" width="31.5703125" style="20" customWidth="1"/>
    <col min="11529" max="11529" width="9.7109375" style="20" customWidth="1"/>
    <col min="11530" max="11530" width="29.42578125" style="20" customWidth="1"/>
    <col min="11531" max="11531" width="29.7109375" style="20" customWidth="1"/>
    <col min="11532" max="11532" width="30.140625" style="20" customWidth="1"/>
    <col min="11533" max="11776" width="9.140625" style="20" customWidth="1"/>
    <col min="11777" max="11777" width="14.7109375" style="20" customWidth="1"/>
    <col min="11778" max="11778" width="14.140625" style="20" customWidth="1"/>
    <col min="11779" max="11779" width="35.7109375" style="20" customWidth="1"/>
    <col min="11780" max="11780" width="16.140625" style="20" customWidth="1"/>
    <col min="11781" max="11781" width="26" style="20" customWidth="1"/>
    <col min="11782" max="11782" width="41.42578125" style="20" customWidth="1"/>
    <col min="11783" max="11783" width="51.140625" style="20" customWidth="1"/>
    <col min="11784" max="11784" width="31.5703125" style="20" customWidth="1"/>
    <col min="11785" max="11785" width="9.7109375" style="20" customWidth="1"/>
    <col min="11786" max="11786" width="29.42578125" style="20" customWidth="1"/>
    <col min="11787" max="11787" width="29.7109375" style="20" customWidth="1"/>
    <col min="11788" max="11788" width="30.140625" style="20" customWidth="1"/>
    <col min="11789" max="12032" width="9.140625" style="20" customWidth="1"/>
    <col min="12033" max="12033" width="14.7109375" style="20" customWidth="1"/>
    <col min="12034" max="12034" width="14.140625" style="20" customWidth="1"/>
    <col min="12035" max="12035" width="35.7109375" style="20" customWidth="1"/>
    <col min="12036" max="12036" width="16.140625" style="20" customWidth="1"/>
    <col min="12037" max="12037" width="26" style="20" customWidth="1"/>
    <col min="12038" max="12038" width="41.42578125" style="20" customWidth="1"/>
    <col min="12039" max="12039" width="51.140625" style="20" customWidth="1"/>
    <col min="12040" max="12040" width="31.5703125" style="20" customWidth="1"/>
    <col min="12041" max="12041" width="9.7109375" style="20" customWidth="1"/>
    <col min="12042" max="12042" width="29.42578125" style="20" customWidth="1"/>
    <col min="12043" max="12043" width="29.7109375" style="20" customWidth="1"/>
    <col min="12044" max="12044" width="30.140625" style="20" customWidth="1"/>
    <col min="12045" max="12288" width="9.140625" style="20" customWidth="1"/>
    <col min="12289" max="12289" width="14.7109375" style="20" customWidth="1"/>
    <col min="12290" max="12290" width="14.140625" style="20" customWidth="1"/>
    <col min="12291" max="12291" width="35.7109375" style="20" customWidth="1"/>
    <col min="12292" max="12292" width="16.140625" style="20" customWidth="1"/>
    <col min="12293" max="12293" width="26" style="20" customWidth="1"/>
    <col min="12294" max="12294" width="41.42578125" style="20" customWidth="1"/>
    <col min="12295" max="12295" width="51.140625" style="20" customWidth="1"/>
    <col min="12296" max="12296" width="31.5703125" style="20" customWidth="1"/>
    <col min="12297" max="12297" width="9.7109375" style="20" customWidth="1"/>
    <col min="12298" max="12298" width="29.42578125" style="20" customWidth="1"/>
    <col min="12299" max="12299" width="29.7109375" style="20" customWidth="1"/>
    <col min="12300" max="12300" width="30.140625" style="20" customWidth="1"/>
    <col min="12301" max="12544" width="9.140625" style="20" customWidth="1"/>
    <col min="12545" max="12545" width="14.7109375" style="20" customWidth="1"/>
    <col min="12546" max="12546" width="14.140625" style="20" customWidth="1"/>
    <col min="12547" max="12547" width="35.7109375" style="20" customWidth="1"/>
    <col min="12548" max="12548" width="16.140625" style="20" customWidth="1"/>
    <col min="12549" max="12549" width="26" style="20" customWidth="1"/>
    <col min="12550" max="12550" width="41.42578125" style="20" customWidth="1"/>
    <col min="12551" max="12551" width="51.140625" style="20" customWidth="1"/>
    <col min="12552" max="12552" width="31.5703125" style="20" customWidth="1"/>
    <col min="12553" max="12553" width="9.7109375" style="20" customWidth="1"/>
    <col min="12554" max="12554" width="29.42578125" style="20" customWidth="1"/>
    <col min="12555" max="12555" width="29.7109375" style="20" customWidth="1"/>
    <col min="12556" max="12556" width="30.140625" style="20" customWidth="1"/>
    <col min="12557" max="12800" width="9.140625" style="20" customWidth="1"/>
    <col min="12801" max="12801" width="14.7109375" style="20" customWidth="1"/>
    <col min="12802" max="12802" width="14.140625" style="20" customWidth="1"/>
    <col min="12803" max="12803" width="35.7109375" style="20" customWidth="1"/>
    <col min="12804" max="12804" width="16.140625" style="20" customWidth="1"/>
    <col min="12805" max="12805" width="26" style="20" customWidth="1"/>
    <col min="12806" max="12806" width="41.42578125" style="20" customWidth="1"/>
    <col min="12807" max="12807" width="51.140625" style="20" customWidth="1"/>
    <col min="12808" max="12808" width="31.5703125" style="20" customWidth="1"/>
    <col min="12809" max="12809" width="9.7109375" style="20" customWidth="1"/>
    <col min="12810" max="12810" width="29.42578125" style="20" customWidth="1"/>
    <col min="12811" max="12811" width="29.7109375" style="20" customWidth="1"/>
    <col min="12812" max="12812" width="30.140625" style="20" customWidth="1"/>
    <col min="12813" max="13056" width="9.140625" style="20" customWidth="1"/>
    <col min="13057" max="13057" width="14.7109375" style="20" customWidth="1"/>
    <col min="13058" max="13058" width="14.140625" style="20" customWidth="1"/>
    <col min="13059" max="13059" width="35.7109375" style="20" customWidth="1"/>
    <col min="13060" max="13060" width="16.140625" style="20" customWidth="1"/>
    <col min="13061" max="13061" width="26" style="20" customWidth="1"/>
    <col min="13062" max="13062" width="41.42578125" style="20" customWidth="1"/>
    <col min="13063" max="13063" width="51.140625" style="20" customWidth="1"/>
    <col min="13064" max="13064" width="31.5703125" style="20" customWidth="1"/>
    <col min="13065" max="13065" width="9.7109375" style="20" customWidth="1"/>
    <col min="13066" max="13066" width="29.42578125" style="20" customWidth="1"/>
    <col min="13067" max="13067" width="29.7109375" style="20" customWidth="1"/>
    <col min="13068" max="13068" width="30.140625" style="20" customWidth="1"/>
    <col min="13069" max="13312" width="9.140625" style="20" customWidth="1"/>
    <col min="13313" max="13313" width="14.7109375" style="20" customWidth="1"/>
    <col min="13314" max="13314" width="14.140625" style="20" customWidth="1"/>
    <col min="13315" max="13315" width="35.7109375" style="20" customWidth="1"/>
    <col min="13316" max="13316" width="16.140625" style="20" customWidth="1"/>
    <col min="13317" max="13317" width="26" style="20" customWidth="1"/>
    <col min="13318" max="13318" width="41.42578125" style="20" customWidth="1"/>
    <col min="13319" max="13319" width="51.140625" style="20" customWidth="1"/>
    <col min="13320" max="13320" width="31.5703125" style="20" customWidth="1"/>
    <col min="13321" max="13321" width="9.7109375" style="20" customWidth="1"/>
    <col min="13322" max="13322" width="29.42578125" style="20" customWidth="1"/>
    <col min="13323" max="13323" width="29.7109375" style="20" customWidth="1"/>
    <col min="13324" max="13324" width="30.140625" style="20" customWidth="1"/>
    <col min="13325" max="13568" width="9.140625" style="20" customWidth="1"/>
    <col min="13569" max="13569" width="14.7109375" style="20" customWidth="1"/>
    <col min="13570" max="13570" width="14.140625" style="20" customWidth="1"/>
    <col min="13571" max="13571" width="35.7109375" style="20" customWidth="1"/>
    <col min="13572" max="13572" width="16.140625" style="20" customWidth="1"/>
    <col min="13573" max="13573" width="26" style="20" customWidth="1"/>
    <col min="13574" max="13574" width="41.42578125" style="20" customWidth="1"/>
    <col min="13575" max="13575" width="51.140625" style="20" customWidth="1"/>
    <col min="13576" max="13576" width="31.5703125" style="20" customWidth="1"/>
    <col min="13577" max="13577" width="9.7109375" style="20" customWidth="1"/>
    <col min="13578" max="13578" width="29.42578125" style="20" customWidth="1"/>
    <col min="13579" max="13579" width="29.7109375" style="20" customWidth="1"/>
    <col min="13580" max="13580" width="30.140625" style="20" customWidth="1"/>
    <col min="13581" max="13824" width="9.140625" style="20" customWidth="1"/>
    <col min="13825" max="13825" width="14.7109375" style="20" customWidth="1"/>
    <col min="13826" max="13826" width="14.140625" style="20" customWidth="1"/>
    <col min="13827" max="13827" width="35.7109375" style="20" customWidth="1"/>
    <col min="13828" max="13828" width="16.140625" style="20" customWidth="1"/>
    <col min="13829" max="13829" width="26" style="20" customWidth="1"/>
    <col min="13830" max="13830" width="41.42578125" style="20" customWidth="1"/>
    <col min="13831" max="13831" width="51.140625" style="20" customWidth="1"/>
    <col min="13832" max="13832" width="31.5703125" style="20" customWidth="1"/>
    <col min="13833" max="13833" width="9.7109375" style="20" customWidth="1"/>
    <col min="13834" max="13834" width="29.42578125" style="20" customWidth="1"/>
    <col min="13835" max="13835" width="29.7109375" style="20" customWidth="1"/>
    <col min="13836" max="13836" width="30.140625" style="20" customWidth="1"/>
    <col min="13837" max="14080" width="9.140625" style="20" customWidth="1"/>
    <col min="14081" max="14081" width="14.7109375" style="20" customWidth="1"/>
    <col min="14082" max="14082" width="14.140625" style="20" customWidth="1"/>
    <col min="14083" max="14083" width="35.7109375" style="20" customWidth="1"/>
    <col min="14084" max="14084" width="16.140625" style="20" customWidth="1"/>
    <col min="14085" max="14085" width="26" style="20" customWidth="1"/>
    <col min="14086" max="14086" width="41.42578125" style="20" customWidth="1"/>
    <col min="14087" max="14087" width="51.140625" style="20" customWidth="1"/>
    <col min="14088" max="14088" width="31.5703125" style="20" customWidth="1"/>
    <col min="14089" max="14089" width="9.7109375" style="20" customWidth="1"/>
    <col min="14090" max="14090" width="29.42578125" style="20" customWidth="1"/>
    <col min="14091" max="14091" width="29.7109375" style="20" customWidth="1"/>
    <col min="14092" max="14092" width="30.140625" style="20" customWidth="1"/>
    <col min="14093" max="14336" width="9.140625" style="20" customWidth="1"/>
    <col min="14337" max="14337" width="14.7109375" style="20" customWidth="1"/>
    <col min="14338" max="14338" width="14.140625" style="20" customWidth="1"/>
    <col min="14339" max="14339" width="35.7109375" style="20" customWidth="1"/>
    <col min="14340" max="14340" width="16.140625" style="20" customWidth="1"/>
    <col min="14341" max="14341" width="26" style="20" customWidth="1"/>
    <col min="14342" max="14342" width="41.42578125" style="20" customWidth="1"/>
    <col min="14343" max="14343" width="51.140625" style="20" customWidth="1"/>
    <col min="14344" max="14344" width="31.5703125" style="20" customWidth="1"/>
    <col min="14345" max="14345" width="9.7109375" style="20" customWidth="1"/>
    <col min="14346" max="14346" width="29.42578125" style="20" customWidth="1"/>
    <col min="14347" max="14347" width="29.7109375" style="20" customWidth="1"/>
    <col min="14348" max="14348" width="30.140625" style="20" customWidth="1"/>
    <col min="14349" max="14592" width="9.140625" style="20" customWidth="1"/>
    <col min="14593" max="14593" width="14.7109375" style="20" customWidth="1"/>
    <col min="14594" max="14594" width="14.140625" style="20" customWidth="1"/>
    <col min="14595" max="14595" width="35.7109375" style="20" customWidth="1"/>
    <col min="14596" max="14596" width="16.140625" style="20" customWidth="1"/>
    <col min="14597" max="14597" width="26" style="20" customWidth="1"/>
    <col min="14598" max="14598" width="41.42578125" style="20" customWidth="1"/>
    <col min="14599" max="14599" width="51.140625" style="20" customWidth="1"/>
    <col min="14600" max="14600" width="31.5703125" style="20" customWidth="1"/>
    <col min="14601" max="14601" width="9.7109375" style="20" customWidth="1"/>
    <col min="14602" max="14602" width="29.42578125" style="20" customWidth="1"/>
    <col min="14603" max="14603" width="29.7109375" style="20" customWidth="1"/>
    <col min="14604" max="14604" width="30.140625" style="20" customWidth="1"/>
    <col min="14605" max="14848" width="9.140625" style="20" customWidth="1"/>
    <col min="14849" max="14849" width="14.7109375" style="20" customWidth="1"/>
    <col min="14850" max="14850" width="14.140625" style="20" customWidth="1"/>
    <col min="14851" max="14851" width="35.7109375" style="20" customWidth="1"/>
    <col min="14852" max="14852" width="16.140625" style="20" customWidth="1"/>
    <col min="14853" max="14853" width="26" style="20" customWidth="1"/>
    <col min="14854" max="14854" width="41.42578125" style="20" customWidth="1"/>
    <col min="14855" max="14855" width="51.140625" style="20" customWidth="1"/>
    <col min="14856" max="14856" width="31.5703125" style="20" customWidth="1"/>
    <col min="14857" max="14857" width="9.7109375" style="20" customWidth="1"/>
    <col min="14858" max="14858" width="29.42578125" style="20" customWidth="1"/>
    <col min="14859" max="14859" width="29.7109375" style="20" customWidth="1"/>
    <col min="14860" max="14860" width="30.140625" style="20" customWidth="1"/>
    <col min="14861" max="15104" width="9.140625" style="20" customWidth="1"/>
    <col min="15105" max="15105" width="14.7109375" style="20" customWidth="1"/>
    <col min="15106" max="15106" width="14.140625" style="20" customWidth="1"/>
    <col min="15107" max="15107" width="35.7109375" style="20" customWidth="1"/>
    <col min="15108" max="15108" width="16.140625" style="20" customWidth="1"/>
    <col min="15109" max="15109" width="26" style="20" customWidth="1"/>
    <col min="15110" max="15110" width="41.42578125" style="20" customWidth="1"/>
    <col min="15111" max="15111" width="51.140625" style="20" customWidth="1"/>
    <col min="15112" max="15112" width="31.5703125" style="20" customWidth="1"/>
    <col min="15113" max="15113" width="9.7109375" style="20" customWidth="1"/>
    <col min="15114" max="15114" width="29.42578125" style="20" customWidth="1"/>
    <col min="15115" max="15115" width="29.7109375" style="20" customWidth="1"/>
    <col min="15116" max="15116" width="30.140625" style="20" customWidth="1"/>
    <col min="15117" max="15360" width="9.140625" style="20" customWidth="1"/>
    <col min="15361" max="15361" width="14.7109375" style="20" customWidth="1"/>
    <col min="15362" max="15362" width="14.140625" style="20" customWidth="1"/>
    <col min="15363" max="15363" width="35.7109375" style="20" customWidth="1"/>
    <col min="15364" max="15364" width="16.140625" style="20" customWidth="1"/>
    <col min="15365" max="15365" width="26" style="20" customWidth="1"/>
    <col min="15366" max="15366" width="41.42578125" style="20" customWidth="1"/>
    <col min="15367" max="15367" width="51.140625" style="20" customWidth="1"/>
    <col min="15368" max="15368" width="31.5703125" style="20" customWidth="1"/>
    <col min="15369" max="15369" width="9.7109375" style="20" customWidth="1"/>
    <col min="15370" max="15370" width="29.42578125" style="20" customWidth="1"/>
    <col min="15371" max="15371" width="29.7109375" style="20" customWidth="1"/>
    <col min="15372" max="15372" width="30.140625" style="20" customWidth="1"/>
    <col min="15373" max="15616" width="9.140625" style="20" customWidth="1"/>
    <col min="15617" max="15617" width="14.7109375" style="20" customWidth="1"/>
    <col min="15618" max="15618" width="14.140625" style="20" customWidth="1"/>
    <col min="15619" max="15619" width="35.7109375" style="20" customWidth="1"/>
    <col min="15620" max="15620" width="16.140625" style="20" customWidth="1"/>
    <col min="15621" max="15621" width="26" style="20" customWidth="1"/>
    <col min="15622" max="15622" width="41.42578125" style="20" customWidth="1"/>
    <col min="15623" max="15623" width="51.140625" style="20" customWidth="1"/>
    <col min="15624" max="15624" width="31.5703125" style="20" customWidth="1"/>
    <col min="15625" max="15625" width="9.7109375" style="20" customWidth="1"/>
    <col min="15626" max="15626" width="29.42578125" style="20" customWidth="1"/>
    <col min="15627" max="15627" width="29.7109375" style="20" customWidth="1"/>
    <col min="15628" max="15628" width="30.140625" style="20" customWidth="1"/>
    <col min="15629" max="15872" width="9.140625" style="20" customWidth="1"/>
    <col min="15873" max="15873" width="14.7109375" style="20" customWidth="1"/>
    <col min="15874" max="15874" width="14.140625" style="20" customWidth="1"/>
    <col min="15875" max="15875" width="35.7109375" style="20" customWidth="1"/>
    <col min="15876" max="15876" width="16.140625" style="20" customWidth="1"/>
    <col min="15877" max="15877" width="26" style="20" customWidth="1"/>
    <col min="15878" max="15878" width="41.42578125" style="20" customWidth="1"/>
    <col min="15879" max="15879" width="51.140625" style="20" customWidth="1"/>
    <col min="15880" max="15880" width="31.5703125" style="20" customWidth="1"/>
    <col min="15881" max="15881" width="9.7109375" style="20" customWidth="1"/>
    <col min="15882" max="15882" width="29.42578125" style="20" customWidth="1"/>
    <col min="15883" max="15883" width="29.7109375" style="20" customWidth="1"/>
    <col min="15884" max="15884" width="30.140625" style="20" customWidth="1"/>
    <col min="15885" max="16128" width="9.140625" style="20" customWidth="1"/>
    <col min="16129" max="16129" width="14.7109375" style="20" customWidth="1"/>
    <col min="16130" max="16130" width="14.140625" style="20" customWidth="1"/>
    <col min="16131" max="16131" width="35.7109375" style="20" customWidth="1"/>
    <col min="16132" max="16132" width="16.140625" style="20" customWidth="1"/>
    <col min="16133" max="16133" width="26" style="20" customWidth="1"/>
    <col min="16134" max="16134" width="41.42578125" style="20" customWidth="1"/>
    <col min="16135" max="16135" width="51.140625" style="20" customWidth="1"/>
    <col min="16136" max="16136" width="31.5703125" style="20" customWidth="1"/>
    <col min="16137" max="16137" width="9.7109375" style="20" customWidth="1"/>
    <col min="16138" max="16138" width="29.42578125" style="20" customWidth="1"/>
    <col min="16139" max="16139" width="29.7109375" style="20" customWidth="1"/>
    <col min="16140" max="16140" width="30.140625" style="20" customWidth="1"/>
    <col min="16141" max="16384" width="9.140625" style="20" customWidth="1"/>
  </cols>
  <sheetData>
    <row r="1" spans="1:12" x14ac:dyDescent="0.2">
      <c r="A1" s="19" t="s">
        <v>221</v>
      </c>
      <c r="B1" s="19" t="s">
        <v>222</v>
      </c>
      <c r="C1" s="19" t="s">
        <v>223</v>
      </c>
      <c r="D1" s="19" t="s">
        <v>224</v>
      </c>
      <c r="E1" s="19" t="s">
        <v>225</v>
      </c>
      <c r="F1" s="19" t="s">
        <v>226</v>
      </c>
      <c r="G1" s="19" t="s">
        <v>227</v>
      </c>
      <c r="H1" s="19" t="s">
        <v>228</v>
      </c>
      <c r="I1" s="19" t="s">
        <v>128</v>
      </c>
      <c r="J1" s="19" t="s">
        <v>229</v>
      </c>
      <c r="K1" s="19" t="s">
        <v>230</v>
      </c>
      <c r="L1" s="19" t="s">
        <v>231</v>
      </c>
    </row>
    <row r="2" spans="1:12" x14ac:dyDescent="0.2">
      <c r="A2" s="20" t="s">
        <v>232</v>
      </c>
      <c r="B2" s="20" t="s">
        <v>233</v>
      </c>
      <c r="C2" s="20" t="s">
        <v>234</v>
      </c>
      <c r="D2" s="20" t="s">
        <v>235</v>
      </c>
      <c r="E2" s="20" t="s">
        <v>236</v>
      </c>
      <c r="F2" s="20" t="s">
        <v>237</v>
      </c>
      <c r="G2" s="20" t="s">
        <v>238</v>
      </c>
      <c r="H2" s="20" t="s">
        <v>239</v>
      </c>
      <c r="I2" s="20" t="s">
        <v>240</v>
      </c>
      <c r="J2" s="20">
        <v>70</v>
      </c>
      <c r="K2" s="20">
        <v>4</v>
      </c>
      <c r="L2" s="20">
        <v>4</v>
      </c>
    </row>
    <row r="3" spans="1:12" x14ac:dyDescent="0.2">
      <c r="A3" s="20" t="s">
        <v>241</v>
      </c>
      <c r="B3" s="20" t="s">
        <v>242</v>
      </c>
      <c r="C3" s="20" t="s">
        <v>243</v>
      </c>
      <c r="D3" s="20" t="s">
        <v>235</v>
      </c>
      <c r="E3" s="20" t="s">
        <v>236</v>
      </c>
      <c r="F3" s="20" t="s">
        <v>244</v>
      </c>
      <c r="G3" s="20" t="s">
        <v>238</v>
      </c>
      <c r="H3" s="20" t="s">
        <v>245</v>
      </c>
      <c r="I3" s="20" t="s">
        <v>246</v>
      </c>
      <c r="J3" s="20">
        <v>31</v>
      </c>
      <c r="K3" s="20">
        <v>1</v>
      </c>
      <c r="L3" s="20">
        <v>3</v>
      </c>
    </row>
    <row r="4" spans="1:12" x14ac:dyDescent="0.2">
      <c r="A4" s="20" t="s">
        <v>247</v>
      </c>
      <c r="B4" s="20" t="s">
        <v>248</v>
      </c>
      <c r="C4" s="20" t="s">
        <v>249</v>
      </c>
      <c r="D4" s="20" t="s">
        <v>235</v>
      </c>
      <c r="E4" s="20" t="s">
        <v>236</v>
      </c>
      <c r="F4" s="20" t="s">
        <v>250</v>
      </c>
      <c r="G4" s="20" t="s">
        <v>251</v>
      </c>
      <c r="H4" s="20" t="s">
        <v>245</v>
      </c>
      <c r="I4" s="20" t="s">
        <v>246</v>
      </c>
      <c r="J4" s="20">
        <v>5</v>
      </c>
      <c r="K4" s="20">
        <v>1</v>
      </c>
      <c r="L4" s="20">
        <v>3</v>
      </c>
    </row>
    <row r="5" spans="1:12" x14ac:dyDescent="0.2">
      <c r="A5" s="20" t="s">
        <v>252</v>
      </c>
      <c r="B5" s="20" t="s">
        <v>253</v>
      </c>
      <c r="C5" s="20" t="s">
        <v>254</v>
      </c>
      <c r="D5" s="20" t="s">
        <v>34</v>
      </c>
      <c r="E5" s="20" t="s">
        <v>236</v>
      </c>
      <c r="F5" s="20" t="s">
        <v>255</v>
      </c>
      <c r="G5" s="20" t="s">
        <v>256</v>
      </c>
      <c r="H5" s="20" t="s">
        <v>239</v>
      </c>
      <c r="I5" s="20" t="s">
        <v>240</v>
      </c>
      <c r="J5" s="20">
        <v>2</v>
      </c>
      <c r="K5" s="20">
        <v>1</v>
      </c>
      <c r="L5" s="20">
        <v>2</v>
      </c>
    </row>
    <row r="6" spans="1:12" x14ac:dyDescent="0.2">
      <c r="A6" s="20" t="s">
        <v>257</v>
      </c>
      <c r="B6" s="20" t="s">
        <v>258</v>
      </c>
      <c r="C6" s="20" t="s">
        <v>259</v>
      </c>
      <c r="D6" s="20" t="s">
        <v>34</v>
      </c>
      <c r="E6" s="20" t="s">
        <v>236</v>
      </c>
      <c r="F6" s="20" t="s">
        <v>260</v>
      </c>
      <c r="G6" s="20" t="s">
        <v>261</v>
      </c>
      <c r="H6" s="20" t="s">
        <v>239</v>
      </c>
      <c r="I6" s="20" t="s">
        <v>240</v>
      </c>
      <c r="J6" s="20">
        <v>22</v>
      </c>
      <c r="K6" s="20">
        <v>2</v>
      </c>
      <c r="L6" s="20">
        <v>6</v>
      </c>
    </row>
    <row r="7" spans="1:12" x14ac:dyDescent="0.2">
      <c r="A7" s="20" t="s">
        <v>262</v>
      </c>
      <c r="B7" s="20" t="s">
        <v>263</v>
      </c>
      <c r="C7" s="20" t="s">
        <v>264</v>
      </c>
      <c r="D7" s="20" t="s">
        <v>34</v>
      </c>
      <c r="E7" s="20" t="s">
        <v>236</v>
      </c>
      <c r="F7" s="20" t="s">
        <v>265</v>
      </c>
      <c r="G7" s="20" t="s">
        <v>266</v>
      </c>
      <c r="H7" s="20" t="s">
        <v>239</v>
      </c>
      <c r="I7" s="20" t="s">
        <v>240</v>
      </c>
      <c r="J7" s="20">
        <v>22</v>
      </c>
      <c r="K7" s="20">
        <v>2</v>
      </c>
      <c r="L7" s="20">
        <v>5</v>
      </c>
    </row>
    <row r="8" spans="1:12" x14ac:dyDescent="0.2">
      <c r="A8" s="20" t="s">
        <v>267</v>
      </c>
      <c r="B8" s="20" t="s">
        <v>268</v>
      </c>
      <c r="C8" s="20" t="s">
        <v>269</v>
      </c>
      <c r="D8" s="20" t="s">
        <v>34</v>
      </c>
      <c r="E8" s="20" t="s">
        <v>236</v>
      </c>
      <c r="F8" s="20" t="s">
        <v>270</v>
      </c>
      <c r="G8" s="20" t="s">
        <v>271</v>
      </c>
      <c r="H8" s="20" t="s">
        <v>239</v>
      </c>
      <c r="I8" s="20" t="s">
        <v>240</v>
      </c>
      <c r="J8" s="20">
        <v>28</v>
      </c>
      <c r="K8" s="20">
        <v>2</v>
      </c>
      <c r="L8" s="20">
        <v>6</v>
      </c>
    </row>
    <row r="9" spans="1:12" x14ac:dyDescent="0.2">
      <c r="A9" s="20" t="s">
        <v>272</v>
      </c>
      <c r="B9" s="20" t="s">
        <v>273</v>
      </c>
      <c r="C9" s="20" t="s">
        <v>274</v>
      </c>
      <c r="D9" s="20" t="s">
        <v>34</v>
      </c>
      <c r="E9" s="20" t="s">
        <v>236</v>
      </c>
      <c r="F9" s="20" t="s">
        <v>275</v>
      </c>
      <c r="G9" s="20" t="s">
        <v>276</v>
      </c>
      <c r="H9" s="20" t="s">
        <v>239</v>
      </c>
      <c r="I9" s="20" t="s">
        <v>240</v>
      </c>
      <c r="J9" s="20">
        <v>169</v>
      </c>
      <c r="K9" s="20">
        <v>8</v>
      </c>
      <c r="L9" s="20">
        <v>8</v>
      </c>
    </row>
    <row r="10" spans="1:12" x14ac:dyDescent="0.2">
      <c r="A10" s="20" t="s">
        <v>277</v>
      </c>
      <c r="B10" s="20" t="s">
        <v>278</v>
      </c>
      <c r="C10" s="20" t="s">
        <v>279</v>
      </c>
      <c r="D10" s="20" t="s">
        <v>34</v>
      </c>
      <c r="E10" s="20" t="s">
        <v>236</v>
      </c>
      <c r="F10" s="20" t="s">
        <v>280</v>
      </c>
      <c r="G10" s="20" t="s">
        <v>281</v>
      </c>
      <c r="H10" s="20" t="s">
        <v>239</v>
      </c>
      <c r="I10" s="20" t="s">
        <v>240</v>
      </c>
      <c r="J10" s="20">
        <v>304</v>
      </c>
      <c r="K10" s="20">
        <v>20</v>
      </c>
      <c r="L10" s="20">
        <v>15</v>
      </c>
    </row>
    <row r="11" spans="1:12" x14ac:dyDescent="0.2">
      <c r="A11" s="20" t="s">
        <v>282</v>
      </c>
      <c r="B11" s="20" t="s">
        <v>283</v>
      </c>
      <c r="C11" s="20" t="s">
        <v>284</v>
      </c>
      <c r="D11" s="20" t="s">
        <v>34</v>
      </c>
      <c r="E11" s="20" t="s">
        <v>236</v>
      </c>
      <c r="F11" s="20" t="s">
        <v>285</v>
      </c>
      <c r="G11" s="20" t="s">
        <v>238</v>
      </c>
      <c r="H11" s="20" t="s">
        <v>245</v>
      </c>
      <c r="I11" s="20" t="s">
        <v>246</v>
      </c>
      <c r="J11" s="20">
        <v>168</v>
      </c>
      <c r="K11" s="20">
        <v>8</v>
      </c>
      <c r="L11" s="20">
        <v>7</v>
      </c>
    </row>
    <row r="12" spans="1:12" x14ac:dyDescent="0.2">
      <c r="A12" s="20" t="s">
        <v>286</v>
      </c>
      <c r="B12" s="20" t="s">
        <v>287</v>
      </c>
      <c r="C12" s="20" t="s">
        <v>288</v>
      </c>
      <c r="D12" s="20" t="s">
        <v>34</v>
      </c>
      <c r="E12" s="20" t="s">
        <v>236</v>
      </c>
      <c r="F12" s="20" t="s">
        <v>289</v>
      </c>
      <c r="G12" s="20" t="s">
        <v>290</v>
      </c>
      <c r="H12" s="20" t="s">
        <v>245</v>
      </c>
      <c r="I12" s="20" t="s">
        <v>246</v>
      </c>
      <c r="J12" s="20">
        <v>37</v>
      </c>
      <c r="K12" s="20">
        <v>3</v>
      </c>
      <c r="L12" s="20">
        <v>6</v>
      </c>
    </row>
    <row r="13" spans="1:12" x14ac:dyDescent="0.2">
      <c r="A13" s="20" t="s">
        <v>291</v>
      </c>
      <c r="B13" s="20" t="s">
        <v>292</v>
      </c>
      <c r="C13" s="20" t="s">
        <v>293</v>
      </c>
      <c r="D13" s="20" t="s">
        <v>34</v>
      </c>
      <c r="E13" s="20" t="s">
        <v>236</v>
      </c>
      <c r="F13" s="20" t="s">
        <v>294</v>
      </c>
      <c r="G13" s="20" t="s">
        <v>295</v>
      </c>
      <c r="H13" s="20" t="s">
        <v>239</v>
      </c>
      <c r="I13" s="20" t="s">
        <v>240</v>
      </c>
      <c r="J13" s="20">
        <v>28</v>
      </c>
      <c r="K13" s="20">
        <v>2</v>
      </c>
      <c r="L13" s="20">
        <v>6</v>
      </c>
    </row>
    <row r="14" spans="1:12" x14ac:dyDescent="0.2">
      <c r="A14" s="20" t="s">
        <v>296</v>
      </c>
      <c r="B14" s="20" t="s">
        <v>297</v>
      </c>
      <c r="C14" s="20" t="s">
        <v>298</v>
      </c>
      <c r="D14" s="20" t="s">
        <v>34</v>
      </c>
      <c r="E14" s="20" t="s">
        <v>236</v>
      </c>
      <c r="F14" s="20" t="s">
        <v>299</v>
      </c>
      <c r="G14" s="20" t="s">
        <v>300</v>
      </c>
      <c r="H14" s="20" t="s">
        <v>239</v>
      </c>
      <c r="I14" s="20" t="s">
        <v>240</v>
      </c>
      <c r="J14" s="20">
        <v>67</v>
      </c>
      <c r="K14" s="20">
        <v>5</v>
      </c>
      <c r="L14" s="20">
        <v>6</v>
      </c>
    </row>
    <row r="15" spans="1:12" x14ac:dyDescent="0.2">
      <c r="A15" s="20" t="s">
        <v>301</v>
      </c>
      <c r="B15" s="20" t="s">
        <v>302</v>
      </c>
      <c r="C15" s="20" t="s">
        <v>303</v>
      </c>
      <c r="D15" s="20" t="s">
        <v>17</v>
      </c>
      <c r="E15" s="20" t="s">
        <v>236</v>
      </c>
      <c r="F15" s="20" t="s">
        <v>304</v>
      </c>
      <c r="G15" s="20" t="s">
        <v>305</v>
      </c>
      <c r="H15" s="20" t="s">
        <v>245</v>
      </c>
      <c r="I15" s="20" t="s">
        <v>246</v>
      </c>
      <c r="J15" s="20">
        <v>68</v>
      </c>
      <c r="K15" s="20">
        <v>9</v>
      </c>
      <c r="L15" s="20">
        <v>5</v>
      </c>
    </row>
    <row r="16" spans="1:12" x14ac:dyDescent="0.2">
      <c r="A16" s="20" t="s">
        <v>306</v>
      </c>
      <c r="B16" s="20" t="s">
        <v>307</v>
      </c>
      <c r="C16" s="20" t="s">
        <v>308</v>
      </c>
      <c r="D16" s="20" t="s">
        <v>17</v>
      </c>
      <c r="E16" s="20" t="s">
        <v>236</v>
      </c>
      <c r="F16" s="20" t="s">
        <v>309</v>
      </c>
      <c r="G16" s="20" t="s">
        <v>308</v>
      </c>
      <c r="H16" s="20" t="s">
        <v>239</v>
      </c>
      <c r="I16" s="20" t="s">
        <v>240</v>
      </c>
      <c r="J16" s="20">
        <v>50</v>
      </c>
      <c r="K16" s="20">
        <v>8</v>
      </c>
      <c r="L16" s="20">
        <v>5</v>
      </c>
    </row>
    <row r="17" spans="1:12" x14ac:dyDescent="0.2">
      <c r="A17" s="20" t="s">
        <v>310</v>
      </c>
      <c r="B17" s="20" t="s">
        <v>311</v>
      </c>
      <c r="C17" s="20" t="s">
        <v>312</v>
      </c>
      <c r="D17" s="20" t="s">
        <v>17</v>
      </c>
      <c r="E17" s="20" t="s">
        <v>236</v>
      </c>
      <c r="F17" s="20" t="s">
        <v>313</v>
      </c>
      <c r="G17" s="20" t="s">
        <v>314</v>
      </c>
      <c r="H17" s="20" t="s">
        <v>239</v>
      </c>
      <c r="I17" s="20" t="s">
        <v>240</v>
      </c>
      <c r="J17" s="20">
        <v>30</v>
      </c>
      <c r="K17" s="20">
        <v>8</v>
      </c>
      <c r="L17" s="20">
        <v>5</v>
      </c>
    </row>
    <row r="18" spans="1:12" x14ac:dyDescent="0.2">
      <c r="A18" s="20" t="s">
        <v>315</v>
      </c>
      <c r="B18" s="20" t="s">
        <v>316</v>
      </c>
      <c r="C18" s="20" t="s">
        <v>317</v>
      </c>
      <c r="D18" s="20" t="s">
        <v>17</v>
      </c>
      <c r="E18" s="20" t="s">
        <v>236</v>
      </c>
      <c r="F18" s="20" t="s">
        <v>318</v>
      </c>
      <c r="G18" s="20" t="s">
        <v>319</v>
      </c>
      <c r="H18" s="20" t="s">
        <v>239</v>
      </c>
      <c r="I18" s="20" t="s">
        <v>240</v>
      </c>
      <c r="J18" s="20">
        <v>486</v>
      </c>
      <c r="K18" s="20">
        <v>54</v>
      </c>
      <c r="L18" s="20">
        <v>25</v>
      </c>
    </row>
    <row r="19" spans="1:12" x14ac:dyDescent="0.2">
      <c r="A19" s="20" t="s">
        <v>320</v>
      </c>
      <c r="B19" s="20" t="s">
        <v>321</v>
      </c>
      <c r="C19" s="20" t="s">
        <v>322</v>
      </c>
      <c r="D19" s="20" t="s">
        <v>34</v>
      </c>
      <c r="E19" s="20" t="s">
        <v>236</v>
      </c>
      <c r="F19" s="20" t="s">
        <v>323</v>
      </c>
      <c r="G19" s="20" t="s">
        <v>324</v>
      </c>
      <c r="H19" s="20" t="s">
        <v>245</v>
      </c>
      <c r="I19" s="20" t="s">
        <v>246</v>
      </c>
      <c r="J19" s="20">
        <v>29</v>
      </c>
      <c r="K19" s="20">
        <v>2</v>
      </c>
      <c r="L19" s="20">
        <v>6</v>
      </c>
    </row>
    <row r="20" spans="1:12" x14ac:dyDescent="0.2">
      <c r="A20" s="20" t="s">
        <v>325</v>
      </c>
      <c r="B20" s="20" t="s">
        <v>326</v>
      </c>
      <c r="C20" s="20" t="s">
        <v>327</v>
      </c>
      <c r="D20" s="20" t="s">
        <v>34</v>
      </c>
      <c r="E20" s="20" t="s">
        <v>236</v>
      </c>
      <c r="F20" s="20" t="s">
        <v>328</v>
      </c>
      <c r="G20" s="20" t="s">
        <v>329</v>
      </c>
      <c r="H20" s="20" t="s">
        <v>245</v>
      </c>
      <c r="I20" s="20" t="s">
        <v>246</v>
      </c>
      <c r="J20" s="20">
        <v>4</v>
      </c>
      <c r="K20" s="20">
        <v>1</v>
      </c>
      <c r="L20" s="20">
        <v>3</v>
      </c>
    </row>
    <row r="21" spans="1:12" x14ac:dyDescent="0.2">
      <c r="A21" s="20" t="s">
        <v>330</v>
      </c>
      <c r="B21" s="20" t="s">
        <v>331</v>
      </c>
      <c r="C21" s="20" t="s">
        <v>332</v>
      </c>
      <c r="D21" s="20" t="s">
        <v>34</v>
      </c>
      <c r="E21" s="20" t="s">
        <v>236</v>
      </c>
      <c r="F21" s="20" t="s">
        <v>333</v>
      </c>
      <c r="G21" s="20" t="s">
        <v>334</v>
      </c>
      <c r="H21" s="20" t="s">
        <v>239</v>
      </c>
      <c r="I21" s="20" t="s">
        <v>240</v>
      </c>
      <c r="J21" s="20">
        <v>5</v>
      </c>
      <c r="K21" s="20">
        <v>1</v>
      </c>
      <c r="L21" s="20">
        <v>2</v>
      </c>
    </row>
    <row r="22" spans="1:12" x14ac:dyDescent="0.2">
      <c r="A22" s="20" t="s">
        <v>335</v>
      </c>
      <c r="B22" s="20" t="s">
        <v>336</v>
      </c>
      <c r="C22" s="20" t="s">
        <v>337</v>
      </c>
      <c r="D22" s="20" t="s">
        <v>34</v>
      </c>
      <c r="E22" s="20" t="s">
        <v>236</v>
      </c>
      <c r="F22" s="20" t="s">
        <v>338</v>
      </c>
      <c r="G22" s="20" t="s">
        <v>339</v>
      </c>
      <c r="H22" s="20" t="s">
        <v>245</v>
      </c>
      <c r="I22" s="20" t="s">
        <v>246</v>
      </c>
      <c r="J22" s="20">
        <v>2</v>
      </c>
      <c r="K22" s="20">
        <v>1</v>
      </c>
      <c r="L22" s="20">
        <v>2</v>
      </c>
    </row>
    <row r="23" spans="1:12" x14ac:dyDescent="0.2">
      <c r="A23" s="20" t="s">
        <v>340</v>
      </c>
      <c r="B23" s="20" t="s">
        <v>341</v>
      </c>
      <c r="C23" s="20" t="s">
        <v>342</v>
      </c>
      <c r="D23" s="20" t="s">
        <v>34</v>
      </c>
      <c r="E23" s="20" t="s">
        <v>236</v>
      </c>
      <c r="F23" s="20" t="s">
        <v>343</v>
      </c>
      <c r="G23" s="20" t="s">
        <v>344</v>
      </c>
      <c r="H23" s="20" t="s">
        <v>245</v>
      </c>
      <c r="I23" s="20" t="s">
        <v>246</v>
      </c>
      <c r="J23" s="20">
        <v>12</v>
      </c>
      <c r="K23" s="20">
        <v>2</v>
      </c>
      <c r="L23" s="20">
        <v>4</v>
      </c>
    </row>
    <row r="24" spans="1:12" x14ac:dyDescent="0.2">
      <c r="A24" s="20" t="s">
        <v>37</v>
      </c>
      <c r="B24" s="20" t="s">
        <v>248</v>
      </c>
      <c r="C24" s="20" t="s">
        <v>345</v>
      </c>
      <c r="D24" s="20" t="s">
        <v>34</v>
      </c>
      <c r="E24" s="20" t="s">
        <v>236</v>
      </c>
      <c r="F24" s="20" t="s">
        <v>346</v>
      </c>
      <c r="G24" s="20" t="s">
        <v>251</v>
      </c>
      <c r="H24" s="20" t="s">
        <v>245</v>
      </c>
      <c r="I24" s="20" t="s">
        <v>246</v>
      </c>
      <c r="J24" s="20">
        <v>21</v>
      </c>
      <c r="K24" s="20">
        <v>2</v>
      </c>
      <c r="L24" s="20">
        <v>6</v>
      </c>
    </row>
    <row r="25" spans="1:12" x14ac:dyDescent="0.2">
      <c r="A25" s="20" t="s">
        <v>347</v>
      </c>
      <c r="B25" s="20" t="s">
        <v>348</v>
      </c>
      <c r="C25" s="20" t="s">
        <v>349</v>
      </c>
      <c r="D25" s="20" t="s">
        <v>34</v>
      </c>
      <c r="E25" s="20" t="s">
        <v>236</v>
      </c>
      <c r="F25" s="20" t="s">
        <v>350</v>
      </c>
      <c r="G25" s="20" t="s">
        <v>351</v>
      </c>
      <c r="H25" s="20" t="s">
        <v>245</v>
      </c>
      <c r="I25" s="20" t="s">
        <v>246</v>
      </c>
      <c r="J25" s="20">
        <v>11</v>
      </c>
      <c r="K25" s="20">
        <v>1</v>
      </c>
      <c r="L25" s="20">
        <v>5</v>
      </c>
    </row>
    <row r="26" spans="1:12" x14ac:dyDescent="0.2">
      <c r="A26" s="20" t="s">
        <v>352</v>
      </c>
      <c r="B26" s="20" t="s">
        <v>353</v>
      </c>
      <c r="C26" s="20" t="s">
        <v>354</v>
      </c>
      <c r="D26" s="20" t="s">
        <v>34</v>
      </c>
      <c r="E26" s="20" t="s">
        <v>236</v>
      </c>
      <c r="F26" s="20" t="s">
        <v>355</v>
      </c>
      <c r="G26" s="20" t="s">
        <v>303</v>
      </c>
      <c r="H26" s="20" t="s">
        <v>245</v>
      </c>
      <c r="I26" s="20" t="s">
        <v>246</v>
      </c>
      <c r="J26" s="20">
        <v>89</v>
      </c>
      <c r="K26" s="20">
        <v>7</v>
      </c>
      <c r="L26" s="20">
        <v>6</v>
      </c>
    </row>
    <row r="27" spans="1:12" x14ac:dyDescent="0.2">
      <c r="A27" s="20" t="s">
        <v>72</v>
      </c>
      <c r="B27" s="20" t="s">
        <v>356</v>
      </c>
      <c r="C27" s="20" t="s">
        <v>357</v>
      </c>
      <c r="D27" s="20" t="s">
        <v>17</v>
      </c>
      <c r="E27" s="20" t="s">
        <v>236</v>
      </c>
      <c r="F27" s="20" t="s">
        <v>358</v>
      </c>
      <c r="G27" s="20" t="s">
        <v>359</v>
      </c>
      <c r="H27" s="20" t="s">
        <v>245</v>
      </c>
      <c r="I27" s="20" t="s">
        <v>246</v>
      </c>
      <c r="J27" s="20">
        <v>187</v>
      </c>
      <c r="K27" s="20">
        <v>23</v>
      </c>
      <c r="L27" s="20">
        <v>10</v>
      </c>
    </row>
    <row r="28" spans="1:12" x14ac:dyDescent="0.2">
      <c r="A28" s="20" t="s">
        <v>31</v>
      </c>
      <c r="B28" s="20" t="s">
        <v>360</v>
      </c>
      <c r="C28" s="20" t="s">
        <v>361</v>
      </c>
      <c r="D28" s="20" t="s">
        <v>34</v>
      </c>
      <c r="E28" s="20" t="s">
        <v>236</v>
      </c>
      <c r="F28" s="20" t="s">
        <v>33</v>
      </c>
      <c r="G28" s="20" t="s">
        <v>362</v>
      </c>
      <c r="H28" s="20" t="s">
        <v>239</v>
      </c>
      <c r="I28" s="20" t="s">
        <v>240</v>
      </c>
      <c r="J28" s="20">
        <v>6</v>
      </c>
      <c r="K28" s="20">
        <v>1</v>
      </c>
      <c r="L28" s="20">
        <v>4</v>
      </c>
    </row>
    <row r="29" spans="1:12" x14ac:dyDescent="0.2">
      <c r="A29" s="20" t="s">
        <v>61</v>
      </c>
      <c r="B29" s="20" t="s">
        <v>363</v>
      </c>
      <c r="C29" s="20" t="s">
        <v>364</v>
      </c>
      <c r="D29" s="20" t="s">
        <v>34</v>
      </c>
      <c r="E29" s="20" t="s">
        <v>236</v>
      </c>
      <c r="F29" s="20" t="s">
        <v>365</v>
      </c>
      <c r="G29" s="20" t="s">
        <v>366</v>
      </c>
      <c r="H29" s="20" t="s">
        <v>245</v>
      </c>
      <c r="I29" s="20" t="s">
        <v>246</v>
      </c>
      <c r="J29" s="20">
        <v>9</v>
      </c>
      <c r="K29" s="20">
        <v>1</v>
      </c>
      <c r="L29" s="20">
        <v>5</v>
      </c>
    </row>
    <row r="30" spans="1:12" x14ac:dyDescent="0.2">
      <c r="A30" s="20" t="s">
        <v>367</v>
      </c>
      <c r="B30" s="20" t="s">
        <v>368</v>
      </c>
      <c r="C30" s="20" t="s">
        <v>369</v>
      </c>
      <c r="D30" s="20" t="s">
        <v>235</v>
      </c>
      <c r="E30" s="20" t="s">
        <v>236</v>
      </c>
      <c r="F30" s="20" t="s">
        <v>370</v>
      </c>
      <c r="G30" s="20" t="s">
        <v>371</v>
      </c>
      <c r="H30" s="20" t="s">
        <v>372</v>
      </c>
      <c r="I30" s="20" t="s">
        <v>130</v>
      </c>
      <c r="J30" s="20">
        <v>96</v>
      </c>
      <c r="K30" s="20">
        <v>4</v>
      </c>
      <c r="L30" s="20">
        <v>4</v>
      </c>
    </row>
    <row r="31" spans="1:12" x14ac:dyDescent="0.2">
      <c r="A31" s="20" t="s">
        <v>373</v>
      </c>
      <c r="B31" s="20" t="s">
        <v>374</v>
      </c>
      <c r="C31" s="20" t="s">
        <v>156</v>
      </c>
      <c r="D31" s="20" t="s">
        <v>235</v>
      </c>
      <c r="E31" s="20" t="s">
        <v>236</v>
      </c>
      <c r="F31" s="20" t="s">
        <v>375</v>
      </c>
      <c r="G31" s="20" t="s">
        <v>376</v>
      </c>
      <c r="H31" s="20" t="s">
        <v>372</v>
      </c>
      <c r="I31" s="20" t="s">
        <v>130</v>
      </c>
      <c r="J31" s="20">
        <v>251</v>
      </c>
      <c r="K31" s="20">
        <v>11</v>
      </c>
      <c r="L31" s="20">
        <v>10</v>
      </c>
    </row>
    <row r="32" spans="1:12" x14ac:dyDescent="0.2">
      <c r="A32" s="20" t="s">
        <v>377</v>
      </c>
      <c r="B32" s="20" t="s">
        <v>378</v>
      </c>
      <c r="C32" s="20" t="s">
        <v>379</v>
      </c>
      <c r="D32" s="20" t="s">
        <v>235</v>
      </c>
      <c r="E32" s="20" t="s">
        <v>236</v>
      </c>
      <c r="F32" s="20" t="s">
        <v>380</v>
      </c>
      <c r="G32" s="20" t="s">
        <v>381</v>
      </c>
      <c r="H32" s="20" t="s">
        <v>372</v>
      </c>
      <c r="I32" s="20" t="s">
        <v>130</v>
      </c>
      <c r="J32" s="20">
        <v>109</v>
      </c>
      <c r="K32" s="20">
        <v>5</v>
      </c>
      <c r="L32" s="20">
        <v>5</v>
      </c>
    </row>
    <row r="33" spans="1:12" x14ac:dyDescent="0.2">
      <c r="A33" s="20" t="s">
        <v>108</v>
      </c>
      <c r="B33" s="20" t="s">
        <v>382</v>
      </c>
      <c r="C33" s="20" t="s">
        <v>383</v>
      </c>
      <c r="D33" s="20" t="s">
        <v>235</v>
      </c>
      <c r="E33" s="20" t="s">
        <v>236</v>
      </c>
      <c r="F33" s="20" t="s">
        <v>384</v>
      </c>
      <c r="G33" s="20" t="s">
        <v>385</v>
      </c>
      <c r="H33" s="20" t="s">
        <v>372</v>
      </c>
      <c r="I33" s="20" t="s">
        <v>130</v>
      </c>
      <c r="J33" s="20">
        <v>59</v>
      </c>
      <c r="K33" s="20">
        <v>3</v>
      </c>
      <c r="L33" s="20">
        <v>3</v>
      </c>
    </row>
    <row r="34" spans="1:12" x14ac:dyDescent="0.2">
      <c r="A34" s="20" t="s">
        <v>386</v>
      </c>
      <c r="B34" s="20" t="s">
        <v>387</v>
      </c>
      <c r="C34" s="20" t="s">
        <v>388</v>
      </c>
      <c r="D34" s="20" t="s">
        <v>235</v>
      </c>
      <c r="E34" s="20" t="s">
        <v>236</v>
      </c>
      <c r="F34" s="20" t="s">
        <v>389</v>
      </c>
      <c r="G34" s="20" t="s">
        <v>390</v>
      </c>
      <c r="H34" s="20" t="s">
        <v>391</v>
      </c>
      <c r="I34" s="20" t="s">
        <v>160</v>
      </c>
      <c r="J34" s="20">
        <v>76</v>
      </c>
      <c r="K34" s="20">
        <v>3</v>
      </c>
      <c r="L34" s="20">
        <v>4</v>
      </c>
    </row>
    <row r="35" spans="1:12" x14ac:dyDescent="0.2">
      <c r="A35" s="20" t="s">
        <v>392</v>
      </c>
      <c r="B35" s="20" t="s">
        <v>393</v>
      </c>
      <c r="C35" s="20" t="s">
        <v>394</v>
      </c>
      <c r="D35" s="20" t="s">
        <v>235</v>
      </c>
      <c r="E35" s="20" t="s">
        <v>236</v>
      </c>
      <c r="F35" s="20" t="s">
        <v>395</v>
      </c>
      <c r="G35" s="20" t="s">
        <v>396</v>
      </c>
      <c r="H35" s="20" t="s">
        <v>372</v>
      </c>
      <c r="I35" s="20" t="s">
        <v>130</v>
      </c>
      <c r="J35" s="20">
        <v>59</v>
      </c>
      <c r="K35" s="20">
        <v>2</v>
      </c>
      <c r="L35" s="20">
        <v>3</v>
      </c>
    </row>
    <row r="36" spans="1:12" x14ac:dyDescent="0.2">
      <c r="A36" s="20" t="s">
        <v>397</v>
      </c>
      <c r="B36" s="20" t="s">
        <v>398</v>
      </c>
      <c r="C36" s="20" t="s">
        <v>399</v>
      </c>
      <c r="D36" s="20" t="s">
        <v>235</v>
      </c>
      <c r="E36" s="20" t="s">
        <v>236</v>
      </c>
      <c r="F36" s="20" t="s">
        <v>400</v>
      </c>
      <c r="G36" s="20" t="s">
        <v>401</v>
      </c>
      <c r="H36" s="20" t="s">
        <v>372</v>
      </c>
      <c r="I36" s="20" t="s">
        <v>130</v>
      </c>
      <c r="J36" s="20">
        <v>27</v>
      </c>
      <c r="K36" s="20">
        <v>2</v>
      </c>
      <c r="L36" s="20">
        <v>3</v>
      </c>
    </row>
    <row r="37" spans="1:12" x14ac:dyDescent="0.2">
      <c r="A37" s="20" t="s">
        <v>402</v>
      </c>
      <c r="B37" s="20" t="s">
        <v>403</v>
      </c>
      <c r="C37" s="20" t="s">
        <v>404</v>
      </c>
      <c r="D37" s="20" t="s">
        <v>235</v>
      </c>
      <c r="E37" s="20" t="s">
        <v>236</v>
      </c>
      <c r="F37" s="20" t="s">
        <v>405</v>
      </c>
      <c r="G37" s="20" t="s">
        <v>406</v>
      </c>
      <c r="H37" s="20" t="s">
        <v>372</v>
      </c>
      <c r="I37" s="20" t="s">
        <v>130</v>
      </c>
      <c r="J37" s="20">
        <v>28</v>
      </c>
      <c r="K37" s="20">
        <v>2</v>
      </c>
      <c r="L37" s="20">
        <v>3</v>
      </c>
    </row>
    <row r="38" spans="1:12" x14ac:dyDescent="0.2">
      <c r="A38" s="20" t="s">
        <v>407</v>
      </c>
      <c r="B38" s="20" t="s">
        <v>408</v>
      </c>
      <c r="C38" s="20" t="s">
        <v>159</v>
      </c>
      <c r="D38" s="20" t="s">
        <v>235</v>
      </c>
      <c r="E38" s="20" t="s">
        <v>236</v>
      </c>
      <c r="F38" s="20" t="s">
        <v>409</v>
      </c>
      <c r="G38" s="20" t="s">
        <v>410</v>
      </c>
      <c r="H38" s="20" t="s">
        <v>391</v>
      </c>
      <c r="I38" s="20" t="s">
        <v>160</v>
      </c>
      <c r="J38" s="20">
        <v>61</v>
      </c>
      <c r="K38" s="20">
        <v>3</v>
      </c>
      <c r="L38" s="20">
        <v>3</v>
      </c>
    </row>
    <row r="39" spans="1:12" x14ac:dyDescent="0.2">
      <c r="A39" s="20" t="s">
        <v>411</v>
      </c>
      <c r="B39" s="20" t="s">
        <v>412</v>
      </c>
      <c r="C39" s="20" t="s">
        <v>413</v>
      </c>
      <c r="D39" s="20" t="s">
        <v>235</v>
      </c>
      <c r="E39" s="20" t="s">
        <v>236</v>
      </c>
      <c r="F39" s="20" t="s">
        <v>414</v>
      </c>
      <c r="G39" s="20" t="s">
        <v>415</v>
      </c>
      <c r="H39" s="20" t="s">
        <v>372</v>
      </c>
      <c r="I39" s="20" t="s">
        <v>130</v>
      </c>
      <c r="J39" s="20">
        <v>82</v>
      </c>
      <c r="K39" s="20">
        <v>3</v>
      </c>
      <c r="L39" s="20">
        <v>6</v>
      </c>
    </row>
    <row r="40" spans="1:12" x14ac:dyDescent="0.2">
      <c r="A40" s="20" t="s">
        <v>416</v>
      </c>
      <c r="B40" s="20" t="s">
        <v>417</v>
      </c>
      <c r="C40" s="20" t="s">
        <v>418</v>
      </c>
      <c r="D40" s="20" t="s">
        <v>235</v>
      </c>
      <c r="E40" s="20" t="s">
        <v>236</v>
      </c>
      <c r="F40" s="20" t="s">
        <v>419</v>
      </c>
      <c r="G40" s="20" t="s">
        <v>420</v>
      </c>
      <c r="H40" s="20" t="s">
        <v>372</v>
      </c>
      <c r="I40" s="20" t="s">
        <v>130</v>
      </c>
      <c r="J40" s="20">
        <v>51</v>
      </c>
      <c r="K40" s="20">
        <v>2</v>
      </c>
      <c r="L40" s="20">
        <v>3</v>
      </c>
    </row>
    <row r="41" spans="1:12" x14ac:dyDescent="0.2">
      <c r="A41" s="20" t="s">
        <v>101</v>
      </c>
      <c r="B41" s="20" t="s">
        <v>421</v>
      </c>
      <c r="C41" s="20" t="s">
        <v>422</v>
      </c>
      <c r="D41" s="20" t="s">
        <v>235</v>
      </c>
      <c r="E41" s="20" t="s">
        <v>236</v>
      </c>
      <c r="F41" s="20" t="s">
        <v>423</v>
      </c>
      <c r="G41" s="20" t="s">
        <v>424</v>
      </c>
      <c r="H41" s="20" t="s">
        <v>372</v>
      </c>
      <c r="I41" s="20" t="s">
        <v>130</v>
      </c>
      <c r="J41" s="20">
        <v>96</v>
      </c>
      <c r="K41" s="20">
        <v>4</v>
      </c>
      <c r="L41" s="20">
        <v>4</v>
      </c>
    </row>
    <row r="42" spans="1:12" x14ac:dyDescent="0.2">
      <c r="A42" s="20" t="s">
        <v>425</v>
      </c>
      <c r="B42" s="20" t="s">
        <v>426</v>
      </c>
      <c r="C42" s="20" t="s">
        <v>427</v>
      </c>
      <c r="D42" s="20" t="s">
        <v>235</v>
      </c>
      <c r="E42" s="20" t="s">
        <v>236</v>
      </c>
      <c r="F42" s="20" t="s">
        <v>428</v>
      </c>
      <c r="G42" s="20" t="s">
        <v>429</v>
      </c>
      <c r="H42" s="20" t="s">
        <v>430</v>
      </c>
      <c r="I42" s="20" t="s">
        <v>431</v>
      </c>
      <c r="J42" s="20">
        <v>67</v>
      </c>
      <c r="K42" s="20">
        <v>3</v>
      </c>
      <c r="L42" s="20">
        <v>3</v>
      </c>
    </row>
    <row r="43" spans="1:12" x14ac:dyDescent="0.2">
      <c r="A43" s="20" t="s">
        <v>432</v>
      </c>
      <c r="B43" s="20" t="s">
        <v>433</v>
      </c>
      <c r="C43" s="20" t="s">
        <v>434</v>
      </c>
      <c r="D43" s="20" t="s">
        <v>235</v>
      </c>
      <c r="E43" s="20" t="s">
        <v>236</v>
      </c>
      <c r="F43" s="20" t="s">
        <v>435</v>
      </c>
      <c r="G43" s="20" t="s">
        <v>436</v>
      </c>
      <c r="H43" s="20" t="s">
        <v>372</v>
      </c>
      <c r="I43" s="20" t="s">
        <v>130</v>
      </c>
      <c r="J43" s="20">
        <v>153</v>
      </c>
      <c r="K43" s="20">
        <v>6</v>
      </c>
      <c r="L43" s="20">
        <v>6</v>
      </c>
    </row>
    <row r="44" spans="1:12" x14ac:dyDescent="0.2">
      <c r="A44" s="20" t="s">
        <v>437</v>
      </c>
      <c r="B44" s="20" t="s">
        <v>438</v>
      </c>
      <c r="C44" s="20" t="s">
        <v>439</v>
      </c>
      <c r="D44" s="20" t="s">
        <v>235</v>
      </c>
      <c r="E44" s="20" t="s">
        <v>236</v>
      </c>
      <c r="F44" s="20" t="s">
        <v>440</v>
      </c>
      <c r="G44" s="20" t="s">
        <v>441</v>
      </c>
      <c r="H44" s="20" t="s">
        <v>372</v>
      </c>
      <c r="I44" s="20" t="s">
        <v>130</v>
      </c>
      <c r="J44" s="20">
        <v>238</v>
      </c>
      <c r="K44" s="20">
        <v>12</v>
      </c>
      <c r="L44" s="20">
        <v>11</v>
      </c>
    </row>
    <row r="45" spans="1:12" x14ac:dyDescent="0.2">
      <c r="A45" s="20" t="s">
        <v>442</v>
      </c>
      <c r="B45" s="20" t="s">
        <v>443</v>
      </c>
      <c r="C45" s="20" t="s">
        <v>444</v>
      </c>
      <c r="D45" s="20" t="s">
        <v>235</v>
      </c>
      <c r="E45" s="20" t="s">
        <v>236</v>
      </c>
      <c r="F45" s="20" t="s">
        <v>445</v>
      </c>
      <c r="G45" s="20" t="s">
        <v>446</v>
      </c>
      <c r="H45" s="20" t="s">
        <v>372</v>
      </c>
      <c r="I45" s="20" t="s">
        <v>130</v>
      </c>
      <c r="J45" s="20">
        <v>183</v>
      </c>
      <c r="K45" s="20">
        <v>10</v>
      </c>
      <c r="L45" s="20">
        <v>9</v>
      </c>
    </row>
    <row r="46" spans="1:12" x14ac:dyDescent="0.2">
      <c r="A46" s="20" t="s">
        <v>447</v>
      </c>
      <c r="B46" s="20" t="s">
        <v>448</v>
      </c>
      <c r="C46" s="20" t="s">
        <v>449</v>
      </c>
      <c r="D46" s="20" t="s">
        <v>235</v>
      </c>
      <c r="E46" s="20" t="s">
        <v>236</v>
      </c>
      <c r="F46" s="20" t="s">
        <v>450</v>
      </c>
      <c r="G46" s="20" t="s">
        <v>451</v>
      </c>
      <c r="H46" s="20" t="s">
        <v>372</v>
      </c>
      <c r="I46" s="20" t="s">
        <v>130</v>
      </c>
      <c r="J46" s="20">
        <v>215</v>
      </c>
      <c r="K46" s="20">
        <v>9</v>
      </c>
      <c r="L46" s="20">
        <v>9</v>
      </c>
    </row>
    <row r="47" spans="1:12" x14ac:dyDescent="0.2">
      <c r="A47" s="20" t="s">
        <v>86</v>
      </c>
      <c r="B47" s="20" t="s">
        <v>452</v>
      </c>
      <c r="C47" s="20" t="s">
        <v>453</v>
      </c>
      <c r="D47" s="20" t="s">
        <v>235</v>
      </c>
      <c r="E47" s="20" t="s">
        <v>236</v>
      </c>
      <c r="F47" s="20" t="s">
        <v>88</v>
      </c>
      <c r="G47" s="20" t="s">
        <v>454</v>
      </c>
      <c r="H47" s="20" t="s">
        <v>372</v>
      </c>
      <c r="I47" s="20" t="s">
        <v>130</v>
      </c>
      <c r="J47" s="20">
        <v>81</v>
      </c>
      <c r="K47" s="20">
        <v>3</v>
      </c>
      <c r="L47" s="20">
        <v>3</v>
      </c>
    </row>
    <row r="48" spans="1:12" x14ac:dyDescent="0.2">
      <c r="A48" s="20" t="s">
        <v>455</v>
      </c>
      <c r="B48" s="20" t="s">
        <v>456</v>
      </c>
      <c r="C48" s="20" t="s">
        <v>457</v>
      </c>
      <c r="D48" s="20" t="s">
        <v>235</v>
      </c>
      <c r="E48" s="20" t="s">
        <v>236</v>
      </c>
      <c r="F48" s="20" t="s">
        <v>458</v>
      </c>
      <c r="G48" s="20" t="s">
        <v>459</v>
      </c>
      <c r="H48" s="20" t="s">
        <v>372</v>
      </c>
      <c r="I48" s="20" t="s">
        <v>130</v>
      </c>
      <c r="J48" s="20">
        <v>101</v>
      </c>
      <c r="K48" s="20">
        <v>5</v>
      </c>
      <c r="L48" s="20">
        <v>5</v>
      </c>
    </row>
    <row r="49" spans="1:12" x14ac:dyDescent="0.2">
      <c r="A49" s="20" t="s">
        <v>44</v>
      </c>
      <c r="B49" s="20" t="s">
        <v>460</v>
      </c>
      <c r="C49" s="20" t="s">
        <v>461</v>
      </c>
      <c r="D49" s="20" t="s">
        <v>235</v>
      </c>
      <c r="E49" s="20" t="s">
        <v>236</v>
      </c>
      <c r="F49" s="20" t="s">
        <v>462</v>
      </c>
      <c r="G49" s="20" t="s">
        <v>463</v>
      </c>
      <c r="H49" s="20" t="s">
        <v>372</v>
      </c>
      <c r="I49" s="20" t="s">
        <v>130</v>
      </c>
      <c r="J49" s="20">
        <v>70</v>
      </c>
      <c r="K49" s="20">
        <v>3</v>
      </c>
      <c r="L49" s="20">
        <v>3</v>
      </c>
    </row>
    <row r="50" spans="1:12" x14ac:dyDescent="0.2">
      <c r="A50" s="20" t="s">
        <v>65</v>
      </c>
      <c r="B50" s="20" t="s">
        <v>464</v>
      </c>
      <c r="C50" s="20" t="s">
        <v>465</v>
      </c>
      <c r="D50" s="20" t="s">
        <v>235</v>
      </c>
      <c r="E50" s="20" t="s">
        <v>236</v>
      </c>
      <c r="F50" s="20" t="s">
        <v>466</v>
      </c>
      <c r="G50" s="20" t="s">
        <v>467</v>
      </c>
      <c r="H50" s="20" t="s">
        <v>372</v>
      </c>
      <c r="I50" s="20" t="s">
        <v>130</v>
      </c>
      <c r="J50" s="20">
        <v>71</v>
      </c>
      <c r="K50" s="20">
        <v>3</v>
      </c>
      <c r="L50" s="20">
        <v>3</v>
      </c>
    </row>
    <row r="51" spans="1:12" x14ac:dyDescent="0.2">
      <c r="A51" s="20" t="s">
        <v>20</v>
      </c>
      <c r="B51" s="20" t="s">
        <v>468</v>
      </c>
      <c r="C51" s="20" t="s">
        <v>469</v>
      </c>
      <c r="D51" s="20" t="s">
        <v>235</v>
      </c>
      <c r="E51" s="20" t="s">
        <v>236</v>
      </c>
      <c r="F51" s="20" t="s">
        <v>470</v>
      </c>
      <c r="G51" s="20" t="s">
        <v>471</v>
      </c>
      <c r="H51" s="20" t="s">
        <v>372</v>
      </c>
      <c r="I51" s="20" t="s">
        <v>130</v>
      </c>
      <c r="J51" s="20">
        <v>127</v>
      </c>
      <c r="K51" s="20">
        <v>6</v>
      </c>
      <c r="L51" s="20">
        <v>7</v>
      </c>
    </row>
    <row r="52" spans="1:12" x14ac:dyDescent="0.2">
      <c r="A52" s="20" t="s">
        <v>472</v>
      </c>
      <c r="B52" s="20" t="s">
        <v>473</v>
      </c>
      <c r="C52" s="20" t="s">
        <v>474</v>
      </c>
      <c r="D52" s="20" t="s">
        <v>235</v>
      </c>
      <c r="E52" s="20" t="s">
        <v>236</v>
      </c>
      <c r="F52" s="20" t="s">
        <v>475</v>
      </c>
      <c r="G52" s="20" t="s">
        <v>476</v>
      </c>
      <c r="H52" s="20" t="s">
        <v>372</v>
      </c>
      <c r="I52" s="20" t="s">
        <v>130</v>
      </c>
      <c r="J52" s="20">
        <v>27</v>
      </c>
      <c r="K52" s="20">
        <v>1</v>
      </c>
      <c r="L52" s="20">
        <v>3</v>
      </c>
    </row>
    <row r="53" spans="1:12" x14ac:dyDescent="0.2">
      <c r="A53" s="20" t="s">
        <v>477</v>
      </c>
      <c r="B53" s="20" t="s">
        <v>478</v>
      </c>
      <c r="C53" s="20" t="s">
        <v>479</v>
      </c>
      <c r="D53" s="20" t="s">
        <v>235</v>
      </c>
      <c r="E53" s="20" t="s">
        <v>236</v>
      </c>
      <c r="F53" s="20" t="s">
        <v>122</v>
      </c>
      <c r="G53" s="20" t="s">
        <v>480</v>
      </c>
      <c r="H53" s="20" t="s">
        <v>372</v>
      </c>
      <c r="I53" s="20" t="s">
        <v>130</v>
      </c>
      <c r="J53" s="20">
        <v>173</v>
      </c>
      <c r="K53" s="20">
        <v>7</v>
      </c>
      <c r="L53" s="20">
        <v>7</v>
      </c>
    </row>
    <row r="54" spans="1:12" x14ac:dyDescent="0.2">
      <c r="A54" s="20" t="s">
        <v>481</v>
      </c>
      <c r="B54" s="20" t="s">
        <v>482</v>
      </c>
      <c r="C54" s="20" t="s">
        <v>158</v>
      </c>
      <c r="D54" s="20" t="s">
        <v>235</v>
      </c>
      <c r="E54" s="20" t="s">
        <v>236</v>
      </c>
      <c r="F54" s="20" t="s">
        <v>483</v>
      </c>
      <c r="G54" s="20" t="s">
        <v>484</v>
      </c>
      <c r="H54" s="20" t="s">
        <v>372</v>
      </c>
      <c r="I54" s="20" t="s">
        <v>130</v>
      </c>
      <c r="J54" s="20">
        <v>97</v>
      </c>
      <c r="K54" s="20">
        <v>5</v>
      </c>
      <c r="L54" s="20">
        <v>5</v>
      </c>
    </row>
    <row r="55" spans="1:12" x14ac:dyDescent="0.2">
      <c r="A55" s="20" t="s">
        <v>485</v>
      </c>
      <c r="B55" s="20" t="s">
        <v>486</v>
      </c>
      <c r="C55" s="20" t="s">
        <v>487</v>
      </c>
      <c r="D55" s="20" t="s">
        <v>235</v>
      </c>
      <c r="E55" s="20" t="s">
        <v>236</v>
      </c>
      <c r="F55" s="20" t="s">
        <v>488</v>
      </c>
      <c r="G55" s="20" t="s">
        <v>489</v>
      </c>
      <c r="H55" s="20" t="s">
        <v>372</v>
      </c>
      <c r="I55" s="20" t="s">
        <v>130</v>
      </c>
      <c r="J55" s="20">
        <v>51</v>
      </c>
      <c r="K55" s="20">
        <v>2</v>
      </c>
      <c r="L55" s="20">
        <v>2</v>
      </c>
    </row>
    <row r="56" spans="1:12" x14ac:dyDescent="0.2">
      <c r="A56" s="20" t="s">
        <v>115</v>
      </c>
      <c r="B56" s="20" t="s">
        <v>490</v>
      </c>
      <c r="C56" s="20" t="s">
        <v>491</v>
      </c>
      <c r="D56" s="20" t="s">
        <v>235</v>
      </c>
      <c r="E56" s="20" t="s">
        <v>236</v>
      </c>
      <c r="F56" s="20" t="s">
        <v>380</v>
      </c>
      <c r="G56" s="20" t="s">
        <v>492</v>
      </c>
      <c r="H56" s="20" t="s">
        <v>391</v>
      </c>
      <c r="I56" s="20" t="s">
        <v>160</v>
      </c>
      <c r="J56" s="20">
        <v>150</v>
      </c>
      <c r="K56" s="20">
        <v>6</v>
      </c>
      <c r="L56" s="20">
        <v>7</v>
      </c>
    </row>
    <row r="57" spans="1:12" x14ac:dyDescent="0.2">
      <c r="A57" s="20" t="s">
        <v>493</v>
      </c>
      <c r="B57" s="20" t="s">
        <v>494</v>
      </c>
      <c r="C57" s="20" t="s">
        <v>495</v>
      </c>
      <c r="D57" s="20" t="s">
        <v>235</v>
      </c>
      <c r="E57" s="20" t="s">
        <v>236</v>
      </c>
      <c r="F57" s="20" t="s">
        <v>496</v>
      </c>
      <c r="G57" s="20" t="s">
        <v>497</v>
      </c>
      <c r="H57" s="20" t="s">
        <v>372</v>
      </c>
      <c r="I57" s="20" t="s">
        <v>130</v>
      </c>
      <c r="J57" s="20">
        <v>69</v>
      </c>
      <c r="K57" s="20">
        <v>3</v>
      </c>
      <c r="L57" s="20">
        <v>3</v>
      </c>
    </row>
    <row r="58" spans="1:12" x14ac:dyDescent="0.2">
      <c r="A58" s="20" t="s">
        <v>498</v>
      </c>
      <c r="B58" s="20" t="s">
        <v>499</v>
      </c>
      <c r="C58" s="20" t="s">
        <v>500</v>
      </c>
      <c r="D58" s="20" t="s">
        <v>235</v>
      </c>
      <c r="E58" s="20" t="s">
        <v>236</v>
      </c>
      <c r="F58" s="20" t="s">
        <v>501</v>
      </c>
      <c r="G58" s="20" t="s">
        <v>502</v>
      </c>
      <c r="H58" s="20" t="s">
        <v>372</v>
      </c>
      <c r="I58" s="20" t="s">
        <v>130</v>
      </c>
      <c r="J58" s="20">
        <v>73</v>
      </c>
      <c r="K58" s="20">
        <v>3</v>
      </c>
      <c r="L58" s="20">
        <v>3</v>
      </c>
    </row>
    <row r="59" spans="1:12" x14ac:dyDescent="0.2">
      <c r="A59" s="20" t="s">
        <v>503</v>
      </c>
      <c r="B59" s="20" t="s">
        <v>504</v>
      </c>
      <c r="C59" s="20" t="s">
        <v>505</v>
      </c>
      <c r="D59" s="20" t="s">
        <v>235</v>
      </c>
      <c r="E59" s="20" t="s">
        <v>236</v>
      </c>
      <c r="F59" s="20" t="s">
        <v>395</v>
      </c>
      <c r="G59" s="20" t="s">
        <v>506</v>
      </c>
      <c r="H59" s="20" t="s">
        <v>372</v>
      </c>
      <c r="I59" s="20" t="s">
        <v>130</v>
      </c>
      <c r="J59" s="20">
        <v>59</v>
      </c>
      <c r="K59" s="20">
        <v>3</v>
      </c>
      <c r="L59" s="20">
        <v>4</v>
      </c>
    </row>
    <row r="60" spans="1:12" x14ac:dyDescent="0.2">
      <c r="A60" s="20" t="s">
        <v>507</v>
      </c>
      <c r="B60" s="20" t="s">
        <v>508</v>
      </c>
      <c r="C60" s="20" t="s">
        <v>509</v>
      </c>
      <c r="D60" s="20" t="s">
        <v>235</v>
      </c>
      <c r="E60" s="20" t="s">
        <v>236</v>
      </c>
      <c r="F60" s="20" t="s">
        <v>510</v>
      </c>
      <c r="G60" s="20" t="s">
        <v>511</v>
      </c>
      <c r="H60" s="20" t="s">
        <v>372</v>
      </c>
      <c r="I60" s="20" t="s">
        <v>130</v>
      </c>
      <c r="J60" s="20">
        <v>459</v>
      </c>
      <c r="K60" s="20">
        <v>18</v>
      </c>
      <c r="L60" s="20">
        <v>17</v>
      </c>
    </row>
    <row r="61" spans="1:12" x14ac:dyDescent="0.2">
      <c r="A61" s="20" t="s">
        <v>512</v>
      </c>
      <c r="B61" s="20" t="s">
        <v>513</v>
      </c>
      <c r="C61" s="20" t="s">
        <v>157</v>
      </c>
      <c r="D61" s="20" t="s">
        <v>235</v>
      </c>
      <c r="E61" s="20" t="s">
        <v>236</v>
      </c>
      <c r="F61" s="20" t="s">
        <v>514</v>
      </c>
      <c r="G61" s="20" t="s">
        <v>515</v>
      </c>
      <c r="H61" s="20" t="s">
        <v>372</v>
      </c>
      <c r="I61" s="20" t="s">
        <v>130</v>
      </c>
      <c r="J61" s="20">
        <v>299</v>
      </c>
      <c r="K61" s="20">
        <v>13</v>
      </c>
      <c r="L61" s="20">
        <v>12</v>
      </c>
    </row>
    <row r="62" spans="1:12" x14ac:dyDescent="0.2">
      <c r="A62" s="20" t="s">
        <v>516</v>
      </c>
      <c r="B62" s="20" t="s">
        <v>517</v>
      </c>
      <c r="C62" s="20" t="s">
        <v>518</v>
      </c>
      <c r="D62" s="20" t="s">
        <v>235</v>
      </c>
      <c r="E62" s="20" t="s">
        <v>236</v>
      </c>
      <c r="F62" s="20" t="s">
        <v>519</v>
      </c>
      <c r="G62" s="20" t="s">
        <v>520</v>
      </c>
      <c r="H62" s="20" t="s">
        <v>372</v>
      </c>
      <c r="I62" s="20" t="s">
        <v>130</v>
      </c>
      <c r="J62" s="20">
        <v>90</v>
      </c>
      <c r="K62" s="20">
        <v>4</v>
      </c>
      <c r="L62" s="20">
        <v>4</v>
      </c>
    </row>
    <row r="63" spans="1:12" x14ac:dyDescent="0.2">
      <c r="A63" s="20" t="s">
        <v>521</v>
      </c>
      <c r="B63" s="20" t="s">
        <v>522</v>
      </c>
      <c r="C63" s="20" t="s">
        <v>523</v>
      </c>
      <c r="D63" s="20" t="s">
        <v>235</v>
      </c>
      <c r="E63" s="20" t="s">
        <v>236</v>
      </c>
      <c r="F63" s="20" t="s">
        <v>524</v>
      </c>
      <c r="G63" s="20" t="s">
        <v>525</v>
      </c>
      <c r="H63" s="20" t="s">
        <v>372</v>
      </c>
      <c r="I63" s="20" t="s">
        <v>130</v>
      </c>
      <c r="J63" s="20">
        <v>387</v>
      </c>
      <c r="K63" s="20">
        <v>21</v>
      </c>
      <c r="L63" s="20">
        <v>20</v>
      </c>
    </row>
    <row r="64" spans="1:12" x14ac:dyDescent="0.2">
      <c r="A64" s="20" t="s">
        <v>526</v>
      </c>
      <c r="B64" s="20" t="s">
        <v>527</v>
      </c>
      <c r="C64" s="20" t="s">
        <v>528</v>
      </c>
      <c r="D64" s="20" t="s">
        <v>235</v>
      </c>
      <c r="E64" s="20" t="s">
        <v>236</v>
      </c>
      <c r="F64" s="20" t="s">
        <v>529</v>
      </c>
      <c r="G64" s="20" t="s">
        <v>530</v>
      </c>
      <c r="H64" s="20" t="s">
        <v>372</v>
      </c>
      <c r="I64" s="20" t="s">
        <v>130</v>
      </c>
      <c r="J64" s="20">
        <v>107</v>
      </c>
      <c r="K64" s="20">
        <v>5</v>
      </c>
      <c r="L64" s="20">
        <v>6</v>
      </c>
    </row>
    <row r="65" spans="1:12" x14ac:dyDescent="0.2">
      <c r="A65" s="20" t="s">
        <v>531</v>
      </c>
      <c r="B65" s="20" t="s">
        <v>532</v>
      </c>
      <c r="C65" s="20" t="s">
        <v>533</v>
      </c>
      <c r="D65" s="20" t="s">
        <v>17</v>
      </c>
      <c r="E65" s="20" t="s">
        <v>236</v>
      </c>
      <c r="F65" s="20" t="s">
        <v>534</v>
      </c>
      <c r="G65" s="20" t="s">
        <v>535</v>
      </c>
      <c r="H65" s="20" t="s">
        <v>430</v>
      </c>
      <c r="I65" s="20" t="s">
        <v>431</v>
      </c>
      <c r="J65" s="20">
        <v>47</v>
      </c>
      <c r="K65" s="20">
        <v>9</v>
      </c>
      <c r="L65" s="20">
        <v>5</v>
      </c>
    </row>
    <row r="66" spans="1:12" x14ac:dyDescent="0.2">
      <c r="A66" s="20" t="s">
        <v>536</v>
      </c>
      <c r="B66" s="20" t="s">
        <v>537</v>
      </c>
      <c r="C66" s="20" t="s">
        <v>538</v>
      </c>
      <c r="D66" s="20" t="s">
        <v>17</v>
      </c>
      <c r="E66" s="20" t="s">
        <v>236</v>
      </c>
      <c r="F66" s="20" t="s">
        <v>539</v>
      </c>
      <c r="G66" s="20" t="s">
        <v>540</v>
      </c>
      <c r="H66" s="20" t="s">
        <v>430</v>
      </c>
      <c r="I66" s="20" t="s">
        <v>431</v>
      </c>
      <c r="J66" s="20">
        <v>134</v>
      </c>
      <c r="K66" s="20">
        <v>17</v>
      </c>
      <c r="L66" s="20">
        <v>7</v>
      </c>
    </row>
    <row r="67" spans="1:12" x14ac:dyDescent="0.2">
      <c r="A67" s="20" t="s">
        <v>541</v>
      </c>
      <c r="B67" s="20" t="s">
        <v>542</v>
      </c>
      <c r="C67" s="20" t="s">
        <v>204</v>
      </c>
      <c r="D67" s="20" t="s">
        <v>17</v>
      </c>
      <c r="E67" s="20" t="s">
        <v>236</v>
      </c>
      <c r="F67" s="20" t="s">
        <v>543</v>
      </c>
      <c r="G67" s="20" t="s">
        <v>544</v>
      </c>
      <c r="H67" s="20" t="s">
        <v>372</v>
      </c>
      <c r="I67" s="20" t="s">
        <v>130</v>
      </c>
      <c r="J67" s="20">
        <v>2070</v>
      </c>
      <c r="K67" s="20">
        <v>89</v>
      </c>
      <c r="L67" s="20">
        <v>56</v>
      </c>
    </row>
    <row r="68" spans="1:12" x14ac:dyDescent="0.2">
      <c r="A68" s="20" t="s">
        <v>545</v>
      </c>
      <c r="B68" s="20" t="s">
        <v>546</v>
      </c>
      <c r="C68" s="20" t="s">
        <v>210</v>
      </c>
      <c r="D68" s="20" t="s">
        <v>17</v>
      </c>
      <c r="E68" s="20" t="s">
        <v>236</v>
      </c>
      <c r="F68" s="20" t="s">
        <v>547</v>
      </c>
      <c r="G68" s="20" t="s">
        <v>548</v>
      </c>
      <c r="H68" s="20" t="s">
        <v>372</v>
      </c>
      <c r="I68" s="20" t="s">
        <v>130</v>
      </c>
      <c r="J68" s="20">
        <v>148</v>
      </c>
      <c r="K68" s="20">
        <v>8</v>
      </c>
      <c r="L68" s="20">
        <v>5</v>
      </c>
    </row>
    <row r="69" spans="1:12" x14ac:dyDescent="0.2">
      <c r="A69" s="20" t="s">
        <v>549</v>
      </c>
      <c r="B69" s="20" t="s">
        <v>550</v>
      </c>
      <c r="C69" s="20" t="s">
        <v>217</v>
      </c>
      <c r="D69" s="20" t="s">
        <v>17</v>
      </c>
      <c r="E69" s="20" t="s">
        <v>236</v>
      </c>
      <c r="F69" s="20" t="s">
        <v>551</v>
      </c>
      <c r="G69" s="20" t="s">
        <v>552</v>
      </c>
      <c r="H69" s="20" t="s">
        <v>372</v>
      </c>
      <c r="I69" s="20" t="s">
        <v>130</v>
      </c>
      <c r="J69" s="20">
        <v>315</v>
      </c>
      <c r="K69" s="20">
        <v>23</v>
      </c>
      <c r="L69" s="20">
        <v>10</v>
      </c>
    </row>
    <row r="70" spans="1:12" x14ac:dyDescent="0.2">
      <c r="A70" s="20" t="s">
        <v>553</v>
      </c>
      <c r="B70" s="20" t="s">
        <v>554</v>
      </c>
      <c r="C70" s="20" t="s">
        <v>198</v>
      </c>
      <c r="D70" s="20" t="s">
        <v>17</v>
      </c>
      <c r="E70" s="20" t="s">
        <v>236</v>
      </c>
      <c r="F70" s="20" t="s">
        <v>555</v>
      </c>
      <c r="G70" s="20" t="s">
        <v>556</v>
      </c>
      <c r="H70" s="20" t="s">
        <v>391</v>
      </c>
      <c r="I70" s="20" t="s">
        <v>160</v>
      </c>
      <c r="J70" s="20">
        <v>1592</v>
      </c>
      <c r="K70" s="20">
        <v>79</v>
      </c>
      <c r="L70" s="20">
        <v>50</v>
      </c>
    </row>
    <row r="71" spans="1:12" x14ac:dyDescent="0.2">
      <c r="A71" s="20" t="s">
        <v>557</v>
      </c>
      <c r="B71" s="20" t="s">
        <v>558</v>
      </c>
      <c r="C71" s="20" t="s">
        <v>206</v>
      </c>
      <c r="D71" s="20" t="s">
        <v>17</v>
      </c>
      <c r="E71" s="20" t="s">
        <v>236</v>
      </c>
      <c r="F71" s="20" t="s">
        <v>559</v>
      </c>
      <c r="G71" s="20" t="s">
        <v>560</v>
      </c>
      <c r="H71" s="20" t="s">
        <v>372</v>
      </c>
      <c r="I71" s="20" t="s">
        <v>130</v>
      </c>
      <c r="J71" s="20">
        <v>2087</v>
      </c>
      <c r="K71" s="20">
        <v>141</v>
      </c>
      <c r="L71" s="20">
        <v>70</v>
      </c>
    </row>
    <row r="72" spans="1:12" x14ac:dyDescent="0.2">
      <c r="A72" s="20" t="s">
        <v>561</v>
      </c>
      <c r="B72" s="20" t="s">
        <v>562</v>
      </c>
      <c r="C72" s="20" t="s">
        <v>196</v>
      </c>
      <c r="D72" s="20" t="s">
        <v>17</v>
      </c>
      <c r="E72" s="20" t="s">
        <v>236</v>
      </c>
      <c r="F72" s="20" t="s">
        <v>563</v>
      </c>
      <c r="G72" s="20" t="s">
        <v>564</v>
      </c>
      <c r="H72" s="20" t="s">
        <v>391</v>
      </c>
      <c r="I72" s="20" t="s">
        <v>160</v>
      </c>
      <c r="J72" s="20">
        <v>1550</v>
      </c>
      <c r="K72" s="20">
        <v>103</v>
      </c>
      <c r="L72" s="20">
        <v>51</v>
      </c>
    </row>
    <row r="73" spans="1:12" x14ac:dyDescent="0.2">
      <c r="A73" s="20" t="s">
        <v>565</v>
      </c>
      <c r="B73" s="20" t="s">
        <v>566</v>
      </c>
      <c r="C73" s="20" t="s">
        <v>213</v>
      </c>
      <c r="D73" s="20" t="s">
        <v>17</v>
      </c>
      <c r="E73" s="20" t="s">
        <v>236</v>
      </c>
      <c r="F73" s="20" t="s">
        <v>567</v>
      </c>
      <c r="G73" s="20" t="s">
        <v>568</v>
      </c>
      <c r="H73" s="20" t="s">
        <v>372</v>
      </c>
      <c r="I73" s="20" t="s">
        <v>130</v>
      </c>
      <c r="J73" s="20">
        <v>850</v>
      </c>
      <c r="K73" s="20">
        <v>42</v>
      </c>
      <c r="L73" s="20">
        <v>25</v>
      </c>
    </row>
    <row r="74" spans="1:12" x14ac:dyDescent="0.2">
      <c r="A74" s="20" t="s">
        <v>569</v>
      </c>
      <c r="B74" s="20" t="s">
        <v>570</v>
      </c>
      <c r="C74" s="20" t="s">
        <v>202</v>
      </c>
      <c r="D74" s="20" t="s">
        <v>17</v>
      </c>
      <c r="E74" s="20" t="s">
        <v>236</v>
      </c>
      <c r="F74" s="20" t="s">
        <v>313</v>
      </c>
      <c r="G74" s="20" t="s">
        <v>571</v>
      </c>
      <c r="H74" s="20" t="s">
        <v>372</v>
      </c>
      <c r="I74" s="20" t="s">
        <v>130</v>
      </c>
      <c r="J74" s="20">
        <v>690</v>
      </c>
      <c r="K74" s="20">
        <v>48</v>
      </c>
      <c r="L74" s="20">
        <v>26</v>
      </c>
    </row>
    <row r="75" spans="1:12" x14ac:dyDescent="0.2">
      <c r="A75" s="20" t="s">
        <v>572</v>
      </c>
      <c r="B75" s="20" t="s">
        <v>573</v>
      </c>
      <c r="C75" s="20" t="s">
        <v>205</v>
      </c>
      <c r="D75" s="20" t="s">
        <v>17</v>
      </c>
      <c r="E75" s="20" t="s">
        <v>236</v>
      </c>
      <c r="F75" s="20" t="s">
        <v>574</v>
      </c>
      <c r="G75" s="20" t="s">
        <v>575</v>
      </c>
      <c r="H75" s="20" t="s">
        <v>372</v>
      </c>
      <c r="I75" s="20" t="s">
        <v>130</v>
      </c>
      <c r="J75" s="20">
        <v>86</v>
      </c>
      <c r="K75" s="20">
        <v>13</v>
      </c>
      <c r="L75" s="20">
        <v>5</v>
      </c>
    </row>
    <row r="76" spans="1:12" x14ac:dyDescent="0.2">
      <c r="A76" s="20" t="s">
        <v>576</v>
      </c>
      <c r="B76" s="20" t="s">
        <v>577</v>
      </c>
      <c r="C76" s="20" t="s">
        <v>203</v>
      </c>
      <c r="D76" s="20" t="s">
        <v>17</v>
      </c>
      <c r="E76" s="20" t="s">
        <v>236</v>
      </c>
      <c r="F76" s="20" t="s">
        <v>578</v>
      </c>
      <c r="G76" s="20" t="s">
        <v>579</v>
      </c>
      <c r="H76" s="20" t="s">
        <v>372</v>
      </c>
      <c r="I76" s="20" t="s">
        <v>130</v>
      </c>
      <c r="J76" s="20">
        <v>631</v>
      </c>
      <c r="K76" s="20">
        <v>34</v>
      </c>
      <c r="L76" s="20">
        <v>20</v>
      </c>
    </row>
    <row r="77" spans="1:12" x14ac:dyDescent="0.2">
      <c r="A77" s="20" t="s">
        <v>580</v>
      </c>
      <c r="B77" s="20" t="s">
        <v>581</v>
      </c>
      <c r="C77" s="20" t="s">
        <v>200</v>
      </c>
      <c r="D77" s="20" t="s">
        <v>17</v>
      </c>
      <c r="E77" s="20" t="s">
        <v>236</v>
      </c>
      <c r="F77" s="20" t="s">
        <v>318</v>
      </c>
      <c r="G77" s="20" t="s">
        <v>582</v>
      </c>
      <c r="H77" s="20" t="s">
        <v>372</v>
      </c>
      <c r="I77" s="20" t="s">
        <v>130</v>
      </c>
      <c r="J77" s="20">
        <v>707</v>
      </c>
      <c r="K77" s="20">
        <v>43</v>
      </c>
      <c r="L77" s="20">
        <v>25</v>
      </c>
    </row>
    <row r="78" spans="1:12" x14ac:dyDescent="0.2">
      <c r="A78" s="20" t="s">
        <v>583</v>
      </c>
      <c r="B78" s="20" t="s">
        <v>584</v>
      </c>
      <c r="C78" s="20" t="s">
        <v>214</v>
      </c>
      <c r="D78" s="20" t="s">
        <v>17</v>
      </c>
      <c r="E78" s="20" t="s">
        <v>236</v>
      </c>
      <c r="F78" s="20" t="s">
        <v>585</v>
      </c>
      <c r="G78" s="20" t="s">
        <v>586</v>
      </c>
      <c r="H78" s="20" t="s">
        <v>372</v>
      </c>
      <c r="I78" s="20" t="s">
        <v>130</v>
      </c>
      <c r="J78" s="20">
        <v>2081</v>
      </c>
      <c r="K78" s="20">
        <v>99</v>
      </c>
      <c r="L78" s="20">
        <v>61</v>
      </c>
    </row>
    <row r="79" spans="1:12" x14ac:dyDescent="0.2">
      <c r="A79" s="20" t="s">
        <v>587</v>
      </c>
      <c r="B79" s="20" t="s">
        <v>588</v>
      </c>
      <c r="C79" s="20" t="s">
        <v>589</v>
      </c>
      <c r="D79" s="20" t="s">
        <v>34</v>
      </c>
      <c r="E79" s="20" t="s">
        <v>236</v>
      </c>
      <c r="F79" s="20" t="s">
        <v>590</v>
      </c>
      <c r="G79" s="20" t="s">
        <v>591</v>
      </c>
      <c r="H79" s="20" t="s">
        <v>372</v>
      </c>
      <c r="I79" s="20" t="s">
        <v>130</v>
      </c>
      <c r="J79" s="20">
        <v>17</v>
      </c>
      <c r="K79" s="20">
        <v>1</v>
      </c>
      <c r="L79" s="20">
        <v>6</v>
      </c>
    </row>
    <row r="80" spans="1:12" x14ac:dyDescent="0.2">
      <c r="A80" s="20" t="s">
        <v>592</v>
      </c>
      <c r="B80" s="20" t="s">
        <v>593</v>
      </c>
      <c r="C80" s="20" t="s">
        <v>594</v>
      </c>
      <c r="D80" s="20" t="s">
        <v>34</v>
      </c>
      <c r="E80" s="20" t="s">
        <v>236</v>
      </c>
      <c r="F80" s="20" t="s">
        <v>595</v>
      </c>
      <c r="G80" s="20" t="s">
        <v>596</v>
      </c>
      <c r="H80" s="20" t="s">
        <v>372</v>
      </c>
      <c r="I80" s="20" t="s">
        <v>130</v>
      </c>
      <c r="J80" s="20">
        <v>9</v>
      </c>
      <c r="K80" s="20">
        <v>1</v>
      </c>
      <c r="L80" s="20">
        <v>5</v>
      </c>
    </row>
    <row r="81" spans="1:12" x14ac:dyDescent="0.2">
      <c r="A81" s="20" t="s">
        <v>597</v>
      </c>
      <c r="B81" s="20" t="s">
        <v>598</v>
      </c>
      <c r="C81" s="20" t="s">
        <v>599</v>
      </c>
      <c r="D81" s="20" t="s">
        <v>34</v>
      </c>
      <c r="E81" s="20" t="s">
        <v>236</v>
      </c>
      <c r="F81" s="20" t="s">
        <v>600</v>
      </c>
      <c r="G81" s="20" t="s">
        <v>601</v>
      </c>
      <c r="H81" s="20" t="s">
        <v>430</v>
      </c>
      <c r="I81" s="20" t="s">
        <v>431</v>
      </c>
      <c r="J81" s="20">
        <v>16</v>
      </c>
      <c r="K81" s="20">
        <v>1</v>
      </c>
      <c r="L81" s="20">
        <v>6</v>
      </c>
    </row>
    <row r="82" spans="1:12" x14ac:dyDescent="0.2">
      <c r="A82" s="20" t="s">
        <v>602</v>
      </c>
      <c r="B82" s="20" t="s">
        <v>603</v>
      </c>
      <c r="C82" s="20" t="s">
        <v>604</v>
      </c>
      <c r="D82" s="20" t="s">
        <v>34</v>
      </c>
      <c r="E82" s="20" t="s">
        <v>236</v>
      </c>
      <c r="F82" s="20" t="s">
        <v>605</v>
      </c>
      <c r="G82" s="20" t="s">
        <v>606</v>
      </c>
      <c r="H82" s="20" t="s">
        <v>391</v>
      </c>
      <c r="I82" s="20" t="s">
        <v>160</v>
      </c>
      <c r="J82" s="20">
        <v>83</v>
      </c>
      <c r="K82" s="20">
        <v>5</v>
      </c>
      <c r="L82" s="20">
        <v>6</v>
      </c>
    </row>
    <row r="83" spans="1:12" x14ac:dyDescent="0.2">
      <c r="A83" s="20" t="s">
        <v>607</v>
      </c>
      <c r="B83" s="20" t="s">
        <v>608</v>
      </c>
      <c r="C83" s="20" t="s">
        <v>208</v>
      </c>
      <c r="D83" s="20" t="s">
        <v>17</v>
      </c>
      <c r="E83" s="20" t="s">
        <v>236</v>
      </c>
      <c r="F83" s="20" t="s">
        <v>609</v>
      </c>
      <c r="G83" s="20" t="s">
        <v>610</v>
      </c>
      <c r="H83" s="20" t="s">
        <v>372</v>
      </c>
      <c r="I83" s="20" t="s">
        <v>130</v>
      </c>
      <c r="J83" s="20">
        <v>2760</v>
      </c>
      <c r="K83" s="20">
        <v>130</v>
      </c>
      <c r="L83" s="20">
        <v>80</v>
      </c>
    </row>
    <row r="84" spans="1:12" x14ac:dyDescent="0.2">
      <c r="A84" s="20" t="s">
        <v>611</v>
      </c>
      <c r="B84" s="20" t="s">
        <v>612</v>
      </c>
      <c r="C84" s="20" t="s">
        <v>201</v>
      </c>
      <c r="D84" s="20" t="s">
        <v>17</v>
      </c>
      <c r="E84" s="20" t="s">
        <v>236</v>
      </c>
      <c r="F84" s="20" t="s">
        <v>613</v>
      </c>
      <c r="G84" s="20" t="s">
        <v>614</v>
      </c>
      <c r="H84" s="20" t="s">
        <v>372</v>
      </c>
      <c r="I84" s="20" t="s">
        <v>130</v>
      </c>
      <c r="J84" s="20">
        <v>1156</v>
      </c>
      <c r="K84" s="20">
        <v>70</v>
      </c>
      <c r="L84" s="20">
        <v>53</v>
      </c>
    </row>
    <row r="85" spans="1:12" x14ac:dyDescent="0.2">
      <c r="A85" s="20" t="s">
        <v>615</v>
      </c>
      <c r="B85" s="20" t="s">
        <v>616</v>
      </c>
      <c r="C85" s="20" t="s">
        <v>195</v>
      </c>
      <c r="D85" s="20" t="s">
        <v>17</v>
      </c>
      <c r="E85" s="20" t="s">
        <v>236</v>
      </c>
      <c r="F85" s="20" t="s">
        <v>617</v>
      </c>
      <c r="G85" s="20" t="s">
        <v>618</v>
      </c>
      <c r="H85" s="20" t="s">
        <v>391</v>
      </c>
      <c r="I85" s="20" t="s">
        <v>160</v>
      </c>
      <c r="J85" s="20">
        <v>1175</v>
      </c>
      <c r="K85" s="20">
        <v>69</v>
      </c>
      <c r="L85" s="20">
        <v>36</v>
      </c>
    </row>
    <row r="86" spans="1:12" x14ac:dyDescent="0.2">
      <c r="A86" s="20" t="s">
        <v>619</v>
      </c>
      <c r="B86" s="20" t="s">
        <v>620</v>
      </c>
      <c r="C86" s="20" t="s">
        <v>621</v>
      </c>
      <c r="D86" s="20" t="s">
        <v>17</v>
      </c>
      <c r="E86" s="20" t="s">
        <v>236</v>
      </c>
      <c r="F86" s="20" t="s">
        <v>622</v>
      </c>
      <c r="G86" s="20" t="s">
        <v>623</v>
      </c>
      <c r="H86" s="20" t="s">
        <v>430</v>
      </c>
      <c r="I86" s="20" t="s">
        <v>431</v>
      </c>
      <c r="J86" s="20">
        <v>257</v>
      </c>
      <c r="K86" s="20">
        <v>23</v>
      </c>
      <c r="L86" s="20">
        <v>10</v>
      </c>
    </row>
    <row r="87" spans="1:12" x14ac:dyDescent="0.2">
      <c r="A87" s="20" t="s">
        <v>624</v>
      </c>
      <c r="B87" s="20" t="s">
        <v>625</v>
      </c>
      <c r="C87" s="20" t="s">
        <v>626</v>
      </c>
      <c r="D87" s="20" t="s">
        <v>34</v>
      </c>
      <c r="E87" s="20" t="s">
        <v>236</v>
      </c>
      <c r="F87" s="20" t="s">
        <v>627</v>
      </c>
      <c r="G87" s="20" t="s">
        <v>628</v>
      </c>
      <c r="H87" s="20" t="s">
        <v>430</v>
      </c>
      <c r="I87" s="20" t="s">
        <v>431</v>
      </c>
      <c r="J87" s="20">
        <v>38</v>
      </c>
      <c r="K87" s="20">
        <v>3</v>
      </c>
      <c r="L87" s="20">
        <v>6</v>
      </c>
    </row>
    <row r="88" spans="1:12" x14ac:dyDescent="0.2">
      <c r="A88" s="20" t="s">
        <v>117</v>
      </c>
      <c r="B88" s="20" t="s">
        <v>629</v>
      </c>
      <c r="C88" s="20" t="s">
        <v>172</v>
      </c>
      <c r="D88" s="20" t="s">
        <v>34</v>
      </c>
      <c r="E88" s="20" t="s">
        <v>236</v>
      </c>
      <c r="F88" s="20" t="s">
        <v>630</v>
      </c>
      <c r="G88" s="20" t="s">
        <v>631</v>
      </c>
      <c r="H88" s="20" t="s">
        <v>372</v>
      </c>
      <c r="I88" s="20" t="s">
        <v>130</v>
      </c>
      <c r="J88" s="20">
        <v>192</v>
      </c>
      <c r="K88" s="20">
        <v>10</v>
      </c>
      <c r="L88" s="20">
        <v>8</v>
      </c>
    </row>
    <row r="89" spans="1:12" x14ac:dyDescent="0.2">
      <c r="A89" s="20" t="s">
        <v>632</v>
      </c>
      <c r="B89" s="20" t="s">
        <v>633</v>
      </c>
      <c r="C89" s="20" t="s">
        <v>634</v>
      </c>
      <c r="D89" s="20" t="s">
        <v>34</v>
      </c>
      <c r="E89" s="20" t="s">
        <v>236</v>
      </c>
      <c r="F89" s="20" t="s">
        <v>635</v>
      </c>
      <c r="G89" s="20" t="s">
        <v>636</v>
      </c>
      <c r="H89" s="20" t="s">
        <v>372</v>
      </c>
      <c r="I89" s="20" t="s">
        <v>130</v>
      </c>
      <c r="J89" s="20">
        <v>135</v>
      </c>
      <c r="K89" s="20">
        <v>6</v>
      </c>
      <c r="L89" s="20">
        <v>6</v>
      </c>
    </row>
    <row r="90" spans="1:12" x14ac:dyDescent="0.2">
      <c r="A90" s="20" t="s">
        <v>637</v>
      </c>
      <c r="B90" s="20" t="s">
        <v>638</v>
      </c>
      <c r="C90" s="20" t="s">
        <v>639</v>
      </c>
      <c r="D90" s="20" t="s">
        <v>34</v>
      </c>
      <c r="E90" s="20" t="s">
        <v>236</v>
      </c>
      <c r="F90" s="20" t="s">
        <v>640</v>
      </c>
      <c r="G90" s="20" t="s">
        <v>641</v>
      </c>
      <c r="H90" s="20" t="s">
        <v>372</v>
      </c>
      <c r="I90" s="20" t="s">
        <v>130</v>
      </c>
      <c r="J90" s="20">
        <v>707</v>
      </c>
      <c r="K90" s="20">
        <v>30</v>
      </c>
      <c r="L90" s="20">
        <v>23</v>
      </c>
    </row>
    <row r="91" spans="1:12" x14ac:dyDescent="0.2">
      <c r="A91" s="20" t="s">
        <v>59</v>
      </c>
      <c r="B91" s="20" t="s">
        <v>642</v>
      </c>
      <c r="C91" s="20" t="s">
        <v>643</v>
      </c>
      <c r="D91" s="20" t="s">
        <v>34</v>
      </c>
      <c r="E91" s="20" t="s">
        <v>236</v>
      </c>
      <c r="F91" s="20" t="s">
        <v>60</v>
      </c>
      <c r="G91" s="20" t="s">
        <v>644</v>
      </c>
      <c r="H91" s="20" t="s">
        <v>372</v>
      </c>
      <c r="I91" s="20" t="s">
        <v>130</v>
      </c>
      <c r="J91" s="20">
        <v>501</v>
      </c>
      <c r="K91" s="20">
        <v>20</v>
      </c>
      <c r="L91" s="20">
        <v>17</v>
      </c>
    </row>
    <row r="92" spans="1:12" x14ac:dyDescent="0.2">
      <c r="A92" s="20" t="s">
        <v>645</v>
      </c>
      <c r="B92" s="20" t="s">
        <v>646</v>
      </c>
      <c r="C92" s="20" t="s">
        <v>647</v>
      </c>
      <c r="D92" s="20" t="s">
        <v>34</v>
      </c>
      <c r="E92" s="20" t="s">
        <v>236</v>
      </c>
      <c r="F92" s="20" t="s">
        <v>648</v>
      </c>
      <c r="G92" s="20" t="s">
        <v>649</v>
      </c>
      <c r="H92" s="20" t="s">
        <v>391</v>
      </c>
      <c r="I92" s="20" t="s">
        <v>160</v>
      </c>
      <c r="J92" s="20">
        <v>709</v>
      </c>
      <c r="K92" s="20">
        <v>29</v>
      </c>
      <c r="L92" s="20">
        <v>24</v>
      </c>
    </row>
    <row r="93" spans="1:12" x14ac:dyDescent="0.2">
      <c r="A93" s="20" t="s">
        <v>650</v>
      </c>
      <c r="B93" s="20" t="s">
        <v>651</v>
      </c>
      <c r="C93" s="20" t="s">
        <v>188</v>
      </c>
      <c r="D93" s="20" t="s">
        <v>34</v>
      </c>
      <c r="E93" s="20" t="s">
        <v>236</v>
      </c>
      <c r="F93" s="20" t="s">
        <v>652</v>
      </c>
      <c r="G93" s="20" t="s">
        <v>653</v>
      </c>
      <c r="H93" s="20" t="s">
        <v>372</v>
      </c>
      <c r="I93" s="20" t="s">
        <v>130</v>
      </c>
      <c r="J93" s="20">
        <v>669</v>
      </c>
      <c r="K93" s="20">
        <v>28</v>
      </c>
      <c r="L93" s="20">
        <v>24</v>
      </c>
    </row>
    <row r="94" spans="1:12" x14ac:dyDescent="0.2">
      <c r="A94" s="20" t="s">
        <v>57</v>
      </c>
      <c r="B94" s="20" t="s">
        <v>654</v>
      </c>
      <c r="C94" s="20" t="s">
        <v>183</v>
      </c>
      <c r="D94" s="20" t="s">
        <v>34</v>
      </c>
      <c r="E94" s="20" t="s">
        <v>236</v>
      </c>
      <c r="F94" s="20" t="s">
        <v>655</v>
      </c>
      <c r="G94" s="20" t="s">
        <v>656</v>
      </c>
      <c r="H94" s="20" t="s">
        <v>372</v>
      </c>
      <c r="I94" s="20" t="s">
        <v>130</v>
      </c>
      <c r="J94" s="20">
        <v>168</v>
      </c>
      <c r="K94" s="20">
        <v>7</v>
      </c>
      <c r="L94" s="20">
        <v>6</v>
      </c>
    </row>
    <row r="95" spans="1:12" x14ac:dyDescent="0.2">
      <c r="A95" s="20" t="s">
        <v>657</v>
      </c>
      <c r="B95" s="20" t="s">
        <v>658</v>
      </c>
      <c r="C95" s="20" t="s">
        <v>659</v>
      </c>
      <c r="D95" s="20" t="s">
        <v>34</v>
      </c>
      <c r="E95" s="20" t="s">
        <v>236</v>
      </c>
      <c r="F95" s="20" t="s">
        <v>660</v>
      </c>
      <c r="G95" s="20" t="s">
        <v>492</v>
      </c>
      <c r="H95" s="20" t="s">
        <v>372</v>
      </c>
      <c r="I95" s="20" t="s">
        <v>130</v>
      </c>
      <c r="J95" s="20">
        <v>499</v>
      </c>
      <c r="K95" s="20">
        <v>21</v>
      </c>
      <c r="L95" s="20">
        <v>17</v>
      </c>
    </row>
    <row r="96" spans="1:12" x14ac:dyDescent="0.2">
      <c r="A96" s="20" t="s">
        <v>661</v>
      </c>
      <c r="B96" s="20" t="s">
        <v>662</v>
      </c>
      <c r="C96" s="20" t="s">
        <v>663</v>
      </c>
      <c r="D96" s="20" t="s">
        <v>34</v>
      </c>
      <c r="E96" s="20" t="s">
        <v>236</v>
      </c>
      <c r="F96" s="20" t="s">
        <v>664</v>
      </c>
      <c r="G96" s="20" t="s">
        <v>665</v>
      </c>
      <c r="H96" s="20" t="s">
        <v>391</v>
      </c>
      <c r="I96" s="20" t="s">
        <v>160</v>
      </c>
      <c r="J96" s="20">
        <v>533</v>
      </c>
      <c r="K96" s="20">
        <v>22</v>
      </c>
      <c r="L96" s="20">
        <v>19</v>
      </c>
    </row>
    <row r="97" spans="1:12" x14ac:dyDescent="0.2">
      <c r="A97" s="20" t="s">
        <v>666</v>
      </c>
      <c r="B97" s="20" t="s">
        <v>667</v>
      </c>
      <c r="C97" s="20" t="s">
        <v>668</v>
      </c>
      <c r="D97" s="20" t="s">
        <v>34</v>
      </c>
      <c r="E97" s="20" t="s">
        <v>236</v>
      </c>
      <c r="F97" s="20" t="s">
        <v>669</v>
      </c>
      <c r="G97" s="20" t="s">
        <v>670</v>
      </c>
      <c r="H97" s="20" t="s">
        <v>372</v>
      </c>
      <c r="I97" s="20" t="s">
        <v>130</v>
      </c>
      <c r="J97" s="20">
        <v>343</v>
      </c>
      <c r="K97" s="20">
        <v>15</v>
      </c>
      <c r="L97" s="20">
        <v>12</v>
      </c>
    </row>
    <row r="98" spans="1:12" x14ac:dyDescent="0.2">
      <c r="A98" s="20" t="s">
        <v>671</v>
      </c>
      <c r="B98" s="20" t="s">
        <v>672</v>
      </c>
      <c r="C98" s="20" t="s">
        <v>673</v>
      </c>
      <c r="D98" s="20" t="s">
        <v>34</v>
      </c>
      <c r="E98" s="20" t="s">
        <v>236</v>
      </c>
      <c r="F98" s="20" t="s">
        <v>674</v>
      </c>
      <c r="G98" s="20" t="s">
        <v>675</v>
      </c>
      <c r="H98" s="20" t="s">
        <v>372</v>
      </c>
      <c r="I98" s="20" t="s">
        <v>130</v>
      </c>
      <c r="J98" s="20">
        <v>698</v>
      </c>
      <c r="K98" s="20">
        <v>27</v>
      </c>
      <c r="L98" s="20">
        <v>23</v>
      </c>
    </row>
    <row r="99" spans="1:12" x14ac:dyDescent="0.2">
      <c r="A99" s="20" t="s">
        <v>676</v>
      </c>
      <c r="B99" s="20" t="s">
        <v>677</v>
      </c>
      <c r="C99" s="20" t="s">
        <v>678</v>
      </c>
      <c r="D99" s="20" t="s">
        <v>34</v>
      </c>
      <c r="E99" s="20" t="s">
        <v>236</v>
      </c>
      <c r="F99" s="20" t="s">
        <v>679</v>
      </c>
      <c r="G99" s="20" t="s">
        <v>680</v>
      </c>
      <c r="H99" s="20" t="s">
        <v>391</v>
      </c>
      <c r="I99" s="20" t="s">
        <v>160</v>
      </c>
      <c r="J99" s="20">
        <v>250</v>
      </c>
      <c r="K99" s="20">
        <v>14</v>
      </c>
      <c r="L99" s="20">
        <v>13</v>
      </c>
    </row>
    <row r="100" spans="1:12" x14ac:dyDescent="0.2">
      <c r="A100" s="20" t="s">
        <v>52</v>
      </c>
      <c r="B100" s="20" t="s">
        <v>681</v>
      </c>
      <c r="C100" s="20" t="s">
        <v>53</v>
      </c>
      <c r="D100" s="20" t="s">
        <v>34</v>
      </c>
      <c r="E100" s="20" t="s">
        <v>236</v>
      </c>
      <c r="F100" s="20" t="s">
        <v>54</v>
      </c>
      <c r="G100" s="20" t="s">
        <v>682</v>
      </c>
      <c r="H100" s="20" t="s">
        <v>372</v>
      </c>
      <c r="I100" s="20" t="s">
        <v>130</v>
      </c>
      <c r="J100" s="20">
        <v>1713</v>
      </c>
      <c r="K100" s="20">
        <v>57</v>
      </c>
      <c r="L100" s="20">
        <v>48</v>
      </c>
    </row>
    <row r="101" spans="1:12" x14ac:dyDescent="0.2">
      <c r="A101" s="20" t="s">
        <v>683</v>
      </c>
      <c r="B101" s="20" t="s">
        <v>684</v>
      </c>
      <c r="C101" s="20" t="s">
        <v>173</v>
      </c>
      <c r="D101" s="20" t="s">
        <v>34</v>
      </c>
      <c r="E101" s="20" t="s">
        <v>236</v>
      </c>
      <c r="F101" s="20" t="s">
        <v>685</v>
      </c>
      <c r="G101" s="20" t="s">
        <v>686</v>
      </c>
      <c r="H101" s="20" t="s">
        <v>372</v>
      </c>
      <c r="I101" s="20" t="s">
        <v>130</v>
      </c>
      <c r="J101" s="20">
        <v>1243</v>
      </c>
      <c r="K101" s="20">
        <v>46</v>
      </c>
      <c r="L101" s="20">
        <v>37</v>
      </c>
    </row>
    <row r="102" spans="1:12" x14ac:dyDescent="0.2">
      <c r="A102" s="20" t="s">
        <v>687</v>
      </c>
      <c r="B102" s="20" t="s">
        <v>688</v>
      </c>
      <c r="C102" s="20" t="s">
        <v>689</v>
      </c>
      <c r="D102" s="20" t="s">
        <v>34</v>
      </c>
      <c r="E102" s="20" t="s">
        <v>236</v>
      </c>
      <c r="F102" s="20" t="s">
        <v>690</v>
      </c>
      <c r="G102" s="20" t="s">
        <v>691</v>
      </c>
      <c r="H102" s="20" t="s">
        <v>430</v>
      </c>
      <c r="I102" s="20" t="s">
        <v>431</v>
      </c>
      <c r="J102" s="20">
        <v>255</v>
      </c>
      <c r="K102" s="20">
        <v>12</v>
      </c>
      <c r="L102" s="20">
        <v>10</v>
      </c>
    </row>
    <row r="103" spans="1:12" x14ac:dyDescent="0.2">
      <c r="A103" s="20" t="s">
        <v>692</v>
      </c>
      <c r="B103" s="20" t="s">
        <v>693</v>
      </c>
      <c r="C103" s="20" t="s">
        <v>694</v>
      </c>
      <c r="D103" s="20" t="s">
        <v>34</v>
      </c>
      <c r="E103" s="20" t="s">
        <v>236</v>
      </c>
      <c r="F103" s="20" t="s">
        <v>695</v>
      </c>
      <c r="G103" s="20" t="s">
        <v>696</v>
      </c>
      <c r="H103" s="20" t="s">
        <v>372</v>
      </c>
      <c r="I103" s="20" t="s">
        <v>130</v>
      </c>
      <c r="J103" s="20">
        <v>1617</v>
      </c>
      <c r="K103" s="20">
        <v>62</v>
      </c>
      <c r="L103" s="20">
        <v>51</v>
      </c>
    </row>
    <row r="104" spans="1:12" x14ac:dyDescent="0.2">
      <c r="A104" s="20" t="s">
        <v>697</v>
      </c>
      <c r="B104" s="20" t="s">
        <v>698</v>
      </c>
      <c r="C104" s="20" t="s">
        <v>181</v>
      </c>
      <c r="D104" s="20" t="s">
        <v>34</v>
      </c>
      <c r="E104" s="20" t="s">
        <v>236</v>
      </c>
      <c r="F104" s="20" t="s">
        <v>699</v>
      </c>
      <c r="G104" s="20" t="s">
        <v>700</v>
      </c>
      <c r="H104" s="20" t="s">
        <v>372</v>
      </c>
      <c r="I104" s="20" t="s">
        <v>130</v>
      </c>
      <c r="J104" s="20">
        <v>151</v>
      </c>
      <c r="K104" s="20">
        <v>6</v>
      </c>
      <c r="L104" s="20">
        <v>6</v>
      </c>
    </row>
    <row r="105" spans="1:12" x14ac:dyDescent="0.2">
      <c r="A105" s="20" t="s">
        <v>701</v>
      </c>
      <c r="B105" s="20" t="s">
        <v>702</v>
      </c>
      <c r="C105" s="20" t="s">
        <v>703</v>
      </c>
      <c r="D105" s="20" t="s">
        <v>34</v>
      </c>
      <c r="E105" s="20" t="s">
        <v>236</v>
      </c>
      <c r="F105" s="20" t="s">
        <v>704</v>
      </c>
      <c r="G105" s="20" t="s">
        <v>705</v>
      </c>
      <c r="H105" s="20" t="s">
        <v>372</v>
      </c>
      <c r="I105" s="20" t="s">
        <v>130</v>
      </c>
      <c r="J105" s="20">
        <v>39</v>
      </c>
      <c r="K105" s="20">
        <v>3</v>
      </c>
      <c r="L105" s="20">
        <v>6</v>
      </c>
    </row>
    <row r="106" spans="1:12" x14ac:dyDescent="0.2">
      <c r="A106" s="20" t="s">
        <v>706</v>
      </c>
      <c r="B106" s="20" t="s">
        <v>707</v>
      </c>
      <c r="C106" s="20" t="s">
        <v>708</v>
      </c>
      <c r="D106" s="20" t="s">
        <v>34</v>
      </c>
      <c r="E106" s="20" t="s">
        <v>236</v>
      </c>
      <c r="F106" s="20" t="s">
        <v>709</v>
      </c>
      <c r="G106" s="20" t="s">
        <v>710</v>
      </c>
      <c r="H106" s="20" t="s">
        <v>372</v>
      </c>
      <c r="I106" s="20" t="s">
        <v>130</v>
      </c>
      <c r="J106" s="20">
        <v>976</v>
      </c>
      <c r="K106" s="20">
        <v>37</v>
      </c>
      <c r="L106" s="20">
        <v>29</v>
      </c>
    </row>
    <row r="107" spans="1:12" x14ac:dyDescent="0.2">
      <c r="A107" s="20" t="s">
        <v>711</v>
      </c>
      <c r="B107" s="20" t="s">
        <v>712</v>
      </c>
      <c r="C107" s="20" t="s">
        <v>713</v>
      </c>
      <c r="D107" s="20" t="s">
        <v>34</v>
      </c>
      <c r="E107" s="20" t="s">
        <v>236</v>
      </c>
      <c r="F107" s="20" t="s">
        <v>714</v>
      </c>
      <c r="G107" s="20" t="s">
        <v>715</v>
      </c>
      <c r="H107" s="20" t="s">
        <v>372</v>
      </c>
      <c r="I107" s="20" t="s">
        <v>130</v>
      </c>
      <c r="J107" s="20">
        <v>1073</v>
      </c>
      <c r="K107" s="20">
        <v>40</v>
      </c>
      <c r="L107" s="20">
        <v>33</v>
      </c>
    </row>
    <row r="108" spans="1:12" x14ac:dyDescent="0.2">
      <c r="A108" s="20" t="s">
        <v>716</v>
      </c>
      <c r="B108" s="20" t="s">
        <v>717</v>
      </c>
      <c r="C108" s="20" t="s">
        <v>718</v>
      </c>
      <c r="D108" s="20" t="s">
        <v>34</v>
      </c>
      <c r="E108" s="20" t="s">
        <v>236</v>
      </c>
      <c r="F108" s="20" t="s">
        <v>679</v>
      </c>
      <c r="G108" s="20" t="s">
        <v>719</v>
      </c>
      <c r="H108" s="20" t="s">
        <v>372</v>
      </c>
      <c r="I108" s="20" t="s">
        <v>130</v>
      </c>
      <c r="J108" s="20">
        <v>550</v>
      </c>
      <c r="K108" s="20">
        <v>22</v>
      </c>
      <c r="L108" s="20">
        <v>19</v>
      </c>
    </row>
    <row r="109" spans="1:12" x14ac:dyDescent="0.2">
      <c r="A109" s="20" t="s">
        <v>720</v>
      </c>
      <c r="B109" s="20" t="s">
        <v>721</v>
      </c>
      <c r="C109" s="20" t="s">
        <v>722</v>
      </c>
      <c r="D109" s="20" t="s">
        <v>34</v>
      </c>
      <c r="E109" s="20" t="s">
        <v>236</v>
      </c>
      <c r="F109" s="20" t="s">
        <v>723</v>
      </c>
      <c r="G109" s="20" t="s">
        <v>724</v>
      </c>
      <c r="H109" s="20" t="s">
        <v>372</v>
      </c>
      <c r="I109" s="20" t="s">
        <v>130</v>
      </c>
      <c r="J109" s="20">
        <v>585</v>
      </c>
      <c r="K109" s="20">
        <v>21</v>
      </c>
      <c r="L109" s="20">
        <v>18</v>
      </c>
    </row>
    <row r="110" spans="1:12" x14ac:dyDescent="0.2">
      <c r="A110" s="20" t="s">
        <v>725</v>
      </c>
      <c r="B110" s="20" t="s">
        <v>726</v>
      </c>
      <c r="C110" s="20" t="s">
        <v>727</v>
      </c>
      <c r="D110" s="20" t="s">
        <v>34</v>
      </c>
      <c r="E110" s="20" t="s">
        <v>236</v>
      </c>
      <c r="F110" s="20" t="s">
        <v>728</v>
      </c>
      <c r="G110" s="20" t="s">
        <v>729</v>
      </c>
      <c r="H110" s="20" t="s">
        <v>372</v>
      </c>
      <c r="I110" s="20" t="s">
        <v>130</v>
      </c>
      <c r="J110" s="20">
        <v>284</v>
      </c>
      <c r="K110" s="20">
        <v>12</v>
      </c>
      <c r="L110" s="20">
        <v>10</v>
      </c>
    </row>
    <row r="111" spans="1:12" x14ac:dyDescent="0.2">
      <c r="A111" s="20" t="s">
        <v>730</v>
      </c>
      <c r="B111" s="20" t="s">
        <v>731</v>
      </c>
      <c r="C111" s="20" t="s">
        <v>732</v>
      </c>
      <c r="D111" s="20" t="s">
        <v>34</v>
      </c>
      <c r="E111" s="20" t="s">
        <v>236</v>
      </c>
      <c r="F111" s="20" t="s">
        <v>733</v>
      </c>
      <c r="G111" s="20" t="s">
        <v>734</v>
      </c>
      <c r="H111" s="20" t="s">
        <v>372</v>
      </c>
      <c r="I111" s="20" t="s">
        <v>130</v>
      </c>
      <c r="J111" s="20">
        <v>520</v>
      </c>
      <c r="K111" s="20">
        <v>22</v>
      </c>
      <c r="L111" s="20">
        <v>19</v>
      </c>
    </row>
    <row r="112" spans="1:12" x14ac:dyDescent="0.2">
      <c r="A112" s="20" t="s">
        <v>75</v>
      </c>
      <c r="B112" s="20" t="s">
        <v>735</v>
      </c>
      <c r="C112" s="20" t="s">
        <v>171</v>
      </c>
      <c r="D112" s="20" t="s">
        <v>34</v>
      </c>
      <c r="E112" s="20" t="s">
        <v>236</v>
      </c>
      <c r="F112" s="20" t="s">
        <v>736</v>
      </c>
      <c r="G112" s="20" t="s">
        <v>737</v>
      </c>
      <c r="H112" s="20" t="s">
        <v>372</v>
      </c>
      <c r="I112" s="20" t="s">
        <v>130</v>
      </c>
      <c r="J112" s="20">
        <v>56</v>
      </c>
      <c r="K112" s="20">
        <v>3</v>
      </c>
      <c r="L112" s="20">
        <v>6</v>
      </c>
    </row>
    <row r="113" spans="1:12" x14ac:dyDescent="0.2">
      <c r="A113" s="20" t="s">
        <v>90</v>
      </c>
      <c r="B113" s="20" t="s">
        <v>398</v>
      </c>
      <c r="C113" s="20" t="s">
        <v>738</v>
      </c>
      <c r="D113" s="20" t="s">
        <v>34</v>
      </c>
      <c r="E113" s="20" t="s">
        <v>236</v>
      </c>
      <c r="F113" s="20" t="s">
        <v>739</v>
      </c>
      <c r="G113" s="20" t="s">
        <v>401</v>
      </c>
      <c r="H113" s="20" t="s">
        <v>372</v>
      </c>
      <c r="I113" s="20" t="s">
        <v>130</v>
      </c>
      <c r="J113" s="20">
        <v>101</v>
      </c>
      <c r="K113" s="20">
        <v>7</v>
      </c>
      <c r="L113" s="20">
        <v>6</v>
      </c>
    </row>
    <row r="114" spans="1:12" x14ac:dyDescent="0.2">
      <c r="A114" s="20" t="s">
        <v>740</v>
      </c>
      <c r="B114" s="20" t="s">
        <v>741</v>
      </c>
      <c r="C114" s="20" t="s">
        <v>178</v>
      </c>
      <c r="D114" s="20" t="s">
        <v>34</v>
      </c>
      <c r="E114" s="20" t="s">
        <v>236</v>
      </c>
      <c r="F114" s="20" t="s">
        <v>742</v>
      </c>
      <c r="G114" s="20" t="s">
        <v>743</v>
      </c>
      <c r="H114" s="20" t="s">
        <v>372</v>
      </c>
      <c r="I114" s="20" t="s">
        <v>130</v>
      </c>
      <c r="J114" s="20">
        <v>1410</v>
      </c>
      <c r="K114" s="20">
        <v>53</v>
      </c>
      <c r="L114" s="20">
        <v>42</v>
      </c>
    </row>
    <row r="115" spans="1:12" x14ac:dyDescent="0.2">
      <c r="A115" s="20" t="s">
        <v>744</v>
      </c>
      <c r="B115" s="20" t="s">
        <v>745</v>
      </c>
      <c r="C115" s="20" t="s">
        <v>185</v>
      </c>
      <c r="D115" s="20" t="s">
        <v>34</v>
      </c>
      <c r="E115" s="20" t="s">
        <v>236</v>
      </c>
      <c r="F115" s="20" t="s">
        <v>746</v>
      </c>
      <c r="G115" s="20" t="s">
        <v>747</v>
      </c>
      <c r="H115" s="20" t="s">
        <v>372</v>
      </c>
      <c r="I115" s="20" t="s">
        <v>130</v>
      </c>
      <c r="J115" s="20">
        <v>605</v>
      </c>
      <c r="K115" s="20">
        <v>26</v>
      </c>
      <c r="L115" s="20">
        <v>20</v>
      </c>
    </row>
    <row r="116" spans="1:12" x14ac:dyDescent="0.2">
      <c r="A116" s="20" t="s">
        <v>748</v>
      </c>
      <c r="B116" s="20" t="s">
        <v>749</v>
      </c>
      <c r="C116" s="20" t="s">
        <v>750</v>
      </c>
      <c r="D116" s="20" t="s">
        <v>34</v>
      </c>
      <c r="E116" s="20" t="s">
        <v>236</v>
      </c>
      <c r="F116" s="20" t="s">
        <v>751</v>
      </c>
      <c r="G116" s="20" t="s">
        <v>752</v>
      </c>
      <c r="H116" s="20" t="s">
        <v>372</v>
      </c>
      <c r="I116" s="20" t="s">
        <v>130</v>
      </c>
      <c r="J116" s="20">
        <v>717</v>
      </c>
      <c r="K116" s="20">
        <v>31</v>
      </c>
      <c r="L116" s="20">
        <v>23</v>
      </c>
    </row>
    <row r="117" spans="1:12" x14ac:dyDescent="0.2">
      <c r="A117" s="20" t="s">
        <v>753</v>
      </c>
      <c r="B117" s="20" t="s">
        <v>754</v>
      </c>
      <c r="C117" s="20" t="s">
        <v>755</v>
      </c>
      <c r="D117" s="20" t="s">
        <v>34</v>
      </c>
      <c r="E117" s="20" t="s">
        <v>236</v>
      </c>
      <c r="F117" s="20" t="s">
        <v>756</v>
      </c>
      <c r="G117" s="20" t="s">
        <v>757</v>
      </c>
      <c r="H117" s="20" t="s">
        <v>372</v>
      </c>
      <c r="I117" s="20" t="s">
        <v>130</v>
      </c>
      <c r="J117" s="20">
        <v>1003</v>
      </c>
      <c r="K117" s="20">
        <v>38</v>
      </c>
      <c r="L117" s="20">
        <v>31</v>
      </c>
    </row>
    <row r="118" spans="1:12" x14ac:dyDescent="0.2">
      <c r="A118" s="20" t="s">
        <v>758</v>
      </c>
      <c r="B118" s="20" t="s">
        <v>759</v>
      </c>
      <c r="C118" s="20" t="s">
        <v>760</v>
      </c>
      <c r="D118" s="20" t="s">
        <v>34</v>
      </c>
      <c r="E118" s="20" t="s">
        <v>236</v>
      </c>
      <c r="F118" s="20" t="s">
        <v>761</v>
      </c>
      <c r="G118" s="20" t="s">
        <v>762</v>
      </c>
      <c r="H118" s="20" t="s">
        <v>372</v>
      </c>
      <c r="I118" s="20" t="s">
        <v>130</v>
      </c>
      <c r="J118" s="20">
        <v>724</v>
      </c>
      <c r="K118" s="20">
        <v>32</v>
      </c>
      <c r="L118" s="20">
        <v>24</v>
      </c>
    </row>
    <row r="119" spans="1:12" x14ac:dyDescent="0.2">
      <c r="A119" s="20" t="s">
        <v>763</v>
      </c>
      <c r="B119" s="20" t="s">
        <v>764</v>
      </c>
      <c r="C119" s="20" t="s">
        <v>176</v>
      </c>
      <c r="D119" s="20" t="s">
        <v>34</v>
      </c>
      <c r="E119" s="20" t="s">
        <v>236</v>
      </c>
      <c r="F119" s="20" t="s">
        <v>765</v>
      </c>
      <c r="G119" s="20" t="s">
        <v>766</v>
      </c>
      <c r="H119" s="20" t="s">
        <v>372</v>
      </c>
      <c r="I119" s="20" t="s">
        <v>130</v>
      </c>
      <c r="J119" s="20">
        <v>781</v>
      </c>
      <c r="K119" s="20">
        <v>32</v>
      </c>
      <c r="L119" s="20">
        <v>24</v>
      </c>
    </row>
    <row r="120" spans="1:12" x14ac:dyDescent="0.2">
      <c r="A120" s="20" t="s">
        <v>767</v>
      </c>
      <c r="B120" s="20" t="s">
        <v>768</v>
      </c>
      <c r="C120" s="20" t="s">
        <v>769</v>
      </c>
      <c r="D120" s="20" t="s">
        <v>34</v>
      </c>
      <c r="E120" s="20" t="s">
        <v>236</v>
      </c>
      <c r="F120" s="20" t="s">
        <v>770</v>
      </c>
      <c r="G120" s="20" t="s">
        <v>771</v>
      </c>
      <c r="H120" s="20" t="s">
        <v>372</v>
      </c>
      <c r="I120" s="20" t="s">
        <v>130</v>
      </c>
      <c r="J120" s="20">
        <v>723</v>
      </c>
      <c r="K120" s="20">
        <v>32</v>
      </c>
      <c r="L120" s="20">
        <v>24</v>
      </c>
    </row>
    <row r="121" spans="1:12" x14ac:dyDescent="0.2">
      <c r="A121" s="20" t="s">
        <v>772</v>
      </c>
      <c r="B121" s="20" t="s">
        <v>773</v>
      </c>
      <c r="C121" s="20" t="s">
        <v>182</v>
      </c>
      <c r="D121" s="20" t="s">
        <v>34</v>
      </c>
      <c r="E121" s="20" t="s">
        <v>236</v>
      </c>
      <c r="F121" s="20" t="s">
        <v>774</v>
      </c>
      <c r="G121" s="20" t="s">
        <v>775</v>
      </c>
      <c r="H121" s="20" t="s">
        <v>372</v>
      </c>
      <c r="I121" s="20" t="s">
        <v>130</v>
      </c>
      <c r="J121" s="20">
        <v>894</v>
      </c>
      <c r="K121" s="20">
        <v>31</v>
      </c>
      <c r="L121" s="20">
        <v>25</v>
      </c>
    </row>
    <row r="122" spans="1:12" x14ac:dyDescent="0.2">
      <c r="A122" s="20" t="s">
        <v>776</v>
      </c>
      <c r="B122" s="20" t="s">
        <v>777</v>
      </c>
      <c r="C122" s="20" t="s">
        <v>778</v>
      </c>
      <c r="D122" s="20" t="s">
        <v>34</v>
      </c>
      <c r="E122" s="20" t="s">
        <v>236</v>
      </c>
      <c r="F122" s="20" t="s">
        <v>779</v>
      </c>
      <c r="G122" s="20" t="s">
        <v>780</v>
      </c>
      <c r="H122" s="20" t="s">
        <v>372</v>
      </c>
      <c r="I122" s="20" t="s">
        <v>130</v>
      </c>
      <c r="J122" s="20">
        <v>895</v>
      </c>
      <c r="K122" s="20">
        <v>36</v>
      </c>
      <c r="L122" s="20">
        <v>30</v>
      </c>
    </row>
    <row r="123" spans="1:12" x14ac:dyDescent="0.2">
      <c r="A123" s="20" t="s">
        <v>781</v>
      </c>
      <c r="B123" s="20" t="s">
        <v>782</v>
      </c>
      <c r="C123" s="20" t="s">
        <v>175</v>
      </c>
      <c r="D123" s="20" t="s">
        <v>34</v>
      </c>
      <c r="E123" s="20" t="s">
        <v>236</v>
      </c>
      <c r="F123" s="20" t="s">
        <v>783</v>
      </c>
      <c r="G123" s="20" t="s">
        <v>614</v>
      </c>
      <c r="H123" s="20" t="s">
        <v>372</v>
      </c>
      <c r="I123" s="20" t="s">
        <v>130</v>
      </c>
      <c r="J123" s="20">
        <v>581</v>
      </c>
      <c r="K123" s="20">
        <v>26</v>
      </c>
      <c r="L123" s="20">
        <v>22</v>
      </c>
    </row>
    <row r="124" spans="1:12" x14ac:dyDescent="0.2">
      <c r="A124" s="20" t="s">
        <v>784</v>
      </c>
      <c r="B124" s="20" t="s">
        <v>785</v>
      </c>
      <c r="C124" s="20" t="s">
        <v>786</v>
      </c>
      <c r="D124" s="20" t="s">
        <v>34</v>
      </c>
      <c r="E124" s="20" t="s">
        <v>236</v>
      </c>
      <c r="F124" s="20" t="s">
        <v>787</v>
      </c>
      <c r="G124" s="20" t="s">
        <v>788</v>
      </c>
      <c r="H124" s="20" t="s">
        <v>391</v>
      </c>
      <c r="I124" s="20" t="s">
        <v>160</v>
      </c>
      <c r="J124" s="20">
        <v>612</v>
      </c>
      <c r="K124" s="20">
        <v>31</v>
      </c>
      <c r="L124" s="20">
        <v>24</v>
      </c>
    </row>
    <row r="125" spans="1:12" x14ac:dyDescent="0.2">
      <c r="A125" s="20" t="s">
        <v>789</v>
      </c>
      <c r="B125" s="20" t="s">
        <v>790</v>
      </c>
      <c r="C125" s="20" t="s">
        <v>169</v>
      </c>
      <c r="D125" s="20" t="s">
        <v>34</v>
      </c>
      <c r="E125" s="20" t="s">
        <v>236</v>
      </c>
      <c r="F125" s="20" t="s">
        <v>791</v>
      </c>
      <c r="G125" s="20" t="s">
        <v>556</v>
      </c>
      <c r="H125" s="20" t="s">
        <v>391</v>
      </c>
      <c r="I125" s="20" t="s">
        <v>160</v>
      </c>
      <c r="J125" s="20">
        <v>1190</v>
      </c>
      <c r="K125" s="20">
        <v>42</v>
      </c>
      <c r="L125" s="20">
        <v>36</v>
      </c>
    </row>
    <row r="126" spans="1:12" x14ac:dyDescent="0.2">
      <c r="A126" s="20" t="s">
        <v>792</v>
      </c>
      <c r="B126" s="20" t="s">
        <v>793</v>
      </c>
      <c r="C126" s="20" t="s">
        <v>191</v>
      </c>
      <c r="D126" s="20" t="s">
        <v>34</v>
      </c>
      <c r="E126" s="20" t="s">
        <v>236</v>
      </c>
      <c r="F126" s="20" t="s">
        <v>794</v>
      </c>
      <c r="G126" s="20" t="s">
        <v>795</v>
      </c>
      <c r="H126" s="20" t="s">
        <v>372</v>
      </c>
      <c r="I126" s="20" t="s">
        <v>130</v>
      </c>
      <c r="J126" s="20">
        <v>218</v>
      </c>
      <c r="K126" s="20">
        <v>10</v>
      </c>
      <c r="L126" s="20">
        <v>8</v>
      </c>
    </row>
    <row r="127" spans="1:12" x14ac:dyDescent="0.2">
      <c r="A127" s="20" t="s">
        <v>796</v>
      </c>
      <c r="B127" s="20" t="s">
        <v>797</v>
      </c>
      <c r="C127" s="20" t="s">
        <v>798</v>
      </c>
      <c r="D127" s="20" t="s">
        <v>34</v>
      </c>
      <c r="E127" s="20" t="s">
        <v>236</v>
      </c>
      <c r="F127" s="20" t="s">
        <v>799</v>
      </c>
      <c r="G127" s="20" t="s">
        <v>800</v>
      </c>
      <c r="H127" s="20" t="s">
        <v>391</v>
      </c>
      <c r="I127" s="20" t="s">
        <v>160</v>
      </c>
      <c r="J127" s="20">
        <v>341</v>
      </c>
      <c r="K127" s="20">
        <v>15</v>
      </c>
      <c r="L127" s="20">
        <v>12</v>
      </c>
    </row>
    <row r="128" spans="1:12" x14ac:dyDescent="0.2">
      <c r="A128" s="20" t="s">
        <v>47</v>
      </c>
      <c r="B128" s="20" t="s">
        <v>801</v>
      </c>
      <c r="C128" s="20" t="s">
        <v>48</v>
      </c>
      <c r="D128" s="20" t="s">
        <v>34</v>
      </c>
      <c r="E128" s="20" t="s">
        <v>236</v>
      </c>
      <c r="F128" s="20" t="s">
        <v>49</v>
      </c>
      <c r="G128" s="20" t="s">
        <v>802</v>
      </c>
      <c r="H128" s="20" t="s">
        <v>372</v>
      </c>
      <c r="I128" s="20" t="s">
        <v>130</v>
      </c>
      <c r="J128" s="20">
        <v>8</v>
      </c>
      <c r="K128" s="20">
        <v>1</v>
      </c>
      <c r="L128" s="20">
        <v>5</v>
      </c>
    </row>
    <row r="129" spans="1:12" x14ac:dyDescent="0.2">
      <c r="A129" s="20" t="s">
        <v>803</v>
      </c>
      <c r="B129" s="20" t="s">
        <v>804</v>
      </c>
      <c r="C129" s="20" t="s">
        <v>805</v>
      </c>
      <c r="D129" s="20" t="s">
        <v>34</v>
      </c>
      <c r="E129" s="20" t="s">
        <v>236</v>
      </c>
      <c r="F129" s="20" t="s">
        <v>806</v>
      </c>
      <c r="G129" s="20" t="s">
        <v>807</v>
      </c>
      <c r="H129" s="20" t="s">
        <v>391</v>
      </c>
      <c r="I129" s="20" t="s">
        <v>160</v>
      </c>
      <c r="J129" s="20">
        <v>40</v>
      </c>
      <c r="K129" s="20">
        <v>3</v>
      </c>
      <c r="L129" s="20">
        <v>6</v>
      </c>
    </row>
    <row r="130" spans="1:12" x14ac:dyDescent="0.2">
      <c r="A130" s="20" t="s">
        <v>808</v>
      </c>
      <c r="B130" s="20" t="s">
        <v>809</v>
      </c>
      <c r="C130" s="20" t="s">
        <v>810</v>
      </c>
      <c r="D130" s="20" t="s">
        <v>34</v>
      </c>
      <c r="E130" s="20" t="s">
        <v>236</v>
      </c>
      <c r="F130" s="20" t="s">
        <v>811</v>
      </c>
      <c r="G130" s="20" t="s">
        <v>812</v>
      </c>
      <c r="H130" s="20" t="s">
        <v>372</v>
      </c>
      <c r="I130" s="20" t="s">
        <v>130</v>
      </c>
      <c r="J130" s="20">
        <v>12</v>
      </c>
      <c r="K130" s="20">
        <v>1</v>
      </c>
      <c r="L130" s="20">
        <v>5</v>
      </c>
    </row>
    <row r="131" spans="1:12" x14ac:dyDescent="0.2">
      <c r="A131" s="20" t="s">
        <v>813</v>
      </c>
      <c r="B131" s="20" t="s">
        <v>814</v>
      </c>
      <c r="C131" s="20" t="s">
        <v>815</v>
      </c>
      <c r="D131" s="20" t="s">
        <v>34</v>
      </c>
      <c r="E131" s="20" t="s">
        <v>236</v>
      </c>
      <c r="F131" s="20" t="s">
        <v>664</v>
      </c>
      <c r="G131" s="20" t="s">
        <v>816</v>
      </c>
      <c r="H131" s="20" t="s">
        <v>372</v>
      </c>
      <c r="I131" s="20" t="s">
        <v>130</v>
      </c>
      <c r="J131" s="20">
        <v>59</v>
      </c>
      <c r="K131" s="20">
        <v>4</v>
      </c>
      <c r="L131" s="20">
        <v>6</v>
      </c>
    </row>
    <row r="132" spans="1:12" x14ac:dyDescent="0.2">
      <c r="A132" s="20" t="s">
        <v>817</v>
      </c>
      <c r="B132" s="20" t="s">
        <v>818</v>
      </c>
      <c r="C132" s="20" t="s">
        <v>819</v>
      </c>
      <c r="D132" s="20" t="s">
        <v>34</v>
      </c>
      <c r="E132" s="20" t="s">
        <v>236</v>
      </c>
      <c r="F132" s="20" t="s">
        <v>820</v>
      </c>
      <c r="G132" s="20" t="s">
        <v>821</v>
      </c>
      <c r="H132" s="20" t="s">
        <v>372</v>
      </c>
      <c r="I132" s="20" t="s">
        <v>130</v>
      </c>
      <c r="J132" s="20">
        <v>175</v>
      </c>
      <c r="K132" s="20">
        <v>7</v>
      </c>
      <c r="L132" s="20">
        <v>6</v>
      </c>
    </row>
    <row r="133" spans="1:12" x14ac:dyDescent="0.2">
      <c r="A133" s="20" t="s">
        <v>822</v>
      </c>
      <c r="B133" s="20" t="s">
        <v>823</v>
      </c>
      <c r="C133" s="20" t="s">
        <v>824</v>
      </c>
      <c r="D133" s="20" t="s">
        <v>34</v>
      </c>
      <c r="E133" s="20" t="s">
        <v>236</v>
      </c>
      <c r="F133" s="20" t="s">
        <v>825</v>
      </c>
      <c r="G133" s="20" t="s">
        <v>826</v>
      </c>
      <c r="H133" s="20" t="s">
        <v>372</v>
      </c>
      <c r="I133" s="20" t="s">
        <v>130</v>
      </c>
      <c r="J133" s="20">
        <v>164</v>
      </c>
      <c r="K133" s="20">
        <v>7</v>
      </c>
      <c r="L133" s="20">
        <v>6</v>
      </c>
    </row>
    <row r="134" spans="1:12" x14ac:dyDescent="0.2">
      <c r="A134" s="20" t="s">
        <v>827</v>
      </c>
      <c r="B134" s="20" t="s">
        <v>828</v>
      </c>
      <c r="C134" s="20" t="s">
        <v>170</v>
      </c>
      <c r="D134" s="20" t="s">
        <v>34</v>
      </c>
      <c r="E134" s="20" t="s">
        <v>236</v>
      </c>
      <c r="F134" s="20" t="s">
        <v>829</v>
      </c>
      <c r="G134" s="20" t="s">
        <v>830</v>
      </c>
      <c r="H134" s="20" t="s">
        <v>391</v>
      </c>
      <c r="I134" s="20" t="s">
        <v>160</v>
      </c>
      <c r="J134" s="20">
        <v>31</v>
      </c>
      <c r="K134" s="20">
        <v>2</v>
      </c>
      <c r="L134" s="20">
        <v>6</v>
      </c>
    </row>
    <row r="135" spans="1:12" x14ac:dyDescent="0.2">
      <c r="A135" s="20" t="s">
        <v>103</v>
      </c>
      <c r="B135" s="20" t="s">
        <v>831</v>
      </c>
      <c r="C135" s="20" t="s">
        <v>832</v>
      </c>
      <c r="D135" s="20" t="s">
        <v>34</v>
      </c>
      <c r="E135" s="20" t="s">
        <v>236</v>
      </c>
      <c r="F135" s="20" t="s">
        <v>104</v>
      </c>
      <c r="G135" s="20" t="s">
        <v>833</v>
      </c>
      <c r="H135" s="20" t="s">
        <v>372</v>
      </c>
      <c r="I135" s="20" t="s">
        <v>130</v>
      </c>
      <c r="J135" s="20">
        <v>114</v>
      </c>
      <c r="K135" s="20">
        <v>7</v>
      </c>
      <c r="L135" s="20">
        <v>6</v>
      </c>
    </row>
    <row r="136" spans="1:12" x14ac:dyDescent="0.2">
      <c r="A136" s="20" t="s">
        <v>834</v>
      </c>
      <c r="B136" s="20" t="s">
        <v>835</v>
      </c>
      <c r="C136" s="20" t="s">
        <v>836</v>
      </c>
      <c r="D136" s="20" t="s">
        <v>34</v>
      </c>
      <c r="E136" s="20" t="s">
        <v>236</v>
      </c>
      <c r="F136" s="20" t="s">
        <v>837</v>
      </c>
      <c r="G136" s="20" t="s">
        <v>838</v>
      </c>
      <c r="H136" s="20" t="s">
        <v>372</v>
      </c>
      <c r="I136" s="20" t="s">
        <v>130</v>
      </c>
      <c r="J136" s="20">
        <v>156</v>
      </c>
      <c r="K136" s="20">
        <v>8</v>
      </c>
      <c r="L136" s="20">
        <v>6</v>
      </c>
    </row>
    <row r="137" spans="1:12" x14ac:dyDescent="0.2">
      <c r="A137" s="20" t="s">
        <v>839</v>
      </c>
      <c r="B137" s="20" t="s">
        <v>840</v>
      </c>
      <c r="C137" s="20" t="s">
        <v>841</v>
      </c>
      <c r="D137" s="20" t="s">
        <v>34</v>
      </c>
      <c r="E137" s="20" t="s">
        <v>236</v>
      </c>
      <c r="F137" s="20" t="s">
        <v>842</v>
      </c>
      <c r="G137" s="20" t="s">
        <v>843</v>
      </c>
      <c r="H137" s="20" t="s">
        <v>372</v>
      </c>
      <c r="I137" s="20" t="s">
        <v>130</v>
      </c>
      <c r="J137" s="20">
        <v>11</v>
      </c>
      <c r="K137" s="20">
        <v>1</v>
      </c>
      <c r="L137" s="20">
        <v>6</v>
      </c>
    </row>
    <row r="138" spans="1:12" x14ac:dyDescent="0.2">
      <c r="A138" s="20" t="s">
        <v>844</v>
      </c>
      <c r="B138" s="20" t="s">
        <v>845</v>
      </c>
      <c r="C138" s="20" t="s">
        <v>846</v>
      </c>
      <c r="D138" s="20" t="s">
        <v>34</v>
      </c>
      <c r="E138" s="20" t="s">
        <v>236</v>
      </c>
      <c r="F138" s="20" t="s">
        <v>847</v>
      </c>
      <c r="G138" s="20" t="s">
        <v>848</v>
      </c>
      <c r="H138" s="20" t="s">
        <v>372</v>
      </c>
      <c r="I138" s="20" t="s">
        <v>130</v>
      </c>
      <c r="J138" s="20">
        <v>143</v>
      </c>
      <c r="K138" s="20">
        <v>7</v>
      </c>
      <c r="L138" s="20">
        <v>6</v>
      </c>
    </row>
    <row r="139" spans="1:12" x14ac:dyDescent="0.2">
      <c r="A139" s="20" t="s">
        <v>849</v>
      </c>
      <c r="B139" s="20" t="s">
        <v>850</v>
      </c>
      <c r="C139" s="20" t="s">
        <v>190</v>
      </c>
      <c r="D139" s="20" t="s">
        <v>34</v>
      </c>
      <c r="E139" s="20" t="s">
        <v>236</v>
      </c>
      <c r="F139" s="20" t="s">
        <v>851</v>
      </c>
      <c r="G139" s="20" t="s">
        <v>852</v>
      </c>
      <c r="H139" s="20" t="s">
        <v>372</v>
      </c>
      <c r="I139" s="20" t="s">
        <v>130</v>
      </c>
      <c r="J139" s="20">
        <v>26</v>
      </c>
      <c r="K139" s="20">
        <v>2</v>
      </c>
      <c r="L139" s="20">
        <v>6</v>
      </c>
    </row>
    <row r="140" spans="1:12" x14ac:dyDescent="0.2">
      <c r="A140" s="20" t="s">
        <v>853</v>
      </c>
      <c r="B140" s="20" t="s">
        <v>854</v>
      </c>
      <c r="C140" s="20" t="s">
        <v>855</v>
      </c>
      <c r="D140" s="20" t="s">
        <v>34</v>
      </c>
      <c r="E140" s="20" t="s">
        <v>236</v>
      </c>
      <c r="F140" s="20" t="s">
        <v>856</v>
      </c>
      <c r="G140" s="20" t="s">
        <v>857</v>
      </c>
      <c r="H140" s="20" t="s">
        <v>372</v>
      </c>
      <c r="I140" s="20" t="s">
        <v>130</v>
      </c>
      <c r="J140" s="20">
        <v>63</v>
      </c>
      <c r="K140" s="20">
        <v>4</v>
      </c>
      <c r="L140" s="20">
        <v>6</v>
      </c>
    </row>
    <row r="141" spans="1:12" x14ac:dyDescent="0.2">
      <c r="A141" s="20" t="s">
        <v>858</v>
      </c>
      <c r="B141" s="20" t="s">
        <v>859</v>
      </c>
      <c r="C141" s="20" t="s">
        <v>177</v>
      </c>
      <c r="D141" s="20" t="s">
        <v>34</v>
      </c>
      <c r="E141" s="20" t="s">
        <v>236</v>
      </c>
      <c r="F141" s="20" t="s">
        <v>770</v>
      </c>
      <c r="G141" s="20" t="s">
        <v>860</v>
      </c>
      <c r="H141" s="20" t="s">
        <v>372</v>
      </c>
      <c r="I141" s="20" t="s">
        <v>130</v>
      </c>
      <c r="J141" s="20">
        <v>18</v>
      </c>
      <c r="K141" s="20">
        <v>2</v>
      </c>
      <c r="L141" s="20">
        <v>6</v>
      </c>
    </row>
    <row r="142" spans="1:12" x14ac:dyDescent="0.2">
      <c r="A142" s="20" t="s">
        <v>861</v>
      </c>
      <c r="B142" s="20" t="s">
        <v>862</v>
      </c>
      <c r="C142" s="20" t="s">
        <v>863</v>
      </c>
      <c r="D142" s="20" t="s">
        <v>34</v>
      </c>
      <c r="E142" s="20" t="s">
        <v>236</v>
      </c>
      <c r="F142" s="20" t="s">
        <v>343</v>
      </c>
      <c r="G142" s="20" t="s">
        <v>864</v>
      </c>
      <c r="H142" s="20" t="s">
        <v>372</v>
      </c>
      <c r="I142" s="20" t="s">
        <v>130</v>
      </c>
      <c r="J142" s="20">
        <v>24</v>
      </c>
      <c r="K142" s="20">
        <v>2</v>
      </c>
      <c r="L142" s="20">
        <v>6</v>
      </c>
    </row>
    <row r="143" spans="1:12" x14ac:dyDescent="0.2">
      <c r="A143" s="20" t="s">
        <v>865</v>
      </c>
      <c r="B143" s="20" t="s">
        <v>866</v>
      </c>
      <c r="C143" s="20" t="s">
        <v>192</v>
      </c>
      <c r="D143" s="20" t="s">
        <v>34</v>
      </c>
      <c r="E143" s="20" t="s">
        <v>236</v>
      </c>
      <c r="F143" s="20" t="s">
        <v>867</v>
      </c>
      <c r="G143" s="20" t="s">
        <v>868</v>
      </c>
      <c r="H143" s="20" t="s">
        <v>372</v>
      </c>
      <c r="I143" s="20" t="s">
        <v>130</v>
      </c>
      <c r="J143" s="20">
        <v>9</v>
      </c>
      <c r="K143" s="20">
        <v>1</v>
      </c>
      <c r="L143" s="20">
        <v>5</v>
      </c>
    </row>
    <row r="144" spans="1:12" x14ac:dyDescent="0.2">
      <c r="A144" s="20" t="s">
        <v>869</v>
      </c>
      <c r="B144" s="20" t="s">
        <v>870</v>
      </c>
      <c r="C144" s="20" t="s">
        <v>871</v>
      </c>
      <c r="D144" s="20" t="s">
        <v>34</v>
      </c>
      <c r="E144" s="20" t="s">
        <v>236</v>
      </c>
      <c r="F144" s="20" t="s">
        <v>872</v>
      </c>
      <c r="G144" s="20" t="s">
        <v>873</v>
      </c>
      <c r="H144" s="20" t="s">
        <v>430</v>
      </c>
      <c r="I144" s="20" t="s">
        <v>431</v>
      </c>
      <c r="J144" s="20">
        <v>23</v>
      </c>
      <c r="K144" s="20">
        <v>2</v>
      </c>
      <c r="L144" s="20">
        <v>6</v>
      </c>
    </row>
    <row r="145" spans="1:12" x14ac:dyDescent="0.2">
      <c r="A145" s="20" t="s">
        <v>35</v>
      </c>
      <c r="B145" s="20" t="s">
        <v>874</v>
      </c>
      <c r="C145" s="20" t="s">
        <v>875</v>
      </c>
      <c r="D145" s="20" t="s">
        <v>34</v>
      </c>
      <c r="E145" s="20" t="s">
        <v>236</v>
      </c>
      <c r="F145" s="20" t="s">
        <v>876</v>
      </c>
      <c r="G145" s="20" t="s">
        <v>877</v>
      </c>
      <c r="H145" s="20" t="s">
        <v>430</v>
      </c>
      <c r="I145" s="20" t="s">
        <v>431</v>
      </c>
      <c r="J145" s="20">
        <v>17</v>
      </c>
      <c r="K145" s="20">
        <v>1</v>
      </c>
      <c r="L145" s="20">
        <v>6</v>
      </c>
    </row>
    <row r="146" spans="1:12" x14ac:dyDescent="0.2">
      <c r="A146" s="20" t="s">
        <v>878</v>
      </c>
      <c r="B146" s="20" t="s">
        <v>879</v>
      </c>
      <c r="C146" s="20" t="s">
        <v>880</v>
      </c>
      <c r="D146" s="20" t="s">
        <v>34</v>
      </c>
      <c r="E146" s="20" t="s">
        <v>236</v>
      </c>
      <c r="F146" s="20" t="s">
        <v>881</v>
      </c>
      <c r="G146" s="20" t="s">
        <v>882</v>
      </c>
      <c r="H146" s="20" t="s">
        <v>430</v>
      </c>
      <c r="I146" s="20" t="s">
        <v>431</v>
      </c>
      <c r="J146" s="20">
        <v>10</v>
      </c>
      <c r="K146" s="20">
        <v>1</v>
      </c>
      <c r="L146" s="20">
        <v>6</v>
      </c>
    </row>
    <row r="147" spans="1:12" x14ac:dyDescent="0.2">
      <c r="A147" s="20" t="s">
        <v>883</v>
      </c>
      <c r="B147" s="20" t="s">
        <v>884</v>
      </c>
      <c r="C147" s="20" t="s">
        <v>885</v>
      </c>
      <c r="D147" s="20" t="s">
        <v>34</v>
      </c>
      <c r="E147" s="20" t="s">
        <v>236</v>
      </c>
      <c r="F147" s="20" t="s">
        <v>886</v>
      </c>
      <c r="G147" s="20" t="s">
        <v>540</v>
      </c>
      <c r="H147" s="20" t="s">
        <v>430</v>
      </c>
      <c r="I147" s="20" t="s">
        <v>431</v>
      </c>
      <c r="J147" s="20">
        <v>1</v>
      </c>
      <c r="K147" s="20">
        <v>1</v>
      </c>
      <c r="L147" s="20">
        <v>1</v>
      </c>
    </row>
    <row r="148" spans="1:12" x14ac:dyDescent="0.2">
      <c r="A148" s="20" t="s">
        <v>887</v>
      </c>
      <c r="B148" s="20" t="s">
        <v>888</v>
      </c>
      <c r="C148" s="20" t="s">
        <v>889</v>
      </c>
      <c r="D148" s="20" t="s">
        <v>34</v>
      </c>
      <c r="E148" s="20" t="s">
        <v>236</v>
      </c>
      <c r="F148" s="20" t="s">
        <v>890</v>
      </c>
      <c r="G148" s="20" t="s">
        <v>891</v>
      </c>
      <c r="H148" s="20" t="s">
        <v>430</v>
      </c>
      <c r="I148" s="20" t="s">
        <v>431</v>
      </c>
      <c r="J148" s="20">
        <v>43</v>
      </c>
      <c r="K148" s="20">
        <v>3</v>
      </c>
      <c r="L148" s="20">
        <v>6</v>
      </c>
    </row>
    <row r="149" spans="1:12" x14ac:dyDescent="0.2">
      <c r="A149" s="20" t="s">
        <v>50</v>
      </c>
      <c r="B149" s="20" t="s">
        <v>892</v>
      </c>
      <c r="C149" s="20" t="s">
        <v>893</v>
      </c>
      <c r="D149" s="20" t="s">
        <v>34</v>
      </c>
      <c r="E149" s="20" t="s">
        <v>236</v>
      </c>
      <c r="F149" s="20" t="s">
        <v>894</v>
      </c>
      <c r="G149" s="20" t="s">
        <v>895</v>
      </c>
      <c r="H149" s="20" t="s">
        <v>430</v>
      </c>
      <c r="I149" s="20" t="s">
        <v>431</v>
      </c>
      <c r="J149" s="20">
        <v>18</v>
      </c>
      <c r="K149" s="20">
        <v>2</v>
      </c>
      <c r="L149" s="20">
        <v>6</v>
      </c>
    </row>
    <row r="150" spans="1:12" x14ac:dyDescent="0.2">
      <c r="A150" s="20" t="s">
        <v>896</v>
      </c>
      <c r="B150" s="20" t="s">
        <v>897</v>
      </c>
      <c r="C150" s="20" t="s">
        <v>898</v>
      </c>
      <c r="D150" s="20" t="s">
        <v>34</v>
      </c>
      <c r="E150" s="20" t="s">
        <v>236</v>
      </c>
      <c r="F150" s="20" t="s">
        <v>899</v>
      </c>
      <c r="G150" s="20" t="s">
        <v>900</v>
      </c>
      <c r="H150" s="20" t="s">
        <v>430</v>
      </c>
      <c r="I150" s="20" t="s">
        <v>431</v>
      </c>
      <c r="J150" s="20">
        <v>23</v>
      </c>
      <c r="K150" s="20">
        <v>2</v>
      </c>
      <c r="L150" s="20">
        <v>6</v>
      </c>
    </row>
    <row r="151" spans="1:12" x14ac:dyDescent="0.2">
      <c r="A151" s="20" t="s">
        <v>901</v>
      </c>
      <c r="B151" s="20" t="s">
        <v>902</v>
      </c>
      <c r="C151" s="20" t="s">
        <v>903</v>
      </c>
      <c r="D151" s="20" t="s">
        <v>34</v>
      </c>
      <c r="E151" s="20" t="s">
        <v>236</v>
      </c>
      <c r="F151" s="20" t="s">
        <v>904</v>
      </c>
      <c r="G151" s="20" t="s">
        <v>905</v>
      </c>
      <c r="H151" s="20" t="s">
        <v>430</v>
      </c>
      <c r="I151" s="20" t="s">
        <v>431</v>
      </c>
      <c r="J151" s="20">
        <v>20</v>
      </c>
      <c r="K151" s="20">
        <v>2</v>
      </c>
      <c r="L151" s="20">
        <v>6</v>
      </c>
    </row>
    <row r="152" spans="1:12" x14ac:dyDescent="0.2">
      <c r="A152" s="20" t="s">
        <v>906</v>
      </c>
      <c r="B152" s="20" t="s">
        <v>907</v>
      </c>
      <c r="C152" s="20" t="s">
        <v>908</v>
      </c>
      <c r="D152" s="20" t="s">
        <v>34</v>
      </c>
      <c r="E152" s="20" t="s">
        <v>236</v>
      </c>
      <c r="F152" s="20" t="s">
        <v>909</v>
      </c>
      <c r="G152" s="20" t="s">
        <v>502</v>
      </c>
      <c r="H152" s="20" t="s">
        <v>372</v>
      </c>
      <c r="I152" s="20" t="s">
        <v>130</v>
      </c>
      <c r="J152" s="20">
        <v>39</v>
      </c>
      <c r="K152" s="20">
        <v>3</v>
      </c>
      <c r="L152" s="20">
        <v>6</v>
      </c>
    </row>
    <row r="153" spans="1:12" x14ac:dyDescent="0.2">
      <c r="A153" s="20" t="s">
        <v>39</v>
      </c>
      <c r="B153" s="20" t="s">
        <v>910</v>
      </c>
      <c r="C153" s="20" t="s">
        <v>911</v>
      </c>
      <c r="D153" s="20" t="s">
        <v>34</v>
      </c>
      <c r="E153" s="20" t="s">
        <v>236</v>
      </c>
      <c r="F153" s="20" t="s">
        <v>912</v>
      </c>
      <c r="G153" s="20" t="s">
        <v>913</v>
      </c>
      <c r="H153" s="20" t="s">
        <v>372</v>
      </c>
      <c r="I153" s="20" t="s">
        <v>130</v>
      </c>
      <c r="J153" s="20">
        <v>9</v>
      </c>
      <c r="K153" s="20">
        <v>1</v>
      </c>
      <c r="L153" s="20">
        <v>6</v>
      </c>
    </row>
    <row r="154" spans="1:12" x14ac:dyDescent="0.2">
      <c r="A154" s="20" t="s">
        <v>55</v>
      </c>
      <c r="B154" s="20" t="s">
        <v>914</v>
      </c>
      <c r="C154" s="20" t="s">
        <v>915</v>
      </c>
      <c r="D154" s="20" t="s">
        <v>34</v>
      </c>
      <c r="E154" s="20" t="s">
        <v>236</v>
      </c>
      <c r="F154" s="20" t="s">
        <v>916</v>
      </c>
      <c r="G154" s="20" t="s">
        <v>917</v>
      </c>
      <c r="H154" s="20" t="s">
        <v>430</v>
      </c>
      <c r="I154" s="20" t="s">
        <v>431</v>
      </c>
      <c r="J154" s="20">
        <v>19</v>
      </c>
      <c r="K154" s="20">
        <v>2</v>
      </c>
      <c r="L154" s="20">
        <v>6</v>
      </c>
    </row>
    <row r="155" spans="1:12" x14ac:dyDescent="0.2">
      <c r="A155" s="20" t="s">
        <v>918</v>
      </c>
      <c r="B155" s="20" t="s">
        <v>919</v>
      </c>
      <c r="C155" s="20" t="s">
        <v>920</v>
      </c>
      <c r="D155" s="20" t="s">
        <v>34</v>
      </c>
      <c r="E155" s="20" t="s">
        <v>236</v>
      </c>
      <c r="F155" s="20" t="s">
        <v>921</v>
      </c>
      <c r="G155" s="20" t="s">
        <v>922</v>
      </c>
      <c r="H155" s="20" t="s">
        <v>430</v>
      </c>
      <c r="I155" s="20" t="s">
        <v>431</v>
      </c>
      <c r="J155" s="20">
        <v>4</v>
      </c>
      <c r="K155" s="20">
        <v>1</v>
      </c>
      <c r="L155" s="20">
        <v>4</v>
      </c>
    </row>
    <row r="156" spans="1:12" x14ac:dyDescent="0.2">
      <c r="A156" s="20" t="s">
        <v>78</v>
      </c>
      <c r="B156" s="20" t="s">
        <v>923</v>
      </c>
      <c r="C156" s="20" t="s">
        <v>924</v>
      </c>
      <c r="D156" s="20" t="s">
        <v>34</v>
      </c>
      <c r="E156" s="20" t="s">
        <v>236</v>
      </c>
      <c r="F156" s="20" t="s">
        <v>80</v>
      </c>
      <c r="G156" s="20" t="s">
        <v>925</v>
      </c>
      <c r="H156" s="20" t="s">
        <v>391</v>
      </c>
      <c r="I156" s="20" t="s">
        <v>160</v>
      </c>
      <c r="J156" s="20">
        <v>257</v>
      </c>
      <c r="K156" s="20">
        <v>15</v>
      </c>
      <c r="L156" s="20">
        <v>12</v>
      </c>
    </row>
    <row r="157" spans="1:12" x14ac:dyDescent="0.2">
      <c r="A157" s="20" t="s">
        <v>926</v>
      </c>
      <c r="B157" s="20" t="s">
        <v>927</v>
      </c>
      <c r="C157" s="20" t="s">
        <v>189</v>
      </c>
      <c r="D157" s="20" t="s">
        <v>34</v>
      </c>
      <c r="E157" s="20" t="s">
        <v>236</v>
      </c>
      <c r="F157" s="20" t="s">
        <v>928</v>
      </c>
      <c r="G157" s="20" t="s">
        <v>929</v>
      </c>
      <c r="H157" s="20" t="s">
        <v>372</v>
      </c>
      <c r="I157" s="20" t="s">
        <v>130</v>
      </c>
      <c r="J157" s="20">
        <v>602</v>
      </c>
      <c r="K157" s="20">
        <v>25</v>
      </c>
      <c r="L157" s="20">
        <v>20</v>
      </c>
    </row>
    <row r="158" spans="1:12" x14ac:dyDescent="0.2">
      <c r="A158" s="20" t="s">
        <v>110</v>
      </c>
      <c r="B158" s="20" t="s">
        <v>930</v>
      </c>
      <c r="C158" s="20" t="s">
        <v>931</v>
      </c>
      <c r="D158" s="20" t="s">
        <v>34</v>
      </c>
      <c r="E158" s="20" t="s">
        <v>236</v>
      </c>
      <c r="F158" s="20" t="s">
        <v>111</v>
      </c>
      <c r="G158" s="20" t="s">
        <v>932</v>
      </c>
      <c r="H158" s="20" t="s">
        <v>372</v>
      </c>
      <c r="I158" s="20" t="s">
        <v>130</v>
      </c>
      <c r="J158" s="20">
        <v>195</v>
      </c>
      <c r="K158" s="20">
        <v>9</v>
      </c>
      <c r="L158" s="20">
        <v>8</v>
      </c>
    </row>
    <row r="159" spans="1:12" x14ac:dyDescent="0.2">
      <c r="A159" s="20" t="s">
        <v>933</v>
      </c>
      <c r="B159" s="20" t="s">
        <v>934</v>
      </c>
      <c r="C159" s="20" t="s">
        <v>180</v>
      </c>
      <c r="D159" s="20" t="s">
        <v>34</v>
      </c>
      <c r="E159" s="20" t="s">
        <v>236</v>
      </c>
      <c r="F159" s="20" t="s">
        <v>935</v>
      </c>
      <c r="G159" s="20" t="s">
        <v>936</v>
      </c>
      <c r="H159" s="20" t="s">
        <v>372</v>
      </c>
      <c r="I159" s="20" t="s">
        <v>130</v>
      </c>
      <c r="J159" s="20">
        <v>533</v>
      </c>
      <c r="K159" s="20">
        <v>21</v>
      </c>
      <c r="L159" s="20">
        <v>18</v>
      </c>
    </row>
    <row r="160" spans="1:12" x14ac:dyDescent="0.2">
      <c r="A160" s="20" t="s">
        <v>937</v>
      </c>
      <c r="B160" s="20" t="s">
        <v>938</v>
      </c>
      <c r="C160" s="20" t="s">
        <v>939</v>
      </c>
      <c r="D160" s="20" t="s">
        <v>34</v>
      </c>
      <c r="E160" s="20" t="s">
        <v>236</v>
      </c>
      <c r="F160" s="20" t="s">
        <v>940</v>
      </c>
      <c r="G160" s="20" t="s">
        <v>941</v>
      </c>
      <c r="H160" s="20" t="s">
        <v>430</v>
      </c>
      <c r="I160" s="20" t="s">
        <v>431</v>
      </c>
      <c r="J160" s="20">
        <v>11</v>
      </c>
      <c r="K160" s="20">
        <v>1</v>
      </c>
      <c r="L160" s="20">
        <v>6</v>
      </c>
    </row>
    <row r="161" spans="1:12" x14ac:dyDescent="0.2">
      <c r="A161" s="20" t="s">
        <v>942</v>
      </c>
      <c r="B161" s="20" t="s">
        <v>943</v>
      </c>
      <c r="C161" s="20" t="s">
        <v>944</v>
      </c>
      <c r="D161" s="20" t="s">
        <v>34</v>
      </c>
      <c r="E161" s="20" t="s">
        <v>236</v>
      </c>
      <c r="F161" s="20" t="s">
        <v>945</v>
      </c>
      <c r="G161" s="20" t="s">
        <v>946</v>
      </c>
      <c r="H161" s="20" t="s">
        <v>372</v>
      </c>
      <c r="I161" s="20" t="s">
        <v>130</v>
      </c>
      <c r="J161" s="20">
        <v>84</v>
      </c>
      <c r="K161" s="20">
        <v>4</v>
      </c>
      <c r="L161" s="20">
        <v>6</v>
      </c>
    </row>
    <row r="162" spans="1:12" x14ac:dyDescent="0.2">
      <c r="A162" s="20" t="s">
        <v>947</v>
      </c>
      <c r="B162" s="20" t="s">
        <v>948</v>
      </c>
      <c r="C162" s="20" t="s">
        <v>184</v>
      </c>
      <c r="D162" s="20" t="s">
        <v>34</v>
      </c>
      <c r="E162" s="20" t="s">
        <v>236</v>
      </c>
      <c r="F162" s="20" t="s">
        <v>350</v>
      </c>
      <c r="G162" s="20" t="s">
        <v>949</v>
      </c>
      <c r="H162" s="20" t="s">
        <v>372</v>
      </c>
      <c r="I162" s="20" t="s">
        <v>130</v>
      </c>
      <c r="J162" s="20">
        <v>159</v>
      </c>
      <c r="K162" s="20">
        <v>8</v>
      </c>
      <c r="L162" s="20">
        <v>6</v>
      </c>
    </row>
    <row r="163" spans="1:12" x14ac:dyDescent="0.2">
      <c r="A163" s="20" t="s">
        <v>950</v>
      </c>
      <c r="B163" s="20" t="s">
        <v>951</v>
      </c>
      <c r="C163" s="20" t="s">
        <v>187</v>
      </c>
      <c r="D163" s="20" t="s">
        <v>34</v>
      </c>
      <c r="E163" s="20" t="s">
        <v>952</v>
      </c>
      <c r="F163" s="20" t="s">
        <v>953</v>
      </c>
      <c r="G163" s="20" t="s">
        <v>954</v>
      </c>
      <c r="H163" s="20" t="s">
        <v>372</v>
      </c>
      <c r="I163" s="20" t="s">
        <v>130</v>
      </c>
      <c r="J163" s="20">
        <v>197</v>
      </c>
      <c r="K163" s="20">
        <v>7</v>
      </c>
      <c r="L163" s="20">
        <v>6</v>
      </c>
    </row>
    <row r="164" spans="1:12" x14ac:dyDescent="0.2">
      <c r="A164" s="20" t="s">
        <v>955</v>
      </c>
      <c r="B164" s="20" t="s">
        <v>956</v>
      </c>
      <c r="C164" s="20" t="s">
        <v>187</v>
      </c>
      <c r="D164" s="20" t="s">
        <v>17</v>
      </c>
      <c r="E164" s="20" t="s">
        <v>952</v>
      </c>
      <c r="F164" s="20" t="s">
        <v>953</v>
      </c>
      <c r="G164" s="20" t="s">
        <v>957</v>
      </c>
      <c r="H164" s="20" t="s">
        <v>372</v>
      </c>
      <c r="I164" s="20" t="s">
        <v>130</v>
      </c>
      <c r="J164" s="20">
        <v>277</v>
      </c>
      <c r="K164" s="20">
        <v>23</v>
      </c>
      <c r="L164" s="20">
        <v>10</v>
      </c>
    </row>
    <row r="165" spans="1:12" x14ac:dyDescent="0.2">
      <c r="A165" s="20" t="s">
        <v>958</v>
      </c>
      <c r="B165" s="20" t="s">
        <v>948</v>
      </c>
      <c r="C165" s="20" t="s">
        <v>216</v>
      </c>
      <c r="D165" s="20" t="s">
        <v>17</v>
      </c>
      <c r="E165" s="20" t="s">
        <v>236</v>
      </c>
      <c r="F165" s="20" t="s">
        <v>959</v>
      </c>
      <c r="G165" s="20" t="s">
        <v>949</v>
      </c>
      <c r="H165" s="20" t="s">
        <v>372</v>
      </c>
      <c r="I165" s="20" t="s">
        <v>130</v>
      </c>
      <c r="J165" s="20">
        <v>235</v>
      </c>
      <c r="K165" s="20">
        <v>9</v>
      </c>
      <c r="L165" s="20">
        <v>6</v>
      </c>
    </row>
    <row r="166" spans="1:12" x14ac:dyDescent="0.2">
      <c r="A166" s="20" t="s">
        <v>960</v>
      </c>
      <c r="B166" s="20" t="s">
        <v>961</v>
      </c>
      <c r="C166" s="20" t="s">
        <v>962</v>
      </c>
      <c r="D166" s="20" t="s">
        <v>34</v>
      </c>
      <c r="E166" s="20" t="s">
        <v>236</v>
      </c>
      <c r="F166" s="20" t="s">
        <v>963</v>
      </c>
      <c r="G166" s="20" t="s">
        <v>964</v>
      </c>
      <c r="H166" s="20" t="s">
        <v>391</v>
      </c>
      <c r="I166" s="20" t="s">
        <v>160</v>
      </c>
      <c r="J166" s="20">
        <v>466</v>
      </c>
      <c r="K166" s="20">
        <v>16</v>
      </c>
      <c r="L166" s="20">
        <v>14</v>
      </c>
    </row>
    <row r="167" spans="1:12" x14ac:dyDescent="0.2">
      <c r="A167" s="20" t="s">
        <v>965</v>
      </c>
      <c r="B167" s="20" t="s">
        <v>966</v>
      </c>
      <c r="C167" s="20" t="s">
        <v>199</v>
      </c>
      <c r="D167" s="20" t="s">
        <v>17</v>
      </c>
      <c r="E167" s="20" t="s">
        <v>236</v>
      </c>
      <c r="F167" s="20" t="s">
        <v>967</v>
      </c>
      <c r="G167" s="20" t="s">
        <v>964</v>
      </c>
      <c r="H167" s="20" t="s">
        <v>391</v>
      </c>
      <c r="I167" s="20" t="s">
        <v>160</v>
      </c>
      <c r="J167" s="20">
        <v>346</v>
      </c>
      <c r="K167" s="20">
        <v>26</v>
      </c>
      <c r="L167" s="20">
        <v>12</v>
      </c>
    </row>
    <row r="168" spans="1:12" x14ac:dyDescent="0.2">
      <c r="A168" s="20" t="s">
        <v>968</v>
      </c>
      <c r="B168" s="20" t="s">
        <v>969</v>
      </c>
      <c r="C168" s="20" t="s">
        <v>970</v>
      </c>
      <c r="D168" s="20" t="s">
        <v>235</v>
      </c>
      <c r="E168" s="20" t="s">
        <v>236</v>
      </c>
      <c r="F168" s="20" t="s">
        <v>971</v>
      </c>
      <c r="G168" s="20" t="s">
        <v>556</v>
      </c>
      <c r="H168" s="20" t="s">
        <v>391</v>
      </c>
      <c r="I168" s="20" t="s">
        <v>160</v>
      </c>
      <c r="J168" s="20">
        <v>154</v>
      </c>
      <c r="K168" s="20">
        <v>6</v>
      </c>
      <c r="L168" s="20">
        <v>7</v>
      </c>
    </row>
    <row r="169" spans="1:12" x14ac:dyDescent="0.2">
      <c r="A169" s="20" t="s">
        <v>972</v>
      </c>
      <c r="B169" s="20" t="s">
        <v>973</v>
      </c>
      <c r="C169" s="20" t="s">
        <v>974</v>
      </c>
      <c r="D169" s="20" t="s">
        <v>34</v>
      </c>
      <c r="E169" s="20" t="s">
        <v>236</v>
      </c>
      <c r="F169" s="20" t="s">
        <v>975</v>
      </c>
      <c r="G169" s="20" t="s">
        <v>976</v>
      </c>
      <c r="H169" s="20" t="s">
        <v>239</v>
      </c>
      <c r="I169" s="20" t="s">
        <v>240</v>
      </c>
      <c r="J169" s="20">
        <v>10</v>
      </c>
      <c r="K169" s="20">
        <v>1</v>
      </c>
      <c r="L169" s="20">
        <v>5</v>
      </c>
    </row>
    <row r="170" spans="1:12" x14ac:dyDescent="0.2">
      <c r="A170" s="20" t="s">
        <v>977</v>
      </c>
      <c r="B170" s="20" t="s">
        <v>978</v>
      </c>
      <c r="C170" s="20" t="s">
        <v>153</v>
      </c>
      <c r="D170" s="20" t="s">
        <v>34</v>
      </c>
      <c r="E170" s="20" t="s">
        <v>979</v>
      </c>
      <c r="F170" s="20" t="s">
        <v>980</v>
      </c>
      <c r="G170" s="20" t="s">
        <v>981</v>
      </c>
      <c r="H170" s="20" t="s">
        <v>372</v>
      </c>
      <c r="I170" s="20" t="s">
        <v>130</v>
      </c>
      <c r="J170" s="20">
        <v>187</v>
      </c>
      <c r="K170" s="20">
        <v>7</v>
      </c>
      <c r="L170" s="20">
        <v>6</v>
      </c>
    </row>
    <row r="171" spans="1:12" x14ac:dyDescent="0.2">
      <c r="A171" s="20" t="s">
        <v>982</v>
      </c>
      <c r="B171" s="20" t="s">
        <v>978</v>
      </c>
      <c r="C171" s="20" t="s">
        <v>153</v>
      </c>
      <c r="D171" s="20" t="s">
        <v>17</v>
      </c>
      <c r="E171" s="20" t="s">
        <v>979</v>
      </c>
      <c r="F171" s="20" t="s">
        <v>983</v>
      </c>
      <c r="G171" s="20" t="s">
        <v>981</v>
      </c>
      <c r="H171" s="20" t="s">
        <v>372</v>
      </c>
      <c r="I171" s="20" t="s">
        <v>130</v>
      </c>
      <c r="J171" s="20">
        <v>176</v>
      </c>
      <c r="K171" s="20">
        <v>7</v>
      </c>
      <c r="L171" s="20">
        <v>5</v>
      </c>
    </row>
    <row r="172" spans="1:12" x14ac:dyDescent="0.2">
      <c r="A172" s="20" t="s">
        <v>984</v>
      </c>
      <c r="B172" s="20" t="s">
        <v>985</v>
      </c>
      <c r="C172" s="20" t="s">
        <v>986</v>
      </c>
      <c r="D172" s="20" t="s">
        <v>235</v>
      </c>
      <c r="E172" s="20" t="s">
        <v>236</v>
      </c>
      <c r="F172" s="20" t="s">
        <v>106</v>
      </c>
      <c r="G172" s="20" t="s">
        <v>987</v>
      </c>
      <c r="H172" s="20" t="s">
        <v>372</v>
      </c>
      <c r="I172" s="20" t="s">
        <v>130</v>
      </c>
      <c r="J172" s="20">
        <v>89</v>
      </c>
      <c r="K172" s="20">
        <v>4</v>
      </c>
      <c r="L172" s="20">
        <v>5</v>
      </c>
    </row>
    <row r="173" spans="1:12" x14ac:dyDescent="0.2">
      <c r="A173" s="20" t="s">
        <v>988</v>
      </c>
      <c r="B173" s="20" t="s">
        <v>989</v>
      </c>
      <c r="C173" s="20" t="s">
        <v>990</v>
      </c>
      <c r="D173" s="20" t="s">
        <v>235</v>
      </c>
      <c r="E173" s="20" t="s">
        <v>236</v>
      </c>
      <c r="F173" s="20" t="s">
        <v>991</v>
      </c>
      <c r="G173" s="20" t="s">
        <v>992</v>
      </c>
      <c r="H173" s="20" t="s">
        <v>372</v>
      </c>
      <c r="I173" s="20" t="s">
        <v>130</v>
      </c>
      <c r="J173" s="20">
        <v>51</v>
      </c>
      <c r="K173" s="20">
        <v>2</v>
      </c>
      <c r="L173" s="20">
        <v>2</v>
      </c>
    </row>
    <row r="174" spans="1:12" x14ac:dyDescent="0.2">
      <c r="A174" s="20" t="s">
        <v>993</v>
      </c>
      <c r="B174" s="20" t="s">
        <v>994</v>
      </c>
      <c r="C174" s="20" t="s">
        <v>995</v>
      </c>
      <c r="D174" s="20" t="s">
        <v>235</v>
      </c>
      <c r="E174" s="20" t="s">
        <v>236</v>
      </c>
      <c r="F174" s="20" t="s">
        <v>996</v>
      </c>
      <c r="G174" s="20" t="s">
        <v>925</v>
      </c>
      <c r="H174" s="20" t="s">
        <v>391</v>
      </c>
      <c r="I174" s="20" t="s">
        <v>160</v>
      </c>
      <c r="J174" s="20">
        <v>69</v>
      </c>
      <c r="K174" s="20">
        <v>4</v>
      </c>
      <c r="L174" s="20">
        <v>3</v>
      </c>
    </row>
    <row r="175" spans="1:12" x14ac:dyDescent="0.2">
      <c r="A175" s="20" t="s">
        <v>997</v>
      </c>
      <c r="B175" s="20" t="s">
        <v>998</v>
      </c>
      <c r="C175" s="20" t="s">
        <v>999</v>
      </c>
      <c r="D175" s="20" t="s">
        <v>235</v>
      </c>
      <c r="E175" s="20" t="s">
        <v>236</v>
      </c>
      <c r="F175" s="20" t="s">
        <v>1000</v>
      </c>
      <c r="G175" s="20" t="s">
        <v>1001</v>
      </c>
      <c r="H175" s="20" t="s">
        <v>372</v>
      </c>
      <c r="I175" s="20" t="s">
        <v>130</v>
      </c>
      <c r="J175" s="20">
        <v>21</v>
      </c>
      <c r="K175" s="20">
        <v>1</v>
      </c>
      <c r="L175" s="20">
        <v>3</v>
      </c>
    </row>
    <row r="176" spans="1:12" x14ac:dyDescent="0.2">
      <c r="A176" s="20" t="s">
        <v>1002</v>
      </c>
      <c r="B176" s="20" t="s">
        <v>1003</v>
      </c>
      <c r="C176" s="20" t="s">
        <v>1004</v>
      </c>
      <c r="D176" s="20" t="s">
        <v>235</v>
      </c>
      <c r="E176" s="20" t="s">
        <v>236</v>
      </c>
      <c r="F176" s="20" t="s">
        <v>1005</v>
      </c>
      <c r="G176" s="20" t="s">
        <v>1006</v>
      </c>
      <c r="H176" s="20" t="s">
        <v>372</v>
      </c>
      <c r="I176" s="20" t="s">
        <v>130</v>
      </c>
      <c r="J176" s="20">
        <v>19</v>
      </c>
      <c r="K176" s="20">
        <v>1</v>
      </c>
      <c r="L176" s="20">
        <v>3</v>
      </c>
    </row>
    <row r="177" spans="1:12" x14ac:dyDescent="0.2">
      <c r="A177" s="20" t="s">
        <v>1007</v>
      </c>
      <c r="B177" s="20" t="s">
        <v>1008</v>
      </c>
      <c r="C177" s="20" t="s">
        <v>1009</v>
      </c>
      <c r="D177" s="20" t="s">
        <v>235</v>
      </c>
      <c r="E177" s="20" t="s">
        <v>236</v>
      </c>
      <c r="F177" s="20" t="s">
        <v>462</v>
      </c>
      <c r="G177" s="20" t="s">
        <v>1010</v>
      </c>
      <c r="H177" s="20" t="s">
        <v>391</v>
      </c>
      <c r="I177" s="20" t="s">
        <v>160</v>
      </c>
      <c r="J177" s="20">
        <v>130</v>
      </c>
      <c r="K177" s="20">
        <v>6</v>
      </c>
      <c r="L177" s="20">
        <v>6</v>
      </c>
    </row>
    <row r="178" spans="1:12" x14ac:dyDescent="0.2">
      <c r="A178" s="20" t="s">
        <v>1011</v>
      </c>
      <c r="B178" s="20" t="s">
        <v>1012</v>
      </c>
      <c r="C178" s="20" t="s">
        <v>1013</v>
      </c>
      <c r="D178" s="20" t="s">
        <v>235</v>
      </c>
      <c r="E178" s="20" t="s">
        <v>236</v>
      </c>
      <c r="F178" s="20" t="s">
        <v>1014</v>
      </c>
      <c r="G178" s="20" t="s">
        <v>362</v>
      </c>
      <c r="H178" s="20" t="s">
        <v>430</v>
      </c>
      <c r="I178" s="20" t="s">
        <v>431</v>
      </c>
      <c r="J178" s="20">
        <v>19</v>
      </c>
      <c r="K178" s="20">
        <v>1</v>
      </c>
      <c r="L178" s="20">
        <v>3</v>
      </c>
    </row>
    <row r="179" spans="1:12" x14ac:dyDescent="0.2">
      <c r="A179" s="20" t="s">
        <v>1015</v>
      </c>
      <c r="B179" s="20" t="s">
        <v>1016</v>
      </c>
      <c r="C179" s="20" t="s">
        <v>1017</v>
      </c>
      <c r="D179" s="20" t="s">
        <v>235</v>
      </c>
      <c r="E179" s="20" t="s">
        <v>236</v>
      </c>
      <c r="F179" s="20" t="s">
        <v>1018</v>
      </c>
      <c r="G179" s="20" t="s">
        <v>1019</v>
      </c>
      <c r="H179" s="20" t="s">
        <v>372</v>
      </c>
      <c r="I179" s="20" t="s">
        <v>130</v>
      </c>
      <c r="J179" s="20">
        <v>103</v>
      </c>
      <c r="K179" s="20">
        <v>4</v>
      </c>
      <c r="L179" s="20">
        <v>5</v>
      </c>
    </row>
    <row r="180" spans="1:12" x14ac:dyDescent="0.2">
      <c r="A180" s="20" t="s">
        <v>1020</v>
      </c>
      <c r="B180" s="20" t="s">
        <v>1021</v>
      </c>
      <c r="C180" s="20" t="s">
        <v>1022</v>
      </c>
      <c r="D180" s="20" t="s">
        <v>235</v>
      </c>
      <c r="E180" s="20" t="s">
        <v>236</v>
      </c>
      <c r="F180" s="20" t="s">
        <v>1023</v>
      </c>
      <c r="G180" s="20" t="s">
        <v>1024</v>
      </c>
      <c r="H180" s="20" t="s">
        <v>372</v>
      </c>
      <c r="I180" s="20" t="s">
        <v>130</v>
      </c>
      <c r="J180" s="20">
        <v>6</v>
      </c>
      <c r="K180" s="20">
        <v>1</v>
      </c>
      <c r="L180" s="20">
        <v>3</v>
      </c>
    </row>
    <row r="181" spans="1:12" x14ac:dyDescent="0.2">
      <c r="A181" s="20" t="s">
        <v>1025</v>
      </c>
      <c r="B181" s="20" t="s">
        <v>978</v>
      </c>
      <c r="C181" s="20" t="s">
        <v>153</v>
      </c>
      <c r="D181" s="20" t="s">
        <v>235</v>
      </c>
      <c r="E181" s="20" t="s">
        <v>979</v>
      </c>
      <c r="F181" s="20" t="s">
        <v>983</v>
      </c>
      <c r="G181" s="20" t="s">
        <v>981</v>
      </c>
      <c r="H181" s="20" t="s">
        <v>372</v>
      </c>
      <c r="I181" s="20" t="s">
        <v>130</v>
      </c>
      <c r="J181" s="20">
        <v>87</v>
      </c>
      <c r="K181" s="20">
        <v>4</v>
      </c>
      <c r="L181" s="20">
        <v>4</v>
      </c>
    </row>
    <row r="182" spans="1:12" x14ac:dyDescent="0.2">
      <c r="A182" s="20" t="s">
        <v>1026</v>
      </c>
      <c r="B182" s="20" t="s">
        <v>1027</v>
      </c>
      <c r="C182" s="20" t="s">
        <v>1028</v>
      </c>
      <c r="D182" s="20" t="s">
        <v>235</v>
      </c>
      <c r="E182" s="20" t="s">
        <v>236</v>
      </c>
      <c r="F182" s="20" t="s">
        <v>1029</v>
      </c>
      <c r="G182" s="20" t="s">
        <v>1030</v>
      </c>
      <c r="H182" s="20" t="s">
        <v>430</v>
      </c>
      <c r="I182" s="20" t="s">
        <v>431</v>
      </c>
      <c r="J182" s="20">
        <v>13</v>
      </c>
      <c r="K182" s="20">
        <v>1</v>
      </c>
      <c r="L182" s="20">
        <v>3</v>
      </c>
    </row>
    <row r="183" spans="1:12" x14ac:dyDescent="0.2">
      <c r="A183" s="20" t="s">
        <v>1031</v>
      </c>
      <c r="B183" s="20" t="s">
        <v>835</v>
      </c>
      <c r="C183" s="20" t="s">
        <v>1032</v>
      </c>
      <c r="D183" s="20" t="s">
        <v>235</v>
      </c>
      <c r="E183" s="20" t="s">
        <v>236</v>
      </c>
      <c r="F183" s="20" t="s">
        <v>1033</v>
      </c>
      <c r="G183" s="20" t="s">
        <v>838</v>
      </c>
      <c r="H183" s="20" t="s">
        <v>372</v>
      </c>
      <c r="I183" s="20" t="s">
        <v>130</v>
      </c>
      <c r="J183" s="20">
        <v>38</v>
      </c>
      <c r="K183" s="20">
        <v>2</v>
      </c>
      <c r="L183" s="20">
        <v>3</v>
      </c>
    </row>
    <row r="184" spans="1:12" x14ac:dyDescent="0.2">
      <c r="A184" s="20" t="s">
        <v>1034</v>
      </c>
      <c r="B184" s="20" t="s">
        <v>1035</v>
      </c>
      <c r="C184" s="20" t="s">
        <v>1036</v>
      </c>
      <c r="D184" s="20" t="s">
        <v>235</v>
      </c>
      <c r="E184" s="20" t="s">
        <v>236</v>
      </c>
      <c r="F184" s="20" t="s">
        <v>1037</v>
      </c>
      <c r="G184" s="20" t="s">
        <v>1038</v>
      </c>
      <c r="H184" s="20" t="s">
        <v>391</v>
      </c>
      <c r="I184" s="20" t="s">
        <v>160</v>
      </c>
      <c r="J184" s="20">
        <v>46</v>
      </c>
      <c r="K184" s="20">
        <v>2</v>
      </c>
      <c r="L184" s="20">
        <v>3</v>
      </c>
    </row>
    <row r="185" spans="1:12" x14ac:dyDescent="0.2">
      <c r="A185" s="20" t="s">
        <v>1039</v>
      </c>
      <c r="B185" s="20" t="s">
        <v>1040</v>
      </c>
      <c r="C185" s="20" t="s">
        <v>1041</v>
      </c>
      <c r="D185" s="20" t="s">
        <v>235</v>
      </c>
      <c r="E185" s="20" t="s">
        <v>236</v>
      </c>
      <c r="F185" s="20" t="s">
        <v>1042</v>
      </c>
      <c r="G185" s="20" t="s">
        <v>1043</v>
      </c>
      <c r="H185" s="20" t="s">
        <v>391</v>
      </c>
      <c r="I185" s="20" t="s">
        <v>160</v>
      </c>
      <c r="J185" s="20">
        <v>25</v>
      </c>
      <c r="K185" s="20">
        <v>2</v>
      </c>
      <c r="L185" s="20">
        <v>3</v>
      </c>
    </row>
    <row r="186" spans="1:12" x14ac:dyDescent="0.2">
      <c r="A186" s="20" t="s">
        <v>1044</v>
      </c>
      <c r="B186" s="20" t="s">
        <v>1045</v>
      </c>
      <c r="C186" s="20" t="s">
        <v>1046</v>
      </c>
      <c r="D186" s="20" t="s">
        <v>235</v>
      </c>
      <c r="E186" s="20" t="s">
        <v>236</v>
      </c>
      <c r="F186" s="20" t="s">
        <v>1047</v>
      </c>
      <c r="G186" s="20" t="s">
        <v>1048</v>
      </c>
      <c r="H186" s="20" t="s">
        <v>372</v>
      </c>
      <c r="I186" s="20" t="s">
        <v>130</v>
      </c>
      <c r="J186" s="20">
        <v>31</v>
      </c>
      <c r="K186" s="20">
        <v>2</v>
      </c>
      <c r="L186" s="20">
        <v>3</v>
      </c>
    </row>
    <row r="187" spans="1:12" x14ac:dyDescent="0.2">
      <c r="A187" s="20" t="s">
        <v>1049</v>
      </c>
      <c r="B187" s="20" t="s">
        <v>1050</v>
      </c>
      <c r="C187" s="20" t="s">
        <v>1051</v>
      </c>
      <c r="D187" s="20" t="s">
        <v>235</v>
      </c>
      <c r="E187" s="20" t="s">
        <v>236</v>
      </c>
      <c r="F187" s="20" t="s">
        <v>1052</v>
      </c>
      <c r="G187" s="20" t="s">
        <v>1053</v>
      </c>
      <c r="H187" s="20" t="s">
        <v>372</v>
      </c>
      <c r="I187" s="20" t="s">
        <v>130</v>
      </c>
      <c r="J187" s="20">
        <v>24</v>
      </c>
      <c r="K187" s="20">
        <v>1</v>
      </c>
      <c r="L187" s="20">
        <v>2</v>
      </c>
    </row>
    <row r="188" spans="1:12" x14ac:dyDescent="0.2">
      <c r="A188" s="20" t="s">
        <v>1054</v>
      </c>
      <c r="B188" s="20" t="s">
        <v>1055</v>
      </c>
      <c r="C188" s="20" t="s">
        <v>1056</v>
      </c>
      <c r="D188" s="20" t="s">
        <v>235</v>
      </c>
      <c r="E188" s="20" t="s">
        <v>236</v>
      </c>
      <c r="F188" s="20" t="s">
        <v>1057</v>
      </c>
      <c r="G188" s="20" t="s">
        <v>1058</v>
      </c>
      <c r="H188" s="20" t="s">
        <v>372</v>
      </c>
      <c r="I188" s="20" t="s">
        <v>130</v>
      </c>
      <c r="J188" s="20">
        <v>22</v>
      </c>
      <c r="K188" s="20">
        <v>1</v>
      </c>
      <c r="L188" s="20">
        <v>2</v>
      </c>
    </row>
    <row r="189" spans="1:12" x14ac:dyDescent="0.2">
      <c r="A189" s="20" t="s">
        <v>1059</v>
      </c>
      <c r="B189" s="20" t="s">
        <v>1060</v>
      </c>
      <c r="C189" s="20" t="s">
        <v>1061</v>
      </c>
      <c r="D189" s="20" t="s">
        <v>235</v>
      </c>
      <c r="E189" s="20" t="s">
        <v>236</v>
      </c>
      <c r="F189" s="20" t="s">
        <v>95</v>
      </c>
      <c r="G189" s="20" t="s">
        <v>1062</v>
      </c>
      <c r="H189" s="20" t="s">
        <v>372</v>
      </c>
      <c r="I189" s="20" t="s">
        <v>130</v>
      </c>
      <c r="J189" s="20">
        <v>54</v>
      </c>
      <c r="K189" s="20">
        <v>3</v>
      </c>
      <c r="L189" s="20">
        <v>3</v>
      </c>
    </row>
    <row r="190" spans="1:12" x14ac:dyDescent="0.2">
      <c r="A190" s="20" t="s">
        <v>1063</v>
      </c>
      <c r="B190" s="20" t="s">
        <v>1064</v>
      </c>
      <c r="C190" s="20" t="s">
        <v>1065</v>
      </c>
      <c r="D190" s="20" t="s">
        <v>235</v>
      </c>
      <c r="E190" s="20" t="s">
        <v>236</v>
      </c>
      <c r="F190" s="20" t="s">
        <v>1066</v>
      </c>
      <c r="G190" s="20" t="s">
        <v>1067</v>
      </c>
      <c r="H190" s="20" t="s">
        <v>391</v>
      </c>
      <c r="I190" s="20" t="s">
        <v>160</v>
      </c>
      <c r="J190" s="20">
        <v>18</v>
      </c>
      <c r="K190" s="20">
        <v>1</v>
      </c>
      <c r="L190" s="20">
        <v>3</v>
      </c>
    </row>
    <row r="191" spans="1:12" x14ac:dyDescent="0.2">
      <c r="A191" s="20" t="s">
        <v>1068</v>
      </c>
      <c r="B191" s="20" t="s">
        <v>1069</v>
      </c>
      <c r="C191" s="20" t="s">
        <v>1070</v>
      </c>
      <c r="D191" s="20" t="s">
        <v>235</v>
      </c>
      <c r="E191" s="20" t="s">
        <v>236</v>
      </c>
      <c r="F191" s="20" t="s">
        <v>1071</v>
      </c>
      <c r="G191" s="20" t="s">
        <v>1072</v>
      </c>
      <c r="H191" s="20" t="s">
        <v>391</v>
      </c>
      <c r="I191" s="20" t="s">
        <v>160</v>
      </c>
      <c r="J191" s="20">
        <v>19</v>
      </c>
      <c r="K191" s="20">
        <v>1</v>
      </c>
      <c r="L191" s="20">
        <v>3</v>
      </c>
    </row>
    <row r="192" spans="1:12" x14ac:dyDescent="0.2">
      <c r="A192" s="20" t="s">
        <v>1073</v>
      </c>
      <c r="B192" s="20" t="s">
        <v>348</v>
      </c>
      <c r="C192" s="20" t="s">
        <v>1074</v>
      </c>
      <c r="D192" s="20" t="s">
        <v>235</v>
      </c>
      <c r="E192" s="20" t="s">
        <v>236</v>
      </c>
      <c r="F192" s="20" t="s">
        <v>1075</v>
      </c>
      <c r="G192" s="20" t="s">
        <v>351</v>
      </c>
      <c r="H192" s="20" t="s">
        <v>245</v>
      </c>
      <c r="I192" s="20" t="s">
        <v>246</v>
      </c>
      <c r="J192" s="20">
        <v>6</v>
      </c>
      <c r="K192" s="20">
        <v>1</v>
      </c>
      <c r="L192" s="20">
        <v>2</v>
      </c>
    </row>
    <row r="193" spans="1:12" x14ac:dyDescent="0.2">
      <c r="A193" s="20" t="s">
        <v>1076</v>
      </c>
      <c r="B193" s="20" t="s">
        <v>892</v>
      </c>
      <c r="C193" s="20" t="s">
        <v>1077</v>
      </c>
      <c r="D193" s="20" t="s">
        <v>235</v>
      </c>
      <c r="E193" s="20" t="s">
        <v>236</v>
      </c>
      <c r="F193" s="20" t="s">
        <v>1078</v>
      </c>
      <c r="G193" s="20" t="s">
        <v>895</v>
      </c>
      <c r="H193" s="20" t="s">
        <v>430</v>
      </c>
      <c r="I193" s="20" t="s">
        <v>431</v>
      </c>
      <c r="J193" s="20">
        <v>8</v>
      </c>
      <c r="K193" s="20">
        <v>1</v>
      </c>
      <c r="L193" s="20">
        <v>3</v>
      </c>
    </row>
    <row r="194" spans="1:12" x14ac:dyDescent="0.2">
      <c r="A194" s="20" t="s">
        <v>1079</v>
      </c>
      <c r="B194" s="20" t="s">
        <v>1080</v>
      </c>
      <c r="C194" s="20" t="s">
        <v>1081</v>
      </c>
      <c r="D194" s="20" t="s">
        <v>235</v>
      </c>
      <c r="E194" s="20" t="s">
        <v>236</v>
      </c>
      <c r="F194" s="20" t="s">
        <v>1082</v>
      </c>
      <c r="G194" s="20" t="s">
        <v>1083</v>
      </c>
      <c r="H194" s="20" t="s">
        <v>239</v>
      </c>
      <c r="I194" s="20" t="s">
        <v>240</v>
      </c>
      <c r="J194" s="20">
        <v>29</v>
      </c>
      <c r="K194" s="20">
        <v>2</v>
      </c>
      <c r="L194" s="20">
        <v>3</v>
      </c>
    </row>
    <row r="195" spans="1:12" x14ac:dyDescent="0.2">
      <c r="A195" s="20" t="s">
        <v>1084</v>
      </c>
      <c r="B195" s="20" t="s">
        <v>1085</v>
      </c>
      <c r="C195" s="20" t="s">
        <v>1086</v>
      </c>
      <c r="D195" s="20" t="s">
        <v>235</v>
      </c>
      <c r="E195" s="20" t="s">
        <v>236</v>
      </c>
      <c r="F195" s="20" t="s">
        <v>1087</v>
      </c>
      <c r="G195" s="20" t="s">
        <v>1088</v>
      </c>
      <c r="H195" s="20" t="s">
        <v>239</v>
      </c>
      <c r="I195" s="20" t="s">
        <v>240</v>
      </c>
      <c r="J195" s="20">
        <v>5</v>
      </c>
      <c r="K195" s="20">
        <v>1</v>
      </c>
      <c r="L195" s="20">
        <v>3</v>
      </c>
    </row>
    <row r="196" spans="1:12" x14ac:dyDescent="0.2">
      <c r="A196" s="20" t="s">
        <v>1089</v>
      </c>
      <c r="B196" s="20" t="s">
        <v>1090</v>
      </c>
      <c r="C196" s="20" t="s">
        <v>1091</v>
      </c>
      <c r="D196" s="20" t="s">
        <v>235</v>
      </c>
      <c r="E196" s="20" t="s">
        <v>236</v>
      </c>
      <c r="F196" s="20" t="s">
        <v>1092</v>
      </c>
      <c r="G196" s="20" t="s">
        <v>1093</v>
      </c>
      <c r="H196" s="20" t="s">
        <v>372</v>
      </c>
      <c r="I196" s="20" t="s">
        <v>130</v>
      </c>
      <c r="J196" s="20">
        <v>15</v>
      </c>
      <c r="K196" s="20">
        <v>1</v>
      </c>
      <c r="L196" s="20">
        <v>3</v>
      </c>
    </row>
    <row r="197" spans="1:12" x14ac:dyDescent="0.2">
      <c r="A197" s="20" t="s">
        <v>1094</v>
      </c>
      <c r="B197" s="20" t="s">
        <v>1095</v>
      </c>
      <c r="C197" s="20" t="s">
        <v>1096</v>
      </c>
      <c r="D197" s="20" t="s">
        <v>235</v>
      </c>
      <c r="E197" s="20" t="s">
        <v>236</v>
      </c>
      <c r="F197" s="20" t="s">
        <v>1097</v>
      </c>
      <c r="G197" s="20" t="s">
        <v>1098</v>
      </c>
      <c r="H197" s="20" t="s">
        <v>372</v>
      </c>
      <c r="I197" s="20" t="s">
        <v>130</v>
      </c>
      <c r="J197" s="20">
        <v>32</v>
      </c>
      <c r="K197" s="20">
        <v>2</v>
      </c>
      <c r="L197" s="20">
        <v>3</v>
      </c>
    </row>
    <row r="198" spans="1:12" x14ac:dyDescent="0.2">
      <c r="A198" s="20" t="s">
        <v>1099</v>
      </c>
      <c r="B198" s="20" t="s">
        <v>1100</v>
      </c>
      <c r="C198" s="20" t="s">
        <v>1101</v>
      </c>
      <c r="D198" s="20" t="s">
        <v>235</v>
      </c>
      <c r="E198" s="20" t="s">
        <v>236</v>
      </c>
      <c r="F198" s="20" t="s">
        <v>1102</v>
      </c>
      <c r="G198" s="20" t="s">
        <v>1103</v>
      </c>
      <c r="H198" s="20" t="s">
        <v>372</v>
      </c>
      <c r="I198" s="20" t="s">
        <v>130</v>
      </c>
      <c r="J198" s="20">
        <v>13</v>
      </c>
      <c r="K198" s="20">
        <v>1</v>
      </c>
      <c r="L198" s="20">
        <v>2</v>
      </c>
    </row>
    <row r="199" spans="1:12" x14ac:dyDescent="0.2">
      <c r="A199" s="20" t="s">
        <v>1104</v>
      </c>
      <c r="B199" s="20" t="s">
        <v>804</v>
      </c>
      <c r="C199" s="20" t="s">
        <v>1105</v>
      </c>
      <c r="D199" s="20" t="s">
        <v>235</v>
      </c>
      <c r="E199" s="20" t="s">
        <v>236</v>
      </c>
      <c r="F199" s="20" t="s">
        <v>1106</v>
      </c>
      <c r="G199" s="20" t="s">
        <v>807</v>
      </c>
      <c r="H199" s="20" t="s">
        <v>391</v>
      </c>
      <c r="I199" s="20" t="s">
        <v>160</v>
      </c>
      <c r="J199" s="20">
        <v>21</v>
      </c>
      <c r="K199" s="20">
        <v>1</v>
      </c>
      <c r="L199" s="20">
        <v>3</v>
      </c>
    </row>
    <row r="200" spans="1:12" x14ac:dyDescent="0.2">
      <c r="A200" s="20" t="s">
        <v>1107</v>
      </c>
      <c r="B200" s="20" t="s">
        <v>1108</v>
      </c>
      <c r="C200" s="20" t="s">
        <v>1109</v>
      </c>
      <c r="D200" s="20" t="s">
        <v>235</v>
      </c>
      <c r="E200" s="20" t="s">
        <v>236</v>
      </c>
      <c r="F200" s="20" t="s">
        <v>1110</v>
      </c>
      <c r="G200" s="20" t="s">
        <v>1111</v>
      </c>
      <c r="H200" s="20" t="s">
        <v>372</v>
      </c>
      <c r="I200" s="20" t="s">
        <v>130</v>
      </c>
      <c r="J200" s="20">
        <v>58</v>
      </c>
      <c r="K200" s="20">
        <v>2</v>
      </c>
      <c r="L200" s="20">
        <v>3</v>
      </c>
    </row>
    <row r="201" spans="1:12" x14ac:dyDescent="0.2">
      <c r="A201" s="20" t="s">
        <v>1112</v>
      </c>
      <c r="B201" s="20" t="s">
        <v>1113</v>
      </c>
      <c r="C201" s="20" t="s">
        <v>1114</v>
      </c>
      <c r="D201" s="20" t="s">
        <v>235</v>
      </c>
      <c r="E201" s="20" t="s">
        <v>236</v>
      </c>
      <c r="F201" s="20" t="s">
        <v>1115</v>
      </c>
      <c r="G201" s="20" t="s">
        <v>1116</v>
      </c>
      <c r="H201" s="20" t="s">
        <v>372</v>
      </c>
      <c r="I201" s="20" t="s">
        <v>130</v>
      </c>
      <c r="J201" s="20">
        <v>43</v>
      </c>
      <c r="K201" s="20">
        <v>2</v>
      </c>
      <c r="L201" s="20">
        <v>3</v>
      </c>
    </row>
    <row r="202" spans="1:12" x14ac:dyDescent="0.2">
      <c r="A202" s="20" t="s">
        <v>1117</v>
      </c>
      <c r="B202" s="20" t="s">
        <v>1118</v>
      </c>
      <c r="C202" s="20" t="s">
        <v>1119</v>
      </c>
      <c r="D202" s="20" t="s">
        <v>235</v>
      </c>
      <c r="E202" s="20" t="s">
        <v>236</v>
      </c>
      <c r="F202" s="20" t="s">
        <v>1120</v>
      </c>
      <c r="G202" s="20" t="s">
        <v>1121</v>
      </c>
      <c r="H202" s="20" t="s">
        <v>372</v>
      </c>
      <c r="I202" s="20" t="s">
        <v>130</v>
      </c>
      <c r="J202" s="20">
        <v>13</v>
      </c>
      <c r="K202" s="20">
        <v>1</v>
      </c>
      <c r="L202" s="20">
        <v>3</v>
      </c>
    </row>
    <row r="203" spans="1:12" x14ac:dyDescent="0.2">
      <c r="A203" s="20" t="s">
        <v>1122</v>
      </c>
      <c r="B203" s="20" t="s">
        <v>1123</v>
      </c>
      <c r="C203" s="20" t="s">
        <v>1124</v>
      </c>
      <c r="D203" s="20" t="s">
        <v>235</v>
      </c>
      <c r="E203" s="20" t="s">
        <v>236</v>
      </c>
      <c r="F203" s="20" t="s">
        <v>1125</v>
      </c>
      <c r="G203" s="20" t="s">
        <v>1126</v>
      </c>
      <c r="H203" s="20" t="s">
        <v>372</v>
      </c>
      <c r="I203" s="20" t="s">
        <v>130</v>
      </c>
      <c r="J203" s="20">
        <v>32</v>
      </c>
      <c r="K203" s="20">
        <v>2</v>
      </c>
      <c r="L203" s="20">
        <v>3</v>
      </c>
    </row>
    <row r="204" spans="1:12" x14ac:dyDescent="0.2">
      <c r="A204" s="20" t="s">
        <v>1127</v>
      </c>
      <c r="B204" s="20" t="s">
        <v>1128</v>
      </c>
      <c r="C204" s="20" t="s">
        <v>1129</v>
      </c>
      <c r="D204" s="20" t="s">
        <v>235</v>
      </c>
      <c r="E204" s="20" t="s">
        <v>236</v>
      </c>
      <c r="F204" s="20" t="s">
        <v>1130</v>
      </c>
      <c r="G204" s="20" t="s">
        <v>1131</v>
      </c>
      <c r="H204" s="20" t="s">
        <v>372</v>
      </c>
      <c r="I204" s="20" t="s">
        <v>130</v>
      </c>
      <c r="J204" s="20">
        <v>17</v>
      </c>
      <c r="K204" s="20">
        <v>1</v>
      </c>
      <c r="L204" s="20">
        <v>3</v>
      </c>
    </row>
    <row r="205" spans="1:12" x14ac:dyDescent="0.2">
      <c r="A205" s="20" t="s">
        <v>1132</v>
      </c>
      <c r="B205" s="20" t="s">
        <v>1133</v>
      </c>
      <c r="C205" s="20" t="s">
        <v>1134</v>
      </c>
      <c r="D205" s="20" t="s">
        <v>235</v>
      </c>
      <c r="E205" s="20" t="s">
        <v>236</v>
      </c>
      <c r="F205" s="20" t="s">
        <v>1135</v>
      </c>
      <c r="G205" s="20" t="s">
        <v>1136</v>
      </c>
      <c r="H205" s="20" t="s">
        <v>372</v>
      </c>
      <c r="I205" s="20" t="s">
        <v>130</v>
      </c>
      <c r="J205" s="20">
        <v>23</v>
      </c>
      <c r="K205" s="20">
        <v>1</v>
      </c>
      <c r="L205" s="20">
        <v>3</v>
      </c>
    </row>
    <row r="206" spans="1:12" x14ac:dyDescent="0.2">
      <c r="A206" s="20" t="s">
        <v>1137</v>
      </c>
      <c r="B206" s="20" t="s">
        <v>1138</v>
      </c>
      <c r="C206" s="20" t="s">
        <v>1139</v>
      </c>
      <c r="D206" s="20" t="s">
        <v>235</v>
      </c>
      <c r="E206" s="20" t="s">
        <v>236</v>
      </c>
      <c r="F206" s="20" t="s">
        <v>1140</v>
      </c>
      <c r="G206" s="20" t="s">
        <v>1141</v>
      </c>
      <c r="H206" s="20" t="s">
        <v>391</v>
      </c>
      <c r="I206" s="20" t="s">
        <v>160</v>
      </c>
      <c r="J206" s="20">
        <v>54</v>
      </c>
      <c r="K206" s="20">
        <v>2</v>
      </c>
      <c r="L206" s="20">
        <v>3</v>
      </c>
    </row>
    <row r="207" spans="1:12" x14ac:dyDescent="0.2">
      <c r="A207" s="20" t="s">
        <v>1142</v>
      </c>
      <c r="B207" s="20" t="s">
        <v>1143</v>
      </c>
      <c r="C207" s="20" t="s">
        <v>1144</v>
      </c>
      <c r="D207" s="20" t="s">
        <v>235</v>
      </c>
      <c r="E207" s="20" t="s">
        <v>236</v>
      </c>
      <c r="F207" s="20" t="s">
        <v>1145</v>
      </c>
      <c r="G207" s="20" t="s">
        <v>1146</v>
      </c>
      <c r="H207" s="20" t="s">
        <v>372</v>
      </c>
      <c r="I207" s="20" t="s">
        <v>130</v>
      </c>
      <c r="J207" s="20">
        <v>17</v>
      </c>
      <c r="K207" s="20">
        <v>1</v>
      </c>
      <c r="L207" s="20">
        <v>3</v>
      </c>
    </row>
    <row r="208" spans="1:12" x14ac:dyDescent="0.2">
      <c r="A208" s="20" t="s">
        <v>1147</v>
      </c>
      <c r="B208" s="20" t="s">
        <v>1148</v>
      </c>
      <c r="C208" s="20" t="s">
        <v>1149</v>
      </c>
      <c r="D208" s="20" t="s">
        <v>235</v>
      </c>
      <c r="E208" s="20" t="s">
        <v>236</v>
      </c>
      <c r="F208" s="20" t="s">
        <v>1150</v>
      </c>
      <c r="G208" s="20" t="s">
        <v>1151</v>
      </c>
      <c r="H208" s="20" t="s">
        <v>372</v>
      </c>
      <c r="I208" s="20" t="s">
        <v>130</v>
      </c>
      <c r="J208" s="20">
        <v>13</v>
      </c>
      <c r="K208" s="20">
        <v>1</v>
      </c>
      <c r="L208" s="20">
        <v>3</v>
      </c>
    </row>
    <row r="209" spans="1:12" x14ac:dyDescent="0.2">
      <c r="A209" s="20" t="s">
        <v>1152</v>
      </c>
      <c r="B209" s="20" t="s">
        <v>638</v>
      </c>
      <c r="C209" s="20" t="s">
        <v>1153</v>
      </c>
      <c r="D209" s="20" t="s">
        <v>235</v>
      </c>
      <c r="E209" s="20" t="s">
        <v>236</v>
      </c>
      <c r="F209" s="20" t="s">
        <v>1154</v>
      </c>
      <c r="G209" s="20" t="s">
        <v>641</v>
      </c>
      <c r="H209" s="20" t="s">
        <v>372</v>
      </c>
      <c r="I209" s="20" t="s">
        <v>130</v>
      </c>
      <c r="J209" s="20">
        <v>14</v>
      </c>
      <c r="K209" s="20">
        <v>1</v>
      </c>
      <c r="L209" s="20">
        <v>2</v>
      </c>
    </row>
    <row r="210" spans="1:12" x14ac:dyDescent="0.2">
      <c r="A210" s="20" t="s">
        <v>1155</v>
      </c>
      <c r="B210" s="20" t="s">
        <v>1156</v>
      </c>
      <c r="C210" s="20" t="s">
        <v>1157</v>
      </c>
      <c r="D210" s="20" t="s">
        <v>235</v>
      </c>
      <c r="E210" s="20" t="s">
        <v>236</v>
      </c>
      <c r="F210" s="20" t="s">
        <v>1087</v>
      </c>
      <c r="G210" s="20" t="s">
        <v>1158</v>
      </c>
      <c r="H210" s="20" t="s">
        <v>372</v>
      </c>
      <c r="I210" s="20" t="s">
        <v>130</v>
      </c>
      <c r="J210" s="20">
        <v>24</v>
      </c>
      <c r="K210" s="20">
        <v>1</v>
      </c>
      <c r="L210" s="20">
        <v>3</v>
      </c>
    </row>
    <row r="211" spans="1:12" x14ac:dyDescent="0.2">
      <c r="A211" s="20" t="s">
        <v>1159</v>
      </c>
      <c r="B211" s="20" t="s">
        <v>1160</v>
      </c>
      <c r="C211" s="20" t="s">
        <v>1161</v>
      </c>
      <c r="D211" s="20" t="s">
        <v>235</v>
      </c>
      <c r="E211" s="20" t="s">
        <v>236</v>
      </c>
      <c r="F211" s="20" t="s">
        <v>1162</v>
      </c>
      <c r="G211" s="20" t="s">
        <v>1163</v>
      </c>
      <c r="H211" s="20" t="s">
        <v>391</v>
      </c>
      <c r="I211" s="20" t="s">
        <v>160</v>
      </c>
      <c r="J211" s="20">
        <v>29</v>
      </c>
      <c r="K211" s="20">
        <v>2</v>
      </c>
      <c r="L211" s="20">
        <v>3</v>
      </c>
    </row>
    <row r="212" spans="1:12" x14ac:dyDescent="0.2">
      <c r="A212" s="20" t="s">
        <v>1164</v>
      </c>
      <c r="B212" s="20" t="s">
        <v>1165</v>
      </c>
      <c r="C212" s="20" t="s">
        <v>1166</v>
      </c>
      <c r="D212" s="20" t="s">
        <v>235</v>
      </c>
      <c r="E212" s="20" t="s">
        <v>236</v>
      </c>
      <c r="F212" s="20" t="s">
        <v>1087</v>
      </c>
      <c r="G212" s="20" t="s">
        <v>1167</v>
      </c>
      <c r="H212" s="20" t="s">
        <v>372</v>
      </c>
      <c r="I212" s="20" t="s">
        <v>130</v>
      </c>
      <c r="J212" s="20">
        <v>19</v>
      </c>
      <c r="K212" s="20">
        <v>1</v>
      </c>
      <c r="L212" s="20">
        <v>3</v>
      </c>
    </row>
    <row r="213" spans="1:12" x14ac:dyDescent="0.2">
      <c r="A213" s="20" t="s">
        <v>1168</v>
      </c>
      <c r="B213" s="20" t="s">
        <v>633</v>
      </c>
      <c r="C213" s="20" t="s">
        <v>1169</v>
      </c>
      <c r="D213" s="20" t="s">
        <v>235</v>
      </c>
      <c r="E213" s="20" t="s">
        <v>236</v>
      </c>
      <c r="F213" s="20" t="s">
        <v>1170</v>
      </c>
      <c r="G213" s="20" t="s">
        <v>636</v>
      </c>
      <c r="H213" s="20" t="s">
        <v>372</v>
      </c>
      <c r="I213" s="20" t="s">
        <v>130</v>
      </c>
      <c r="J213" s="20">
        <v>14</v>
      </c>
      <c r="K213" s="20">
        <v>1</v>
      </c>
      <c r="L213" s="20">
        <v>3</v>
      </c>
    </row>
    <row r="214" spans="1:12" x14ac:dyDescent="0.2">
      <c r="A214" s="20" t="s">
        <v>1171</v>
      </c>
      <c r="B214" s="20" t="s">
        <v>1172</v>
      </c>
      <c r="C214" s="20" t="s">
        <v>1173</v>
      </c>
      <c r="D214" s="20" t="s">
        <v>235</v>
      </c>
      <c r="E214" s="20" t="s">
        <v>236</v>
      </c>
      <c r="F214" s="20" t="s">
        <v>1174</v>
      </c>
      <c r="G214" s="20" t="s">
        <v>1175</v>
      </c>
      <c r="H214" s="20" t="s">
        <v>391</v>
      </c>
      <c r="I214" s="20" t="s">
        <v>160</v>
      </c>
      <c r="J214" s="20">
        <v>10</v>
      </c>
      <c r="K214" s="20">
        <v>1</v>
      </c>
      <c r="L214" s="20">
        <v>3</v>
      </c>
    </row>
    <row r="215" spans="1:12" x14ac:dyDescent="0.2">
      <c r="A215" s="20" t="s">
        <v>1176</v>
      </c>
      <c r="B215" s="20" t="s">
        <v>1177</v>
      </c>
      <c r="C215" s="20" t="s">
        <v>1178</v>
      </c>
      <c r="D215" s="20" t="s">
        <v>235</v>
      </c>
      <c r="E215" s="20" t="s">
        <v>236</v>
      </c>
      <c r="F215" s="20" t="s">
        <v>1179</v>
      </c>
      <c r="G215" s="20" t="s">
        <v>1180</v>
      </c>
      <c r="H215" s="20" t="s">
        <v>372</v>
      </c>
      <c r="I215" s="20" t="s">
        <v>130</v>
      </c>
      <c r="J215" s="20">
        <v>25</v>
      </c>
      <c r="K215" s="20">
        <v>1</v>
      </c>
      <c r="L215" s="20">
        <v>3</v>
      </c>
    </row>
    <row r="216" spans="1:12" x14ac:dyDescent="0.2">
      <c r="A216" s="20" t="s">
        <v>1181</v>
      </c>
      <c r="B216" s="20" t="s">
        <v>1182</v>
      </c>
      <c r="C216" s="20" t="s">
        <v>1183</v>
      </c>
      <c r="D216" s="20" t="s">
        <v>235</v>
      </c>
      <c r="E216" s="20" t="s">
        <v>236</v>
      </c>
      <c r="F216" s="20" t="s">
        <v>1184</v>
      </c>
      <c r="G216" s="20" t="s">
        <v>1185</v>
      </c>
      <c r="H216" s="20" t="s">
        <v>372</v>
      </c>
      <c r="I216" s="20" t="s">
        <v>130</v>
      </c>
      <c r="J216" s="20">
        <v>15</v>
      </c>
      <c r="K216" s="20">
        <v>1</v>
      </c>
      <c r="L216" s="20">
        <v>3</v>
      </c>
    </row>
    <row r="217" spans="1:12" x14ac:dyDescent="0.2">
      <c r="A217" s="20" t="s">
        <v>1186</v>
      </c>
      <c r="B217" s="20" t="s">
        <v>797</v>
      </c>
      <c r="C217" s="20" t="s">
        <v>1187</v>
      </c>
      <c r="D217" s="20" t="s">
        <v>235</v>
      </c>
      <c r="E217" s="20" t="s">
        <v>236</v>
      </c>
      <c r="F217" s="20" t="s">
        <v>1188</v>
      </c>
      <c r="G217" s="20" t="s">
        <v>800</v>
      </c>
      <c r="H217" s="20" t="s">
        <v>391</v>
      </c>
      <c r="I217" s="20" t="s">
        <v>160</v>
      </c>
      <c r="J217" s="20">
        <v>70</v>
      </c>
      <c r="K217" s="20">
        <v>3</v>
      </c>
      <c r="L217" s="20">
        <v>3</v>
      </c>
    </row>
    <row r="218" spans="1:12" x14ac:dyDescent="0.2">
      <c r="A218" s="20" t="s">
        <v>1189</v>
      </c>
      <c r="B218" s="20" t="s">
        <v>731</v>
      </c>
      <c r="C218" s="20" t="s">
        <v>1190</v>
      </c>
      <c r="D218" s="20" t="s">
        <v>235</v>
      </c>
      <c r="E218" s="20" t="s">
        <v>236</v>
      </c>
      <c r="F218" s="20" t="s">
        <v>1191</v>
      </c>
      <c r="G218" s="20" t="s">
        <v>734</v>
      </c>
      <c r="H218" s="20" t="s">
        <v>372</v>
      </c>
      <c r="I218" s="20" t="s">
        <v>130</v>
      </c>
      <c r="J218" s="20">
        <v>32</v>
      </c>
      <c r="K218" s="20">
        <v>1</v>
      </c>
      <c r="L218" s="20">
        <v>3</v>
      </c>
    </row>
    <row r="219" spans="1:12" x14ac:dyDescent="0.2">
      <c r="A219" s="20" t="s">
        <v>1192</v>
      </c>
      <c r="B219" s="20" t="s">
        <v>1193</v>
      </c>
      <c r="C219" s="20" t="s">
        <v>1194</v>
      </c>
      <c r="D219" s="20" t="s">
        <v>235</v>
      </c>
      <c r="E219" s="20" t="s">
        <v>236</v>
      </c>
      <c r="F219" s="20" t="s">
        <v>1087</v>
      </c>
      <c r="G219" s="20" t="s">
        <v>1195</v>
      </c>
      <c r="H219" s="20" t="s">
        <v>372</v>
      </c>
      <c r="I219" s="20" t="s">
        <v>130</v>
      </c>
      <c r="J219" s="20">
        <v>40</v>
      </c>
      <c r="K219" s="20">
        <v>2</v>
      </c>
      <c r="L219" s="20">
        <v>3</v>
      </c>
    </row>
    <row r="220" spans="1:12" x14ac:dyDescent="0.2">
      <c r="A220" s="20" t="s">
        <v>1196</v>
      </c>
      <c r="B220" s="20" t="s">
        <v>1197</v>
      </c>
      <c r="C220" s="20" t="s">
        <v>1198</v>
      </c>
      <c r="D220" s="20" t="s">
        <v>235</v>
      </c>
      <c r="E220" s="20" t="s">
        <v>236</v>
      </c>
      <c r="F220" s="20" t="s">
        <v>1199</v>
      </c>
      <c r="G220" s="20" t="s">
        <v>1200</v>
      </c>
      <c r="H220" s="20" t="s">
        <v>372</v>
      </c>
      <c r="I220" s="20" t="s">
        <v>130</v>
      </c>
      <c r="J220" s="20">
        <v>47</v>
      </c>
      <c r="K220" s="20">
        <v>3</v>
      </c>
      <c r="L220" s="20">
        <v>5</v>
      </c>
    </row>
    <row r="221" spans="1:12" x14ac:dyDescent="0.2">
      <c r="A221" s="20" t="s">
        <v>1201</v>
      </c>
      <c r="B221" s="20" t="s">
        <v>777</v>
      </c>
      <c r="C221" s="20" t="s">
        <v>1202</v>
      </c>
      <c r="D221" s="20" t="s">
        <v>235</v>
      </c>
      <c r="E221" s="20" t="s">
        <v>236</v>
      </c>
      <c r="F221" s="20" t="s">
        <v>1203</v>
      </c>
      <c r="G221" s="20" t="s">
        <v>780</v>
      </c>
      <c r="H221" s="20" t="s">
        <v>372</v>
      </c>
      <c r="I221" s="20" t="s">
        <v>130</v>
      </c>
      <c r="J221" s="20">
        <v>63</v>
      </c>
      <c r="K221" s="20">
        <v>2</v>
      </c>
      <c r="L221" s="20">
        <v>3</v>
      </c>
    </row>
    <row r="222" spans="1:12" x14ac:dyDescent="0.2">
      <c r="A222" s="20" t="s">
        <v>1204</v>
      </c>
      <c r="B222" s="20" t="s">
        <v>1205</v>
      </c>
      <c r="C222" s="20" t="s">
        <v>1206</v>
      </c>
      <c r="D222" s="20" t="s">
        <v>235</v>
      </c>
      <c r="E222" s="20" t="s">
        <v>236</v>
      </c>
      <c r="F222" s="20" t="s">
        <v>1207</v>
      </c>
      <c r="G222" s="20" t="s">
        <v>1208</v>
      </c>
      <c r="H222" s="20" t="s">
        <v>372</v>
      </c>
      <c r="I222" s="20" t="s">
        <v>130</v>
      </c>
      <c r="J222" s="20">
        <v>19</v>
      </c>
      <c r="K222" s="20">
        <v>1</v>
      </c>
      <c r="L222" s="20">
        <v>3</v>
      </c>
    </row>
    <row r="223" spans="1:12" x14ac:dyDescent="0.2">
      <c r="A223" s="20" t="s">
        <v>1209</v>
      </c>
      <c r="B223" s="20" t="s">
        <v>1210</v>
      </c>
      <c r="C223" s="20" t="s">
        <v>1211</v>
      </c>
      <c r="D223" s="20" t="s">
        <v>235</v>
      </c>
      <c r="E223" s="20" t="s">
        <v>236</v>
      </c>
      <c r="F223" s="20" t="s">
        <v>1212</v>
      </c>
      <c r="G223" s="20" t="s">
        <v>1213</v>
      </c>
      <c r="H223" s="20" t="s">
        <v>391</v>
      </c>
      <c r="I223" s="20" t="s">
        <v>160</v>
      </c>
      <c r="J223" s="20">
        <v>22</v>
      </c>
      <c r="K223" s="20">
        <v>2</v>
      </c>
      <c r="L223" s="20">
        <v>3</v>
      </c>
    </row>
    <row r="224" spans="1:12" x14ac:dyDescent="0.2">
      <c r="A224" s="20" t="s">
        <v>1214</v>
      </c>
      <c r="B224" s="20" t="s">
        <v>1215</v>
      </c>
      <c r="C224" s="20" t="s">
        <v>1216</v>
      </c>
      <c r="D224" s="20" t="s">
        <v>235</v>
      </c>
      <c r="E224" s="20" t="s">
        <v>236</v>
      </c>
      <c r="F224" s="20" t="s">
        <v>1217</v>
      </c>
      <c r="G224" s="20" t="s">
        <v>492</v>
      </c>
      <c r="H224" s="20" t="s">
        <v>391</v>
      </c>
      <c r="I224" s="20" t="s">
        <v>160</v>
      </c>
      <c r="J224" s="20">
        <v>27</v>
      </c>
      <c r="K224" s="20">
        <v>1</v>
      </c>
      <c r="L224" s="20">
        <v>3</v>
      </c>
    </row>
    <row r="225" spans="1:12" x14ac:dyDescent="0.2">
      <c r="A225" s="20" t="s">
        <v>1218</v>
      </c>
      <c r="B225" s="20" t="s">
        <v>1219</v>
      </c>
      <c r="C225" s="20" t="s">
        <v>1220</v>
      </c>
      <c r="D225" s="20" t="s">
        <v>235</v>
      </c>
      <c r="E225" s="20" t="s">
        <v>236</v>
      </c>
      <c r="F225" s="20" t="s">
        <v>1221</v>
      </c>
      <c r="G225" s="20" t="s">
        <v>680</v>
      </c>
      <c r="H225" s="20" t="s">
        <v>391</v>
      </c>
      <c r="I225" s="20" t="s">
        <v>160</v>
      </c>
      <c r="J225" s="20">
        <v>24</v>
      </c>
      <c r="K225" s="20">
        <v>1</v>
      </c>
      <c r="L225" s="20">
        <v>3</v>
      </c>
    </row>
    <row r="226" spans="1:12" x14ac:dyDescent="0.2">
      <c r="A226" s="20" t="s">
        <v>1222</v>
      </c>
      <c r="B226" s="20" t="s">
        <v>1223</v>
      </c>
      <c r="C226" s="20" t="s">
        <v>1224</v>
      </c>
      <c r="D226" s="20" t="s">
        <v>235</v>
      </c>
      <c r="E226" s="20" t="s">
        <v>236</v>
      </c>
      <c r="F226" s="20" t="s">
        <v>1225</v>
      </c>
      <c r="G226" s="20" t="s">
        <v>1226</v>
      </c>
      <c r="H226" s="20" t="s">
        <v>372</v>
      </c>
      <c r="I226" s="20" t="s">
        <v>130</v>
      </c>
      <c r="J226" s="20">
        <v>11</v>
      </c>
      <c r="K226" s="20">
        <v>1</v>
      </c>
      <c r="L226" s="20">
        <v>3</v>
      </c>
    </row>
    <row r="227" spans="1:12" x14ac:dyDescent="0.2">
      <c r="A227" s="20" t="s">
        <v>1227</v>
      </c>
      <c r="B227" s="20" t="s">
        <v>698</v>
      </c>
      <c r="C227" s="20" t="s">
        <v>1228</v>
      </c>
      <c r="D227" s="20" t="s">
        <v>235</v>
      </c>
      <c r="E227" s="20" t="s">
        <v>236</v>
      </c>
      <c r="F227" s="20" t="s">
        <v>1229</v>
      </c>
      <c r="G227" s="20" t="s">
        <v>700</v>
      </c>
      <c r="H227" s="20" t="s">
        <v>372</v>
      </c>
      <c r="I227" s="20" t="s">
        <v>130</v>
      </c>
      <c r="J227" s="20">
        <v>43</v>
      </c>
      <c r="K227" s="20">
        <v>2</v>
      </c>
      <c r="L227" s="20">
        <v>3</v>
      </c>
    </row>
    <row r="228" spans="1:12" x14ac:dyDescent="0.2">
      <c r="A228" s="20" t="s">
        <v>1230</v>
      </c>
      <c r="B228" s="20" t="s">
        <v>1231</v>
      </c>
      <c r="C228" s="20" t="s">
        <v>1232</v>
      </c>
      <c r="D228" s="20" t="s">
        <v>235</v>
      </c>
      <c r="E228" s="20" t="s">
        <v>236</v>
      </c>
      <c r="F228" s="20" t="s">
        <v>1233</v>
      </c>
      <c r="G228" s="20" t="s">
        <v>1234</v>
      </c>
      <c r="H228" s="20" t="s">
        <v>372</v>
      </c>
      <c r="I228" s="20" t="s">
        <v>130</v>
      </c>
      <c r="J228" s="20">
        <v>29</v>
      </c>
      <c r="K228" s="20">
        <v>1</v>
      </c>
      <c r="L228" s="20">
        <v>3</v>
      </c>
    </row>
    <row r="229" spans="1:12" x14ac:dyDescent="0.2">
      <c r="A229" s="20" t="s">
        <v>1235</v>
      </c>
      <c r="B229" s="20" t="s">
        <v>801</v>
      </c>
      <c r="C229" s="20" t="s">
        <v>1236</v>
      </c>
      <c r="D229" s="20" t="s">
        <v>235</v>
      </c>
      <c r="E229" s="20" t="s">
        <v>236</v>
      </c>
      <c r="F229" s="20" t="s">
        <v>1237</v>
      </c>
      <c r="G229" s="20" t="s">
        <v>802</v>
      </c>
      <c r="H229" s="20" t="s">
        <v>372</v>
      </c>
      <c r="I229" s="20" t="s">
        <v>130</v>
      </c>
      <c r="J229" s="20">
        <v>9</v>
      </c>
      <c r="K229" s="20">
        <v>1</v>
      </c>
      <c r="L229" s="20">
        <v>3</v>
      </c>
    </row>
    <row r="230" spans="1:12" x14ac:dyDescent="0.2">
      <c r="A230" s="20" t="s">
        <v>1238</v>
      </c>
      <c r="B230" s="20" t="s">
        <v>818</v>
      </c>
      <c r="C230" s="20" t="s">
        <v>1239</v>
      </c>
      <c r="D230" s="20" t="s">
        <v>235</v>
      </c>
      <c r="E230" s="20" t="s">
        <v>236</v>
      </c>
      <c r="F230" s="20" t="s">
        <v>1240</v>
      </c>
      <c r="G230" s="20" t="s">
        <v>821</v>
      </c>
      <c r="H230" s="20" t="s">
        <v>372</v>
      </c>
      <c r="I230" s="20" t="s">
        <v>130</v>
      </c>
      <c r="J230" s="20">
        <v>20</v>
      </c>
      <c r="K230" s="20">
        <v>1</v>
      </c>
      <c r="L230" s="20">
        <v>3</v>
      </c>
    </row>
    <row r="231" spans="1:12" x14ac:dyDescent="0.2">
      <c r="A231" s="20" t="s">
        <v>1241</v>
      </c>
      <c r="B231" s="20" t="s">
        <v>850</v>
      </c>
      <c r="C231" s="20" t="s">
        <v>1242</v>
      </c>
      <c r="D231" s="20" t="s">
        <v>235</v>
      </c>
      <c r="E231" s="20" t="s">
        <v>236</v>
      </c>
      <c r="F231" s="20" t="s">
        <v>1243</v>
      </c>
      <c r="G231" s="20" t="s">
        <v>852</v>
      </c>
      <c r="H231" s="20" t="s">
        <v>372</v>
      </c>
      <c r="I231" s="20" t="s">
        <v>130</v>
      </c>
      <c r="J231" s="20">
        <v>15</v>
      </c>
      <c r="K231" s="20">
        <v>1</v>
      </c>
      <c r="L231" s="20">
        <v>3</v>
      </c>
    </row>
    <row r="232" spans="1:12" x14ac:dyDescent="0.2">
      <c r="A232" s="20" t="s">
        <v>1244</v>
      </c>
      <c r="B232" s="20" t="s">
        <v>735</v>
      </c>
      <c r="C232" s="20" t="s">
        <v>1245</v>
      </c>
      <c r="D232" s="20" t="s">
        <v>235</v>
      </c>
      <c r="E232" s="20" t="s">
        <v>236</v>
      </c>
      <c r="F232" s="20" t="s">
        <v>1246</v>
      </c>
      <c r="G232" s="20" t="s">
        <v>737</v>
      </c>
      <c r="H232" s="20" t="s">
        <v>372</v>
      </c>
      <c r="I232" s="20" t="s">
        <v>130</v>
      </c>
      <c r="J232" s="20">
        <v>8</v>
      </c>
      <c r="K232" s="20">
        <v>1</v>
      </c>
      <c r="L232" s="20">
        <v>3</v>
      </c>
    </row>
    <row r="233" spans="1:12" x14ac:dyDescent="0.2">
      <c r="A233" s="20" t="s">
        <v>1247</v>
      </c>
      <c r="B233" s="20" t="s">
        <v>859</v>
      </c>
      <c r="C233" s="20" t="s">
        <v>1248</v>
      </c>
      <c r="D233" s="20" t="s">
        <v>235</v>
      </c>
      <c r="E233" s="20" t="s">
        <v>236</v>
      </c>
      <c r="F233" s="20" t="s">
        <v>1249</v>
      </c>
      <c r="G233" s="20" t="s">
        <v>860</v>
      </c>
      <c r="H233" s="20" t="s">
        <v>372</v>
      </c>
      <c r="I233" s="20" t="s">
        <v>130</v>
      </c>
      <c r="J233" s="20">
        <v>8</v>
      </c>
      <c r="K233" s="20">
        <v>1</v>
      </c>
      <c r="L233" s="20">
        <v>3</v>
      </c>
    </row>
    <row r="234" spans="1:12" x14ac:dyDescent="0.2">
      <c r="A234" s="20" t="s">
        <v>1250</v>
      </c>
      <c r="B234" s="20" t="s">
        <v>1251</v>
      </c>
      <c r="C234" s="20" t="s">
        <v>1252</v>
      </c>
      <c r="D234" s="20" t="s">
        <v>235</v>
      </c>
      <c r="E234" s="20" t="s">
        <v>236</v>
      </c>
      <c r="F234" s="20" t="s">
        <v>107</v>
      </c>
      <c r="G234" s="20" t="s">
        <v>1253</v>
      </c>
      <c r="H234" s="20" t="s">
        <v>391</v>
      </c>
      <c r="I234" s="20" t="s">
        <v>160</v>
      </c>
      <c r="J234" s="20">
        <v>40</v>
      </c>
      <c r="K234" s="20">
        <v>2</v>
      </c>
      <c r="L234" s="20">
        <v>3</v>
      </c>
    </row>
    <row r="235" spans="1:12" x14ac:dyDescent="0.2">
      <c r="A235" s="20" t="s">
        <v>1254</v>
      </c>
      <c r="B235" s="20" t="s">
        <v>1255</v>
      </c>
      <c r="C235" s="20" t="s">
        <v>1256</v>
      </c>
      <c r="D235" s="20" t="s">
        <v>235</v>
      </c>
      <c r="E235" s="20" t="s">
        <v>236</v>
      </c>
      <c r="F235" s="20" t="s">
        <v>1257</v>
      </c>
      <c r="G235" s="20" t="s">
        <v>1258</v>
      </c>
      <c r="H235" s="20" t="s">
        <v>245</v>
      </c>
      <c r="I235" s="20" t="s">
        <v>246</v>
      </c>
      <c r="J235" s="20">
        <v>13</v>
      </c>
      <c r="K235" s="20">
        <v>1</v>
      </c>
      <c r="L235" s="20">
        <v>3</v>
      </c>
    </row>
    <row r="236" spans="1:12" x14ac:dyDescent="0.2">
      <c r="A236" s="20" t="s">
        <v>1259</v>
      </c>
      <c r="B236" s="20" t="s">
        <v>287</v>
      </c>
      <c r="C236" s="20" t="s">
        <v>1260</v>
      </c>
      <c r="D236" s="20" t="s">
        <v>235</v>
      </c>
      <c r="E236" s="20" t="s">
        <v>236</v>
      </c>
      <c r="F236" s="20" t="s">
        <v>1261</v>
      </c>
      <c r="G236" s="20" t="s">
        <v>290</v>
      </c>
      <c r="H236" s="20" t="s">
        <v>245</v>
      </c>
      <c r="I236" s="20" t="s">
        <v>246</v>
      </c>
      <c r="J236" s="20">
        <v>8</v>
      </c>
      <c r="K236" s="20">
        <v>1</v>
      </c>
      <c r="L236" s="20">
        <v>2</v>
      </c>
    </row>
    <row r="237" spans="1:12" x14ac:dyDescent="0.2">
      <c r="A237" s="20" t="s">
        <v>1262</v>
      </c>
      <c r="B237" s="20" t="s">
        <v>1263</v>
      </c>
      <c r="C237" s="20" t="s">
        <v>1264</v>
      </c>
      <c r="D237" s="20" t="s">
        <v>235</v>
      </c>
      <c r="E237" s="20" t="s">
        <v>236</v>
      </c>
      <c r="F237" s="20" t="s">
        <v>1265</v>
      </c>
      <c r="G237" s="20" t="s">
        <v>1266</v>
      </c>
      <c r="H237" s="20" t="s">
        <v>372</v>
      </c>
      <c r="I237" s="20" t="s">
        <v>130</v>
      </c>
      <c r="J237" s="20">
        <v>15</v>
      </c>
      <c r="K237" s="20">
        <v>1</v>
      </c>
      <c r="L237" s="20">
        <v>3</v>
      </c>
    </row>
    <row r="238" spans="1:12" x14ac:dyDescent="0.2">
      <c r="A238" s="20" t="s">
        <v>1267</v>
      </c>
      <c r="B238" s="20" t="s">
        <v>1268</v>
      </c>
      <c r="C238" s="20" t="s">
        <v>1269</v>
      </c>
      <c r="D238" s="20" t="s">
        <v>235</v>
      </c>
      <c r="E238" s="20" t="s">
        <v>236</v>
      </c>
      <c r="F238" s="20" t="s">
        <v>1270</v>
      </c>
      <c r="G238" s="20" t="s">
        <v>1271</v>
      </c>
      <c r="H238" s="20" t="s">
        <v>372</v>
      </c>
      <c r="I238" s="20" t="s">
        <v>130</v>
      </c>
      <c r="J238" s="20">
        <v>15</v>
      </c>
      <c r="K238" s="20">
        <v>1</v>
      </c>
      <c r="L238" s="20">
        <v>2</v>
      </c>
    </row>
    <row r="239" spans="1:12" x14ac:dyDescent="0.2">
      <c r="A239" s="20" t="s">
        <v>1272</v>
      </c>
      <c r="B239" s="20" t="s">
        <v>1273</v>
      </c>
      <c r="C239" s="20" t="s">
        <v>1274</v>
      </c>
      <c r="D239" s="20" t="s">
        <v>235</v>
      </c>
      <c r="E239" s="20" t="s">
        <v>236</v>
      </c>
      <c r="F239" s="20" t="s">
        <v>1275</v>
      </c>
      <c r="G239" s="20" t="s">
        <v>1276</v>
      </c>
      <c r="H239" s="20" t="s">
        <v>372</v>
      </c>
      <c r="I239" s="20" t="s">
        <v>130</v>
      </c>
      <c r="J239" s="20">
        <v>20</v>
      </c>
      <c r="K239" s="20">
        <v>1</v>
      </c>
      <c r="L239" s="20">
        <v>3</v>
      </c>
    </row>
    <row r="240" spans="1:12" x14ac:dyDescent="0.2">
      <c r="A240" s="20" t="s">
        <v>1277</v>
      </c>
      <c r="B240" s="20" t="s">
        <v>1278</v>
      </c>
      <c r="C240" s="20" t="s">
        <v>1279</v>
      </c>
      <c r="D240" s="20" t="s">
        <v>235</v>
      </c>
      <c r="E240" s="20" t="s">
        <v>236</v>
      </c>
      <c r="F240" s="20" t="s">
        <v>1280</v>
      </c>
      <c r="G240" s="20" t="s">
        <v>1281</v>
      </c>
      <c r="H240" s="20" t="s">
        <v>391</v>
      </c>
      <c r="I240" s="20" t="s">
        <v>160</v>
      </c>
      <c r="J240" s="20">
        <v>23</v>
      </c>
      <c r="K240" s="20">
        <v>2</v>
      </c>
      <c r="L240" s="20">
        <v>2</v>
      </c>
    </row>
    <row r="241" spans="1:12" x14ac:dyDescent="0.2">
      <c r="A241" s="20" t="s">
        <v>1282</v>
      </c>
      <c r="B241" s="20" t="s">
        <v>1283</v>
      </c>
      <c r="C241" s="20" t="s">
        <v>1284</v>
      </c>
      <c r="D241" s="20" t="s">
        <v>235</v>
      </c>
      <c r="E241" s="20" t="s">
        <v>236</v>
      </c>
      <c r="F241" s="20" t="s">
        <v>1285</v>
      </c>
      <c r="G241" s="20" t="s">
        <v>1286</v>
      </c>
      <c r="H241" s="20" t="s">
        <v>372</v>
      </c>
      <c r="I241" s="20" t="s">
        <v>130</v>
      </c>
      <c r="J241" s="20">
        <v>28</v>
      </c>
      <c r="K241" s="20">
        <v>1</v>
      </c>
      <c r="L241" s="20">
        <v>3</v>
      </c>
    </row>
    <row r="242" spans="1:12" x14ac:dyDescent="0.2">
      <c r="A242" s="20" t="s">
        <v>1287</v>
      </c>
      <c r="B242" s="20" t="s">
        <v>1288</v>
      </c>
      <c r="C242" s="20" t="s">
        <v>1289</v>
      </c>
      <c r="D242" s="20" t="s">
        <v>235</v>
      </c>
      <c r="E242" s="20" t="s">
        <v>236</v>
      </c>
      <c r="F242" s="20" t="s">
        <v>1290</v>
      </c>
      <c r="G242" s="20" t="s">
        <v>1291</v>
      </c>
      <c r="H242" s="20" t="s">
        <v>391</v>
      </c>
      <c r="I242" s="20" t="s">
        <v>160</v>
      </c>
      <c r="J242" s="20">
        <v>36</v>
      </c>
      <c r="K242" s="20">
        <v>2</v>
      </c>
      <c r="L242" s="20">
        <v>3</v>
      </c>
    </row>
    <row r="243" spans="1:12" x14ac:dyDescent="0.2">
      <c r="A243" s="20" t="s">
        <v>1292</v>
      </c>
      <c r="B243" s="20" t="s">
        <v>1293</v>
      </c>
      <c r="C243" s="20" t="s">
        <v>1294</v>
      </c>
      <c r="D243" s="20" t="s">
        <v>235</v>
      </c>
      <c r="E243" s="20" t="s">
        <v>236</v>
      </c>
      <c r="F243" s="20" t="s">
        <v>1295</v>
      </c>
      <c r="G243" s="20" t="s">
        <v>1296</v>
      </c>
      <c r="H243" s="20" t="s">
        <v>372</v>
      </c>
      <c r="I243" s="20" t="s">
        <v>130</v>
      </c>
      <c r="J243" s="20">
        <v>51</v>
      </c>
      <c r="K243" s="20">
        <v>2</v>
      </c>
      <c r="L243" s="20">
        <v>3</v>
      </c>
    </row>
    <row r="244" spans="1:12" x14ac:dyDescent="0.2">
      <c r="A244" s="20" t="s">
        <v>1297</v>
      </c>
      <c r="B244" s="20" t="s">
        <v>1298</v>
      </c>
      <c r="C244" s="20" t="s">
        <v>1299</v>
      </c>
      <c r="D244" s="20" t="s">
        <v>235</v>
      </c>
      <c r="E244" s="20" t="s">
        <v>236</v>
      </c>
      <c r="F244" s="20" t="s">
        <v>1300</v>
      </c>
      <c r="G244" s="20" t="s">
        <v>1301</v>
      </c>
      <c r="H244" s="20" t="s">
        <v>391</v>
      </c>
      <c r="I244" s="20" t="s">
        <v>160</v>
      </c>
      <c r="J244" s="20">
        <v>32</v>
      </c>
      <c r="K244" s="20">
        <v>2</v>
      </c>
      <c r="L244" s="20">
        <v>3</v>
      </c>
    </row>
    <row r="245" spans="1:12" x14ac:dyDescent="0.2">
      <c r="A245" s="20" t="s">
        <v>1302</v>
      </c>
      <c r="B245" s="20" t="s">
        <v>1303</v>
      </c>
      <c r="C245" s="20" t="s">
        <v>1304</v>
      </c>
      <c r="D245" s="20" t="s">
        <v>235</v>
      </c>
      <c r="E245" s="20" t="s">
        <v>236</v>
      </c>
      <c r="F245" s="20" t="s">
        <v>1305</v>
      </c>
      <c r="G245" s="20" t="s">
        <v>1306</v>
      </c>
      <c r="H245" s="20" t="s">
        <v>391</v>
      </c>
      <c r="I245" s="20" t="s">
        <v>160</v>
      </c>
      <c r="J245" s="20">
        <v>36</v>
      </c>
      <c r="K245" s="20">
        <v>2</v>
      </c>
      <c r="L245" s="20">
        <v>3</v>
      </c>
    </row>
    <row r="246" spans="1:12" x14ac:dyDescent="0.2">
      <c r="A246" s="20" t="s">
        <v>1307</v>
      </c>
      <c r="B246" s="20" t="s">
        <v>1308</v>
      </c>
      <c r="C246" s="20" t="s">
        <v>1309</v>
      </c>
      <c r="D246" s="20" t="s">
        <v>235</v>
      </c>
      <c r="E246" s="20" t="s">
        <v>236</v>
      </c>
      <c r="F246" s="20" t="s">
        <v>1310</v>
      </c>
      <c r="G246" s="20" t="s">
        <v>1311</v>
      </c>
      <c r="H246" s="20" t="s">
        <v>372</v>
      </c>
      <c r="I246" s="20" t="s">
        <v>130</v>
      </c>
      <c r="J246" s="20">
        <v>15</v>
      </c>
      <c r="K246" s="20">
        <v>1</v>
      </c>
      <c r="L246" s="20">
        <v>3</v>
      </c>
    </row>
    <row r="247" spans="1:12" x14ac:dyDescent="0.2">
      <c r="A247" s="20" t="s">
        <v>1312</v>
      </c>
      <c r="B247" s="20" t="s">
        <v>1313</v>
      </c>
      <c r="C247" s="20" t="s">
        <v>1314</v>
      </c>
      <c r="D247" s="20" t="s">
        <v>235</v>
      </c>
      <c r="E247" s="20" t="s">
        <v>236</v>
      </c>
      <c r="F247" s="20" t="s">
        <v>1315</v>
      </c>
      <c r="G247" s="20" t="s">
        <v>1316</v>
      </c>
      <c r="H247" s="20" t="s">
        <v>391</v>
      </c>
      <c r="I247" s="20" t="s">
        <v>160</v>
      </c>
      <c r="J247" s="20">
        <v>26</v>
      </c>
      <c r="K247" s="20">
        <v>1</v>
      </c>
      <c r="L247" s="20">
        <v>3</v>
      </c>
    </row>
    <row r="248" spans="1:12" x14ac:dyDescent="0.2">
      <c r="A248" s="20" t="s">
        <v>1317</v>
      </c>
      <c r="B248" s="20" t="s">
        <v>1318</v>
      </c>
      <c r="C248" s="20" t="s">
        <v>1319</v>
      </c>
      <c r="D248" s="20" t="s">
        <v>235</v>
      </c>
      <c r="E248" s="20" t="s">
        <v>236</v>
      </c>
      <c r="F248" s="20" t="s">
        <v>1320</v>
      </c>
      <c r="G248" s="20" t="s">
        <v>1321</v>
      </c>
      <c r="H248" s="20" t="s">
        <v>372</v>
      </c>
      <c r="I248" s="20" t="s">
        <v>130</v>
      </c>
      <c r="J248" s="20">
        <v>35</v>
      </c>
      <c r="K248" s="20">
        <v>2</v>
      </c>
      <c r="L248" s="20">
        <v>3</v>
      </c>
    </row>
    <row r="249" spans="1:12" x14ac:dyDescent="0.2">
      <c r="A249" s="20" t="s">
        <v>1322</v>
      </c>
      <c r="B249" s="20" t="s">
        <v>1323</v>
      </c>
      <c r="C249" s="20" t="s">
        <v>1324</v>
      </c>
      <c r="D249" s="20" t="s">
        <v>235</v>
      </c>
      <c r="E249" s="20" t="s">
        <v>236</v>
      </c>
      <c r="F249" s="20" t="s">
        <v>1325</v>
      </c>
      <c r="G249" s="20" t="s">
        <v>1326</v>
      </c>
      <c r="H249" s="20" t="s">
        <v>372</v>
      </c>
      <c r="I249" s="20" t="s">
        <v>130</v>
      </c>
      <c r="J249" s="20">
        <v>51</v>
      </c>
      <c r="K249" s="20">
        <v>2</v>
      </c>
      <c r="L249" s="20">
        <v>3</v>
      </c>
    </row>
    <row r="250" spans="1:12" x14ac:dyDescent="0.2">
      <c r="A250" s="20" t="s">
        <v>1327</v>
      </c>
      <c r="B250" s="20" t="s">
        <v>1328</v>
      </c>
      <c r="C250" s="20" t="s">
        <v>1329</v>
      </c>
      <c r="D250" s="20" t="s">
        <v>235</v>
      </c>
      <c r="E250" s="20" t="s">
        <v>236</v>
      </c>
      <c r="F250" s="20" t="s">
        <v>1330</v>
      </c>
      <c r="G250" s="20" t="s">
        <v>1331</v>
      </c>
      <c r="H250" s="20" t="s">
        <v>372</v>
      </c>
      <c r="I250" s="20" t="s">
        <v>130</v>
      </c>
      <c r="J250" s="20">
        <v>29</v>
      </c>
      <c r="K250" s="20">
        <v>1</v>
      </c>
      <c r="L250" s="20">
        <v>3</v>
      </c>
    </row>
    <row r="251" spans="1:12" x14ac:dyDescent="0.2">
      <c r="A251" s="20" t="s">
        <v>1332</v>
      </c>
      <c r="B251" s="20" t="s">
        <v>1333</v>
      </c>
      <c r="C251" s="20" t="s">
        <v>1334</v>
      </c>
      <c r="D251" s="20" t="s">
        <v>235</v>
      </c>
      <c r="E251" s="20" t="s">
        <v>236</v>
      </c>
      <c r="F251" s="20" t="s">
        <v>1335</v>
      </c>
      <c r="G251" s="20" t="s">
        <v>1336</v>
      </c>
      <c r="H251" s="20" t="s">
        <v>372</v>
      </c>
      <c r="I251" s="20" t="s">
        <v>130</v>
      </c>
      <c r="J251" s="20">
        <v>20</v>
      </c>
      <c r="K251" s="20">
        <v>1</v>
      </c>
      <c r="L251" s="20">
        <v>3</v>
      </c>
    </row>
    <row r="252" spans="1:12" x14ac:dyDescent="0.2">
      <c r="A252" s="20" t="s">
        <v>1337</v>
      </c>
      <c r="B252" s="20" t="s">
        <v>1338</v>
      </c>
      <c r="C252" s="20" t="s">
        <v>1339</v>
      </c>
      <c r="D252" s="20" t="s">
        <v>235</v>
      </c>
      <c r="E252" s="20" t="s">
        <v>236</v>
      </c>
      <c r="F252" s="20" t="s">
        <v>1340</v>
      </c>
      <c r="G252" s="20" t="s">
        <v>1253</v>
      </c>
      <c r="H252" s="20" t="s">
        <v>391</v>
      </c>
      <c r="I252" s="20" t="s">
        <v>160</v>
      </c>
      <c r="J252" s="20">
        <v>28</v>
      </c>
      <c r="K252" s="20">
        <v>1</v>
      </c>
      <c r="L252" s="20">
        <v>3</v>
      </c>
    </row>
    <row r="253" spans="1:12" x14ac:dyDescent="0.2">
      <c r="A253" s="20" t="s">
        <v>1341</v>
      </c>
      <c r="B253" s="20" t="s">
        <v>828</v>
      </c>
      <c r="C253" s="20" t="s">
        <v>1342</v>
      </c>
      <c r="D253" s="20" t="s">
        <v>235</v>
      </c>
      <c r="E253" s="20" t="s">
        <v>236</v>
      </c>
      <c r="F253" s="20" t="s">
        <v>1343</v>
      </c>
      <c r="G253" s="20" t="s">
        <v>830</v>
      </c>
      <c r="H253" s="20" t="s">
        <v>391</v>
      </c>
      <c r="I253" s="20" t="s">
        <v>160</v>
      </c>
      <c r="J253" s="20">
        <v>15</v>
      </c>
      <c r="K253" s="20">
        <v>1</v>
      </c>
      <c r="L253" s="20">
        <v>3</v>
      </c>
    </row>
    <row r="254" spans="1:12" x14ac:dyDescent="0.2">
      <c r="A254" s="20" t="s">
        <v>1344</v>
      </c>
      <c r="B254" s="20" t="s">
        <v>1345</v>
      </c>
      <c r="C254" s="20" t="s">
        <v>1346</v>
      </c>
      <c r="D254" s="20" t="s">
        <v>235</v>
      </c>
      <c r="E254" s="20" t="s">
        <v>236</v>
      </c>
      <c r="F254" s="20" t="s">
        <v>1347</v>
      </c>
      <c r="G254" s="20" t="s">
        <v>1348</v>
      </c>
      <c r="H254" s="20" t="s">
        <v>372</v>
      </c>
      <c r="I254" s="20" t="s">
        <v>130</v>
      </c>
      <c r="J254" s="20">
        <v>24</v>
      </c>
      <c r="K254" s="20">
        <v>1</v>
      </c>
      <c r="L254" s="20">
        <v>3</v>
      </c>
    </row>
    <row r="255" spans="1:12" x14ac:dyDescent="0.2">
      <c r="A255" s="20" t="s">
        <v>1349</v>
      </c>
      <c r="B255" s="20" t="s">
        <v>363</v>
      </c>
      <c r="C255" s="20" t="s">
        <v>1350</v>
      </c>
      <c r="D255" s="20" t="s">
        <v>235</v>
      </c>
      <c r="E255" s="20" t="s">
        <v>236</v>
      </c>
      <c r="F255" s="20" t="s">
        <v>1351</v>
      </c>
      <c r="G255" s="20" t="s">
        <v>366</v>
      </c>
      <c r="H255" s="20" t="s">
        <v>245</v>
      </c>
      <c r="I255" s="20" t="s">
        <v>246</v>
      </c>
      <c r="J255" s="20">
        <v>5</v>
      </c>
      <c r="K255" s="20">
        <v>1</v>
      </c>
      <c r="L255" s="20">
        <v>3</v>
      </c>
    </row>
    <row r="256" spans="1:12" x14ac:dyDescent="0.2">
      <c r="A256" s="20" t="s">
        <v>1352</v>
      </c>
      <c r="B256" s="20" t="s">
        <v>1353</v>
      </c>
      <c r="C256" s="20" t="s">
        <v>211</v>
      </c>
      <c r="D256" s="20" t="s">
        <v>17</v>
      </c>
      <c r="E256" s="20" t="s">
        <v>236</v>
      </c>
      <c r="F256" s="20" t="s">
        <v>1354</v>
      </c>
      <c r="G256" s="20" t="s">
        <v>1355</v>
      </c>
      <c r="H256" s="20" t="s">
        <v>372</v>
      </c>
      <c r="I256" s="20" t="s">
        <v>130</v>
      </c>
      <c r="J256" s="20">
        <v>184</v>
      </c>
      <c r="K256" s="20">
        <v>8</v>
      </c>
      <c r="L256" s="20">
        <v>5</v>
      </c>
    </row>
    <row r="257" spans="1:12" x14ac:dyDescent="0.2">
      <c r="A257" s="20" t="s">
        <v>1356</v>
      </c>
      <c r="B257" s="20" t="s">
        <v>1357</v>
      </c>
      <c r="C257" s="20" t="s">
        <v>212</v>
      </c>
      <c r="D257" s="20" t="s">
        <v>17</v>
      </c>
      <c r="E257" s="20" t="s">
        <v>236</v>
      </c>
      <c r="F257" s="20" t="s">
        <v>1358</v>
      </c>
      <c r="G257" s="20" t="s">
        <v>1359</v>
      </c>
      <c r="H257" s="20" t="s">
        <v>372</v>
      </c>
      <c r="I257" s="20" t="s">
        <v>130</v>
      </c>
      <c r="J257" s="20">
        <v>355</v>
      </c>
      <c r="K257" s="20">
        <v>19</v>
      </c>
      <c r="L257" s="20">
        <v>12</v>
      </c>
    </row>
    <row r="258" spans="1:12" x14ac:dyDescent="0.2">
      <c r="A258" s="20" t="s">
        <v>1360</v>
      </c>
      <c r="B258" s="20" t="s">
        <v>688</v>
      </c>
      <c r="C258" s="20" t="s">
        <v>1361</v>
      </c>
      <c r="D258" s="20" t="s">
        <v>235</v>
      </c>
      <c r="E258" s="20" t="s">
        <v>236</v>
      </c>
      <c r="F258" s="20" t="s">
        <v>1362</v>
      </c>
      <c r="G258" s="20" t="s">
        <v>691</v>
      </c>
      <c r="H258" s="20" t="s">
        <v>430</v>
      </c>
      <c r="I258" s="20" t="s">
        <v>431</v>
      </c>
      <c r="J258" s="20">
        <v>25</v>
      </c>
      <c r="K258" s="20">
        <v>1</v>
      </c>
      <c r="L258" s="20">
        <v>3</v>
      </c>
    </row>
    <row r="259" spans="1:12" x14ac:dyDescent="0.2">
      <c r="A259" s="20" t="s">
        <v>1363</v>
      </c>
      <c r="B259" s="20" t="s">
        <v>1364</v>
      </c>
      <c r="C259" s="20" t="s">
        <v>1365</v>
      </c>
      <c r="D259" s="20" t="s">
        <v>235</v>
      </c>
      <c r="E259" s="20" t="s">
        <v>236</v>
      </c>
      <c r="F259" s="20" t="s">
        <v>1366</v>
      </c>
      <c r="G259" s="20" t="s">
        <v>1367</v>
      </c>
      <c r="H259" s="20" t="s">
        <v>372</v>
      </c>
      <c r="I259" s="20" t="s">
        <v>130</v>
      </c>
      <c r="J259" s="20">
        <v>22</v>
      </c>
      <c r="K259" s="20">
        <v>1</v>
      </c>
      <c r="L259" s="20">
        <v>3</v>
      </c>
    </row>
    <row r="260" spans="1:12" x14ac:dyDescent="0.2">
      <c r="A260" s="20" t="s">
        <v>1368</v>
      </c>
      <c r="B260" s="20" t="s">
        <v>1369</v>
      </c>
      <c r="C260" s="20" t="s">
        <v>1370</v>
      </c>
      <c r="D260" s="20" t="s">
        <v>235</v>
      </c>
      <c r="E260" s="20" t="s">
        <v>236</v>
      </c>
      <c r="F260" s="20" t="s">
        <v>1371</v>
      </c>
      <c r="G260" s="20" t="s">
        <v>1372</v>
      </c>
      <c r="H260" s="20" t="s">
        <v>245</v>
      </c>
      <c r="I260" s="20" t="s">
        <v>246</v>
      </c>
      <c r="J260" s="20">
        <v>15</v>
      </c>
      <c r="K260" s="20">
        <v>1</v>
      </c>
      <c r="L260" s="20">
        <v>3</v>
      </c>
    </row>
    <row r="261" spans="1:12" x14ac:dyDescent="0.2">
      <c r="A261" s="20" t="s">
        <v>1373</v>
      </c>
      <c r="B261" s="20" t="s">
        <v>1374</v>
      </c>
      <c r="C261" s="20" t="s">
        <v>1375</v>
      </c>
      <c r="D261" s="20" t="s">
        <v>235</v>
      </c>
      <c r="E261" s="20" t="s">
        <v>236</v>
      </c>
      <c r="F261" s="20" t="s">
        <v>1376</v>
      </c>
      <c r="G261" s="20" t="s">
        <v>1377</v>
      </c>
      <c r="H261" s="20" t="s">
        <v>239</v>
      </c>
      <c r="I261" s="20" t="s">
        <v>240</v>
      </c>
      <c r="J261" s="20">
        <v>16</v>
      </c>
      <c r="K261" s="20">
        <v>1</v>
      </c>
      <c r="L261" s="20">
        <v>3</v>
      </c>
    </row>
    <row r="262" spans="1:12" x14ac:dyDescent="0.2">
      <c r="A262" s="20" t="s">
        <v>1378</v>
      </c>
      <c r="B262" s="20" t="s">
        <v>1379</v>
      </c>
      <c r="C262" s="20" t="s">
        <v>1380</v>
      </c>
      <c r="D262" s="20" t="s">
        <v>235</v>
      </c>
      <c r="E262" s="20" t="s">
        <v>236</v>
      </c>
      <c r="F262" s="20" t="s">
        <v>1381</v>
      </c>
      <c r="G262" s="20" t="s">
        <v>1382</v>
      </c>
      <c r="H262" s="20" t="s">
        <v>239</v>
      </c>
      <c r="I262" s="20" t="s">
        <v>240</v>
      </c>
      <c r="J262" s="20">
        <v>5</v>
      </c>
      <c r="K262" s="20">
        <v>1</v>
      </c>
      <c r="L262" s="20">
        <v>3</v>
      </c>
    </row>
    <row r="263" spans="1:12" x14ac:dyDescent="0.2">
      <c r="A263" s="20" t="s">
        <v>1383</v>
      </c>
      <c r="B263" s="20" t="s">
        <v>874</v>
      </c>
      <c r="C263" s="20" t="s">
        <v>1384</v>
      </c>
      <c r="D263" s="20" t="s">
        <v>235</v>
      </c>
      <c r="E263" s="20" t="s">
        <v>236</v>
      </c>
      <c r="F263" s="20" t="s">
        <v>1385</v>
      </c>
      <c r="G263" s="20" t="s">
        <v>877</v>
      </c>
      <c r="H263" s="20" t="s">
        <v>430</v>
      </c>
      <c r="I263" s="20" t="s">
        <v>431</v>
      </c>
      <c r="J263" s="20">
        <v>10</v>
      </c>
      <c r="K263" s="20">
        <v>1</v>
      </c>
      <c r="L263" s="20">
        <v>3</v>
      </c>
    </row>
    <row r="264" spans="1:12" x14ac:dyDescent="0.2">
      <c r="A264" s="20" t="s">
        <v>1386</v>
      </c>
      <c r="B264" s="20" t="s">
        <v>1387</v>
      </c>
      <c r="C264" s="20" t="s">
        <v>1388</v>
      </c>
      <c r="D264" s="20" t="s">
        <v>235</v>
      </c>
      <c r="E264" s="20" t="s">
        <v>236</v>
      </c>
      <c r="F264" s="20" t="s">
        <v>1389</v>
      </c>
      <c r="G264" s="20" t="s">
        <v>1390</v>
      </c>
      <c r="H264" s="20" t="s">
        <v>372</v>
      </c>
      <c r="I264" s="20" t="s">
        <v>130</v>
      </c>
      <c r="J264" s="20">
        <v>48</v>
      </c>
      <c r="K264" s="20">
        <v>2</v>
      </c>
      <c r="L264" s="20">
        <v>2</v>
      </c>
    </row>
    <row r="265" spans="1:12" x14ac:dyDescent="0.2">
      <c r="A265" s="20" t="s">
        <v>1391</v>
      </c>
      <c r="B265" s="20" t="s">
        <v>823</v>
      </c>
      <c r="C265" s="20" t="s">
        <v>1392</v>
      </c>
      <c r="D265" s="20" t="s">
        <v>235</v>
      </c>
      <c r="E265" s="20" t="s">
        <v>236</v>
      </c>
      <c r="F265" s="20" t="s">
        <v>1005</v>
      </c>
      <c r="G265" s="20" t="s">
        <v>826</v>
      </c>
      <c r="H265" s="20" t="s">
        <v>372</v>
      </c>
      <c r="I265" s="20" t="s">
        <v>130</v>
      </c>
      <c r="J265" s="20">
        <v>32</v>
      </c>
      <c r="K265" s="20">
        <v>2</v>
      </c>
      <c r="L265" s="20">
        <v>3</v>
      </c>
    </row>
    <row r="266" spans="1:12" x14ac:dyDescent="0.2">
      <c r="A266" s="20" t="s">
        <v>1393</v>
      </c>
      <c r="B266" s="20" t="s">
        <v>1394</v>
      </c>
      <c r="C266" s="20" t="s">
        <v>1395</v>
      </c>
      <c r="D266" s="20" t="s">
        <v>235</v>
      </c>
      <c r="E266" s="20" t="s">
        <v>236</v>
      </c>
      <c r="F266" s="20" t="s">
        <v>1396</v>
      </c>
      <c r="G266" s="20" t="s">
        <v>1397</v>
      </c>
      <c r="H266" s="20" t="s">
        <v>391</v>
      </c>
      <c r="I266" s="20" t="s">
        <v>160</v>
      </c>
      <c r="J266" s="20">
        <v>4</v>
      </c>
      <c r="K266" s="20">
        <v>1</v>
      </c>
      <c r="L266" s="20">
        <v>3</v>
      </c>
    </row>
    <row r="267" spans="1:12" x14ac:dyDescent="0.2">
      <c r="A267" s="20" t="s">
        <v>1398</v>
      </c>
      <c r="B267" s="20" t="s">
        <v>1399</v>
      </c>
      <c r="C267" s="20" t="s">
        <v>1400</v>
      </c>
      <c r="D267" s="20" t="s">
        <v>235</v>
      </c>
      <c r="E267" s="20" t="s">
        <v>236</v>
      </c>
      <c r="F267" s="20" t="s">
        <v>1401</v>
      </c>
      <c r="G267" s="20" t="s">
        <v>1402</v>
      </c>
      <c r="H267" s="20" t="s">
        <v>372</v>
      </c>
      <c r="I267" s="20" t="s">
        <v>130</v>
      </c>
      <c r="J267" s="20">
        <v>13</v>
      </c>
      <c r="K267" s="20">
        <v>1</v>
      </c>
      <c r="L267" s="20">
        <v>3</v>
      </c>
    </row>
    <row r="268" spans="1:12" x14ac:dyDescent="0.2">
      <c r="A268" s="20" t="s">
        <v>1403</v>
      </c>
      <c r="B268" s="20" t="s">
        <v>1404</v>
      </c>
      <c r="C268" s="20" t="s">
        <v>1405</v>
      </c>
      <c r="D268" s="20" t="s">
        <v>235</v>
      </c>
      <c r="E268" s="20" t="s">
        <v>236</v>
      </c>
      <c r="F268" s="20" t="s">
        <v>1406</v>
      </c>
      <c r="G268" s="20" t="s">
        <v>1407</v>
      </c>
      <c r="H268" s="20" t="s">
        <v>372</v>
      </c>
      <c r="I268" s="20" t="s">
        <v>130</v>
      </c>
      <c r="J268" s="20">
        <v>29</v>
      </c>
      <c r="K268" s="20">
        <v>2</v>
      </c>
      <c r="L268" s="20">
        <v>3</v>
      </c>
    </row>
    <row r="269" spans="1:12" x14ac:dyDescent="0.2">
      <c r="A269" s="20" t="s">
        <v>1408</v>
      </c>
      <c r="B269" s="20" t="s">
        <v>1409</v>
      </c>
      <c r="C269" s="20" t="s">
        <v>1410</v>
      </c>
      <c r="D269" s="20" t="s">
        <v>235</v>
      </c>
      <c r="E269" s="20" t="s">
        <v>236</v>
      </c>
      <c r="F269" s="20" t="s">
        <v>1411</v>
      </c>
      <c r="G269" s="20" t="s">
        <v>1412</v>
      </c>
      <c r="H269" s="20" t="s">
        <v>372</v>
      </c>
      <c r="I269" s="20" t="s">
        <v>130</v>
      </c>
      <c r="J269" s="20">
        <v>44</v>
      </c>
      <c r="K269" s="20">
        <v>2</v>
      </c>
      <c r="L269" s="20">
        <v>3</v>
      </c>
    </row>
    <row r="270" spans="1:12" x14ac:dyDescent="0.2">
      <c r="A270" s="20" t="s">
        <v>1413</v>
      </c>
      <c r="B270" s="20" t="s">
        <v>1414</v>
      </c>
      <c r="C270" s="20" t="s">
        <v>1415</v>
      </c>
      <c r="D270" s="20" t="s">
        <v>235</v>
      </c>
      <c r="E270" s="20" t="s">
        <v>236</v>
      </c>
      <c r="F270" s="20" t="s">
        <v>1416</v>
      </c>
      <c r="G270" s="20" t="s">
        <v>1417</v>
      </c>
      <c r="H270" s="20" t="s">
        <v>372</v>
      </c>
      <c r="I270" s="20" t="s">
        <v>130</v>
      </c>
      <c r="J270" s="20">
        <v>18</v>
      </c>
      <c r="K270" s="20">
        <v>1</v>
      </c>
      <c r="L270" s="20">
        <v>3</v>
      </c>
    </row>
    <row r="271" spans="1:12" x14ac:dyDescent="0.2">
      <c r="A271" s="20" t="s">
        <v>1418</v>
      </c>
      <c r="B271" s="20" t="s">
        <v>1419</v>
      </c>
      <c r="C271" s="20" t="s">
        <v>1420</v>
      </c>
      <c r="D271" s="20" t="s">
        <v>235</v>
      </c>
      <c r="E271" s="20" t="s">
        <v>236</v>
      </c>
      <c r="F271" s="20" t="s">
        <v>1421</v>
      </c>
      <c r="G271" s="20" t="s">
        <v>1422</v>
      </c>
      <c r="H271" s="20" t="s">
        <v>372</v>
      </c>
      <c r="I271" s="20" t="s">
        <v>130</v>
      </c>
      <c r="J271" s="20">
        <v>18</v>
      </c>
      <c r="K271" s="20">
        <v>1</v>
      </c>
      <c r="L271" s="20">
        <v>3</v>
      </c>
    </row>
    <row r="272" spans="1:12" x14ac:dyDescent="0.2">
      <c r="A272" s="20" t="s">
        <v>1423</v>
      </c>
      <c r="B272" s="20" t="s">
        <v>1424</v>
      </c>
      <c r="C272" s="20" t="s">
        <v>1425</v>
      </c>
      <c r="D272" s="20" t="s">
        <v>235</v>
      </c>
      <c r="E272" s="20" t="s">
        <v>236</v>
      </c>
      <c r="F272" s="20" t="s">
        <v>1426</v>
      </c>
      <c r="G272" s="20" t="s">
        <v>1427</v>
      </c>
      <c r="H272" s="20" t="s">
        <v>391</v>
      </c>
      <c r="I272" s="20" t="s">
        <v>160</v>
      </c>
      <c r="J272" s="20">
        <v>15</v>
      </c>
      <c r="K272" s="20">
        <v>1</v>
      </c>
      <c r="L272" s="20">
        <v>3</v>
      </c>
    </row>
    <row r="273" spans="1:12" x14ac:dyDescent="0.2">
      <c r="A273" s="20" t="s">
        <v>1428</v>
      </c>
      <c r="B273" s="20" t="s">
        <v>1429</v>
      </c>
      <c r="C273" s="20" t="s">
        <v>1430</v>
      </c>
      <c r="D273" s="20" t="s">
        <v>235</v>
      </c>
      <c r="E273" s="20" t="s">
        <v>236</v>
      </c>
      <c r="F273" s="20" t="s">
        <v>1431</v>
      </c>
      <c r="G273" s="20" t="s">
        <v>1432</v>
      </c>
      <c r="H273" s="20" t="s">
        <v>372</v>
      </c>
      <c r="I273" s="20" t="s">
        <v>130</v>
      </c>
      <c r="J273" s="20">
        <v>106</v>
      </c>
      <c r="K273" s="20">
        <v>4</v>
      </c>
      <c r="L273" s="20">
        <v>4</v>
      </c>
    </row>
    <row r="274" spans="1:12" x14ac:dyDescent="0.2">
      <c r="A274" s="20" t="s">
        <v>1433</v>
      </c>
      <c r="B274" s="20" t="s">
        <v>1434</v>
      </c>
      <c r="C274" s="20" t="s">
        <v>1435</v>
      </c>
      <c r="D274" s="20" t="s">
        <v>235</v>
      </c>
      <c r="E274" s="20" t="s">
        <v>236</v>
      </c>
      <c r="F274" s="20" t="s">
        <v>1436</v>
      </c>
      <c r="G274" s="20" t="s">
        <v>1437</v>
      </c>
      <c r="H274" s="20" t="s">
        <v>372</v>
      </c>
      <c r="I274" s="20" t="s">
        <v>130</v>
      </c>
      <c r="J274" s="20">
        <v>27</v>
      </c>
      <c r="K274" s="20">
        <v>2</v>
      </c>
      <c r="L274" s="20">
        <v>3</v>
      </c>
    </row>
    <row r="275" spans="1:12" x14ac:dyDescent="0.2">
      <c r="A275" s="20" t="s">
        <v>1438</v>
      </c>
      <c r="B275" s="20" t="s">
        <v>1439</v>
      </c>
      <c r="C275" s="20" t="s">
        <v>1440</v>
      </c>
      <c r="D275" s="20" t="s">
        <v>235</v>
      </c>
      <c r="E275" s="20" t="s">
        <v>236</v>
      </c>
      <c r="F275" s="20" t="s">
        <v>1441</v>
      </c>
      <c r="G275" s="20" t="s">
        <v>1442</v>
      </c>
      <c r="H275" s="20" t="s">
        <v>372</v>
      </c>
      <c r="I275" s="20" t="s">
        <v>130</v>
      </c>
      <c r="J275" s="20">
        <v>17</v>
      </c>
      <c r="K275" s="20">
        <v>1</v>
      </c>
      <c r="L275" s="20">
        <v>2</v>
      </c>
    </row>
    <row r="276" spans="1:12" x14ac:dyDescent="0.2">
      <c r="A276" s="20" t="s">
        <v>1443</v>
      </c>
      <c r="B276" s="20" t="s">
        <v>1444</v>
      </c>
      <c r="C276" s="20" t="s">
        <v>1445</v>
      </c>
      <c r="D276" s="20" t="s">
        <v>235</v>
      </c>
      <c r="E276" s="20" t="s">
        <v>236</v>
      </c>
      <c r="F276" s="20" t="s">
        <v>1446</v>
      </c>
      <c r="G276" s="20" t="s">
        <v>492</v>
      </c>
      <c r="H276" s="20" t="s">
        <v>391</v>
      </c>
      <c r="I276" s="20" t="s">
        <v>160</v>
      </c>
      <c r="J276" s="20">
        <v>27</v>
      </c>
      <c r="K276" s="20">
        <v>1</v>
      </c>
      <c r="L276" s="20">
        <v>3</v>
      </c>
    </row>
    <row r="277" spans="1:12" x14ac:dyDescent="0.2">
      <c r="A277" s="20" t="s">
        <v>1447</v>
      </c>
      <c r="B277" s="20" t="s">
        <v>1448</v>
      </c>
      <c r="C277" s="20" t="s">
        <v>215</v>
      </c>
      <c r="D277" s="20" t="s">
        <v>17</v>
      </c>
      <c r="E277" s="20" t="s">
        <v>236</v>
      </c>
      <c r="F277" s="20" t="s">
        <v>1449</v>
      </c>
      <c r="G277" s="20" t="s">
        <v>1450</v>
      </c>
      <c r="H277" s="20" t="s">
        <v>372</v>
      </c>
      <c r="I277" s="20" t="s">
        <v>130</v>
      </c>
      <c r="J277" s="20">
        <v>335</v>
      </c>
      <c r="K277" s="20">
        <v>17</v>
      </c>
      <c r="L277" s="20">
        <v>11</v>
      </c>
    </row>
    <row r="278" spans="1:12" x14ac:dyDescent="0.2">
      <c r="A278" s="20" t="s">
        <v>1451</v>
      </c>
      <c r="B278" s="20" t="s">
        <v>1452</v>
      </c>
      <c r="C278" s="20" t="s">
        <v>1453</v>
      </c>
      <c r="D278" s="20" t="s">
        <v>235</v>
      </c>
      <c r="E278" s="20" t="s">
        <v>236</v>
      </c>
      <c r="F278" s="20" t="s">
        <v>1454</v>
      </c>
      <c r="G278" s="20" t="s">
        <v>1455</v>
      </c>
      <c r="H278" s="20" t="s">
        <v>372</v>
      </c>
      <c r="I278" s="20" t="s">
        <v>130</v>
      </c>
      <c r="J278" s="20">
        <v>34</v>
      </c>
      <c r="K278" s="20">
        <v>2</v>
      </c>
      <c r="L278" s="20">
        <v>3</v>
      </c>
    </row>
    <row r="279" spans="1:12" x14ac:dyDescent="0.2">
      <c r="A279" s="20" t="s">
        <v>1456</v>
      </c>
      <c r="B279" s="20" t="s">
        <v>1457</v>
      </c>
      <c r="C279" s="20" t="s">
        <v>1458</v>
      </c>
      <c r="D279" s="20" t="s">
        <v>235</v>
      </c>
      <c r="E279" s="20" t="s">
        <v>236</v>
      </c>
      <c r="F279" s="20" t="s">
        <v>1459</v>
      </c>
      <c r="G279" s="20" t="s">
        <v>1460</v>
      </c>
      <c r="H279" s="20" t="s">
        <v>391</v>
      </c>
      <c r="I279" s="20" t="s">
        <v>160</v>
      </c>
      <c r="J279" s="20">
        <v>33</v>
      </c>
      <c r="K279" s="20">
        <v>2</v>
      </c>
      <c r="L279" s="20">
        <v>3</v>
      </c>
    </row>
    <row r="280" spans="1:12" x14ac:dyDescent="0.2">
      <c r="A280" s="20" t="s">
        <v>1461</v>
      </c>
      <c r="B280" s="20" t="s">
        <v>1462</v>
      </c>
      <c r="C280" s="20" t="s">
        <v>1463</v>
      </c>
      <c r="D280" s="20" t="s">
        <v>235</v>
      </c>
      <c r="E280" s="20" t="s">
        <v>236</v>
      </c>
      <c r="F280" s="20" t="s">
        <v>1464</v>
      </c>
      <c r="G280" s="20" t="s">
        <v>1465</v>
      </c>
      <c r="H280" s="20" t="s">
        <v>372</v>
      </c>
      <c r="I280" s="20" t="s">
        <v>130</v>
      </c>
      <c r="J280" s="20">
        <v>17</v>
      </c>
      <c r="K280" s="20">
        <v>1</v>
      </c>
      <c r="L280" s="20">
        <v>3</v>
      </c>
    </row>
    <row r="281" spans="1:12" x14ac:dyDescent="0.2">
      <c r="A281" s="20" t="s">
        <v>1466</v>
      </c>
      <c r="B281" s="20" t="s">
        <v>1467</v>
      </c>
      <c r="C281" s="20" t="s">
        <v>1468</v>
      </c>
      <c r="D281" s="20" t="s">
        <v>235</v>
      </c>
      <c r="E281" s="20" t="s">
        <v>236</v>
      </c>
      <c r="F281" s="20" t="s">
        <v>1469</v>
      </c>
      <c r="G281" s="20" t="s">
        <v>1470</v>
      </c>
      <c r="H281" s="20" t="s">
        <v>391</v>
      </c>
      <c r="I281" s="20" t="s">
        <v>160</v>
      </c>
      <c r="J281" s="20">
        <v>12</v>
      </c>
      <c r="K281" s="20">
        <v>1</v>
      </c>
      <c r="L281" s="20">
        <v>3</v>
      </c>
    </row>
    <row r="282" spans="1:12" x14ac:dyDescent="0.2">
      <c r="A282" s="20" t="s">
        <v>1471</v>
      </c>
      <c r="B282" s="20" t="s">
        <v>1472</v>
      </c>
      <c r="C282" s="20" t="s">
        <v>1473</v>
      </c>
      <c r="D282" s="20" t="s">
        <v>235</v>
      </c>
      <c r="E282" s="20" t="s">
        <v>236</v>
      </c>
      <c r="F282" s="20" t="s">
        <v>1474</v>
      </c>
      <c r="G282" s="20" t="s">
        <v>1475</v>
      </c>
      <c r="H282" s="20" t="s">
        <v>430</v>
      </c>
      <c r="I282" s="20" t="s">
        <v>431</v>
      </c>
      <c r="J282" s="20">
        <v>10</v>
      </c>
      <c r="K282" s="20">
        <v>1</v>
      </c>
      <c r="L282" s="20">
        <v>3</v>
      </c>
    </row>
    <row r="283" spans="1:12" x14ac:dyDescent="0.2">
      <c r="A283" s="20" t="s">
        <v>1476</v>
      </c>
      <c r="B283" s="20" t="s">
        <v>1477</v>
      </c>
      <c r="C283" s="20" t="s">
        <v>1478</v>
      </c>
      <c r="D283" s="20" t="s">
        <v>235</v>
      </c>
      <c r="E283" s="20" t="s">
        <v>236</v>
      </c>
      <c r="F283" s="20" t="s">
        <v>1479</v>
      </c>
      <c r="G283" s="20" t="s">
        <v>1480</v>
      </c>
      <c r="H283" s="20" t="s">
        <v>372</v>
      </c>
      <c r="I283" s="20" t="s">
        <v>130</v>
      </c>
      <c r="J283" s="20">
        <v>13</v>
      </c>
      <c r="K283" s="20">
        <v>1</v>
      </c>
      <c r="L283" s="20">
        <v>2</v>
      </c>
    </row>
    <row r="284" spans="1:12" x14ac:dyDescent="0.2">
      <c r="A284" s="20" t="s">
        <v>1481</v>
      </c>
      <c r="B284" s="20" t="s">
        <v>1482</v>
      </c>
      <c r="C284" s="20" t="s">
        <v>1483</v>
      </c>
      <c r="D284" s="20" t="s">
        <v>235</v>
      </c>
      <c r="E284" s="20" t="s">
        <v>236</v>
      </c>
      <c r="F284" s="20" t="s">
        <v>1484</v>
      </c>
      <c r="G284" s="20" t="s">
        <v>1485</v>
      </c>
      <c r="H284" s="20" t="s">
        <v>372</v>
      </c>
      <c r="I284" s="20" t="s">
        <v>130</v>
      </c>
      <c r="J284" s="20">
        <v>18</v>
      </c>
      <c r="K284" s="20">
        <v>1</v>
      </c>
      <c r="L284" s="20">
        <v>3</v>
      </c>
    </row>
    <row r="285" spans="1:12" x14ac:dyDescent="0.2">
      <c r="A285" s="20" t="s">
        <v>1486</v>
      </c>
      <c r="B285" s="20" t="s">
        <v>1487</v>
      </c>
      <c r="C285" s="20" t="s">
        <v>1488</v>
      </c>
      <c r="D285" s="20" t="s">
        <v>235</v>
      </c>
      <c r="E285" s="20" t="s">
        <v>236</v>
      </c>
      <c r="F285" s="20" t="s">
        <v>1454</v>
      </c>
      <c r="G285" s="20" t="s">
        <v>1489</v>
      </c>
      <c r="H285" s="20" t="s">
        <v>372</v>
      </c>
      <c r="I285" s="20" t="s">
        <v>130</v>
      </c>
      <c r="J285" s="20">
        <v>38</v>
      </c>
      <c r="K285" s="20">
        <v>2</v>
      </c>
      <c r="L285" s="20">
        <v>3</v>
      </c>
    </row>
    <row r="286" spans="1:12" x14ac:dyDescent="0.2">
      <c r="A286" s="20" t="s">
        <v>1490</v>
      </c>
      <c r="B286" s="20" t="s">
        <v>1491</v>
      </c>
      <c r="C286" s="20" t="s">
        <v>1492</v>
      </c>
      <c r="D286" s="20" t="s">
        <v>235</v>
      </c>
      <c r="E286" s="20" t="s">
        <v>236</v>
      </c>
      <c r="F286" s="20" t="s">
        <v>1493</v>
      </c>
      <c r="G286" s="20" t="s">
        <v>1494</v>
      </c>
      <c r="H286" s="20" t="s">
        <v>372</v>
      </c>
      <c r="I286" s="20" t="s">
        <v>130</v>
      </c>
      <c r="J286" s="20">
        <v>28</v>
      </c>
      <c r="K286" s="20">
        <v>1</v>
      </c>
      <c r="L286" s="20">
        <v>3</v>
      </c>
    </row>
    <row r="287" spans="1:12" x14ac:dyDescent="0.2">
      <c r="A287" s="20" t="s">
        <v>1495</v>
      </c>
      <c r="B287" s="20" t="s">
        <v>1496</v>
      </c>
      <c r="C287" s="20" t="s">
        <v>1497</v>
      </c>
      <c r="D287" s="20" t="s">
        <v>235</v>
      </c>
      <c r="E287" s="20" t="s">
        <v>236</v>
      </c>
      <c r="F287" s="20" t="s">
        <v>1498</v>
      </c>
      <c r="G287" s="20" t="s">
        <v>1499</v>
      </c>
      <c r="H287" s="20" t="s">
        <v>372</v>
      </c>
      <c r="I287" s="20" t="s">
        <v>130</v>
      </c>
      <c r="J287" s="20">
        <v>32</v>
      </c>
      <c r="K287" s="20">
        <v>2</v>
      </c>
      <c r="L287" s="20">
        <v>3</v>
      </c>
    </row>
    <row r="288" spans="1:12" x14ac:dyDescent="0.2">
      <c r="A288" s="20" t="s">
        <v>1500</v>
      </c>
      <c r="B288" s="20" t="s">
        <v>1501</v>
      </c>
      <c r="C288" s="20" t="s">
        <v>1502</v>
      </c>
      <c r="D288" s="20" t="s">
        <v>235</v>
      </c>
      <c r="E288" s="20" t="s">
        <v>236</v>
      </c>
      <c r="F288" s="20" t="s">
        <v>1503</v>
      </c>
      <c r="G288" s="20" t="s">
        <v>1504</v>
      </c>
      <c r="H288" s="20" t="s">
        <v>372</v>
      </c>
      <c r="I288" s="20" t="s">
        <v>130</v>
      </c>
      <c r="J288" s="20">
        <v>9</v>
      </c>
      <c r="K288" s="20">
        <v>1</v>
      </c>
      <c r="L288" s="20">
        <v>3</v>
      </c>
    </row>
    <row r="289" spans="1:12" x14ac:dyDescent="0.2">
      <c r="A289" s="20" t="s">
        <v>1505</v>
      </c>
      <c r="B289" s="20" t="s">
        <v>667</v>
      </c>
      <c r="C289" s="20" t="s">
        <v>1506</v>
      </c>
      <c r="D289" s="20" t="s">
        <v>235</v>
      </c>
      <c r="E289" s="20" t="s">
        <v>236</v>
      </c>
      <c r="F289" s="20" t="s">
        <v>1087</v>
      </c>
      <c r="G289" s="20" t="s">
        <v>670</v>
      </c>
      <c r="H289" s="20" t="s">
        <v>372</v>
      </c>
      <c r="I289" s="20" t="s">
        <v>130</v>
      </c>
      <c r="J289" s="20">
        <v>77</v>
      </c>
      <c r="K289" s="20">
        <v>3</v>
      </c>
      <c r="L289" s="20">
        <v>4</v>
      </c>
    </row>
    <row r="290" spans="1:12" x14ac:dyDescent="0.2">
      <c r="A290" s="20" t="s">
        <v>1507</v>
      </c>
      <c r="B290" s="20" t="s">
        <v>764</v>
      </c>
      <c r="C290" s="20" t="s">
        <v>1508</v>
      </c>
      <c r="D290" s="20" t="s">
        <v>235</v>
      </c>
      <c r="E290" s="20" t="s">
        <v>236</v>
      </c>
      <c r="F290" s="20" t="s">
        <v>1509</v>
      </c>
      <c r="G290" s="20" t="s">
        <v>766</v>
      </c>
      <c r="H290" s="20" t="s">
        <v>372</v>
      </c>
      <c r="I290" s="20" t="s">
        <v>130</v>
      </c>
      <c r="J290" s="20">
        <v>41</v>
      </c>
      <c r="K290" s="20">
        <v>2</v>
      </c>
      <c r="L290" s="20">
        <v>3</v>
      </c>
    </row>
    <row r="291" spans="1:12" x14ac:dyDescent="0.2">
      <c r="A291" s="20" t="s">
        <v>1510</v>
      </c>
      <c r="B291" s="20" t="s">
        <v>1511</v>
      </c>
      <c r="C291" s="20" t="s">
        <v>1512</v>
      </c>
      <c r="D291" s="20" t="s">
        <v>235</v>
      </c>
      <c r="E291" s="20" t="s">
        <v>236</v>
      </c>
      <c r="F291" s="20" t="s">
        <v>1513</v>
      </c>
      <c r="G291" s="20" t="s">
        <v>1514</v>
      </c>
      <c r="H291" s="20" t="s">
        <v>372</v>
      </c>
      <c r="I291" s="20" t="s">
        <v>130</v>
      </c>
      <c r="J291" s="20">
        <v>32</v>
      </c>
      <c r="K291" s="20">
        <v>2</v>
      </c>
      <c r="L291" s="20">
        <v>3</v>
      </c>
    </row>
    <row r="292" spans="1:12" x14ac:dyDescent="0.2">
      <c r="A292" s="20" t="s">
        <v>1515</v>
      </c>
      <c r="B292" s="20" t="s">
        <v>1516</v>
      </c>
      <c r="C292" s="20" t="s">
        <v>1517</v>
      </c>
      <c r="D292" s="20" t="s">
        <v>235</v>
      </c>
      <c r="E292" s="20" t="s">
        <v>236</v>
      </c>
      <c r="F292" s="20" t="s">
        <v>1518</v>
      </c>
      <c r="G292" s="20" t="s">
        <v>1519</v>
      </c>
      <c r="H292" s="20" t="s">
        <v>430</v>
      </c>
      <c r="I292" s="20" t="s">
        <v>431</v>
      </c>
      <c r="J292" s="20">
        <v>11</v>
      </c>
      <c r="K292" s="20">
        <v>1</v>
      </c>
      <c r="L292" s="20">
        <v>3</v>
      </c>
    </row>
    <row r="293" spans="1:12" x14ac:dyDescent="0.2">
      <c r="A293" s="20" t="s">
        <v>1520</v>
      </c>
      <c r="B293" s="20" t="s">
        <v>797</v>
      </c>
      <c r="C293" s="20" t="s">
        <v>197</v>
      </c>
      <c r="D293" s="20" t="s">
        <v>17</v>
      </c>
      <c r="E293" s="20" t="s">
        <v>236</v>
      </c>
      <c r="F293" s="20" t="s">
        <v>1521</v>
      </c>
      <c r="G293" s="20" t="s">
        <v>800</v>
      </c>
      <c r="H293" s="20" t="s">
        <v>391</v>
      </c>
      <c r="I293" s="20" t="s">
        <v>160</v>
      </c>
      <c r="J293" s="20">
        <v>183</v>
      </c>
      <c r="K293" s="20">
        <v>9</v>
      </c>
      <c r="L293" s="20">
        <v>5</v>
      </c>
    </row>
    <row r="294" spans="1:12" x14ac:dyDescent="0.2">
      <c r="A294" s="20" t="s">
        <v>1522</v>
      </c>
      <c r="B294" s="20" t="s">
        <v>1523</v>
      </c>
      <c r="C294" s="20" t="s">
        <v>209</v>
      </c>
      <c r="D294" s="20" t="s">
        <v>17</v>
      </c>
      <c r="E294" s="20" t="s">
        <v>236</v>
      </c>
      <c r="F294" s="20" t="s">
        <v>1524</v>
      </c>
      <c r="G294" s="20" t="s">
        <v>1525</v>
      </c>
      <c r="H294" s="20" t="s">
        <v>372</v>
      </c>
      <c r="I294" s="20" t="s">
        <v>130</v>
      </c>
      <c r="J294" s="20">
        <v>106</v>
      </c>
      <c r="K294" s="20">
        <v>8</v>
      </c>
      <c r="L294" s="20">
        <v>5</v>
      </c>
    </row>
    <row r="295" spans="1:12" x14ac:dyDescent="0.2">
      <c r="A295" s="20" t="s">
        <v>1526</v>
      </c>
      <c r="B295" s="20" t="s">
        <v>930</v>
      </c>
      <c r="C295" s="20" t="s">
        <v>207</v>
      </c>
      <c r="D295" s="20" t="s">
        <v>17</v>
      </c>
      <c r="E295" s="20" t="s">
        <v>236</v>
      </c>
      <c r="F295" s="20" t="s">
        <v>1527</v>
      </c>
      <c r="G295" s="20" t="s">
        <v>932</v>
      </c>
      <c r="H295" s="20" t="s">
        <v>372</v>
      </c>
      <c r="I295" s="20" t="s">
        <v>130</v>
      </c>
      <c r="J295" s="20">
        <v>148</v>
      </c>
      <c r="K295" s="20">
        <v>8</v>
      </c>
      <c r="L295" s="20">
        <v>5</v>
      </c>
    </row>
    <row r="296" spans="1:12" x14ac:dyDescent="0.2">
      <c r="A296" s="20" t="s">
        <v>1528</v>
      </c>
      <c r="B296" s="20" t="s">
        <v>593</v>
      </c>
      <c r="C296" s="20" t="s">
        <v>1529</v>
      </c>
      <c r="D296" s="20" t="s">
        <v>235</v>
      </c>
      <c r="E296" s="20" t="s">
        <v>236</v>
      </c>
      <c r="F296" s="20" t="s">
        <v>1530</v>
      </c>
      <c r="G296" s="20" t="s">
        <v>596</v>
      </c>
      <c r="H296" s="20" t="s">
        <v>372</v>
      </c>
      <c r="I296" s="20" t="s">
        <v>130</v>
      </c>
      <c r="J296" s="20">
        <v>6</v>
      </c>
      <c r="K296" s="20">
        <v>1</v>
      </c>
      <c r="L296" s="20">
        <v>3</v>
      </c>
    </row>
    <row r="297" spans="1:12" x14ac:dyDescent="0.2">
      <c r="A297" s="20" t="s">
        <v>1531</v>
      </c>
      <c r="B297" s="20" t="s">
        <v>1532</v>
      </c>
      <c r="C297" s="20" t="s">
        <v>143</v>
      </c>
      <c r="D297" s="20" t="s">
        <v>235</v>
      </c>
      <c r="E297" s="20" t="s">
        <v>236</v>
      </c>
      <c r="F297" s="20" t="s">
        <v>1533</v>
      </c>
      <c r="G297" s="20" t="s">
        <v>1534</v>
      </c>
      <c r="H297" s="20" t="s">
        <v>372</v>
      </c>
      <c r="I297" s="20" t="s">
        <v>130</v>
      </c>
      <c r="J297" s="20">
        <v>9</v>
      </c>
      <c r="K297" s="20">
        <v>1</v>
      </c>
      <c r="L297" s="20">
        <v>3</v>
      </c>
    </row>
    <row r="298" spans="1:12" x14ac:dyDescent="0.2">
      <c r="A298" s="20" t="s">
        <v>1535</v>
      </c>
      <c r="B298" s="20" t="s">
        <v>1536</v>
      </c>
      <c r="C298" s="20" t="s">
        <v>144</v>
      </c>
      <c r="D298" s="20" t="s">
        <v>235</v>
      </c>
      <c r="E298" s="20" t="s">
        <v>236</v>
      </c>
      <c r="F298" s="20" t="s">
        <v>1537</v>
      </c>
      <c r="G298" s="20" t="s">
        <v>946</v>
      </c>
      <c r="H298" s="20" t="s">
        <v>372</v>
      </c>
      <c r="I298" s="20" t="s">
        <v>130</v>
      </c>
      <c r="J298" s="20">
        <v>29</v>
      </c>
      <c r="K298" s="20">
        <v>2</v>
      </c>
      <c r="L298" s="20">
        <v>3</v>
      </c>
    </row>
    <row r="299" spans="1:12" x14ac:dyDescent="0.2">
      <c r="A299" s="20" t="s">
        <v>1538</v>
      </c>
      <c r="B299" s="20" t="s">
        <v>897</v>
      </c>
      <c r="C299" s="20" t="s">
        <v>1539</v>
      </c>
      <c r="D299" s="20" t="s">
        <v>235</v>
      </c>
      <c r="E299" s="20" t="s">
        <v>236</v>
      </c>
      <c r="F299" s="20" t="s">
        <v>1540</v>
      </c>
      <c r="G299" s="20" t="s">
        <v>900</v>
      </c>
      <c r="H299" s="20" t="s">
        <v>430</v>
      </c>
      <c r="I299" s="20" t="s">
        <v>431</v>
      </c>
      <c r="J299" s="20">
        <v>12</v>
      </c>
      <c r="K299" s="20">
        <v>1</v>
      </c>
      <c r="L299" s="20">
        <v>3</v>
      </c>
    </row>
    <row r="300" spans="1:12" x14ac:dyDescent="0.2">
      <c r="A300" s="20" t="s">
        <v>1541</v>
      </c>
      <c r="B300" s="20" t="s">
        <v>588</v>
      </c>
      <c r="C300" s="20" t="s">
        <v>1542</v>
      </c>
      <c r="D300" s="20" t="s">
        <v>235</v>
      </c>
      <c r="E300" s="20" t="s">
        <v>236</v>
      </c>
      <c r="F300" s="20" t="s">
        <v>1087</v>
      </c>
      <c r="G300" s="20" t="s">
        <v>591</v>
      </c>
      <c r="H300" s="20" t="s">
        <v>372</v>
      </c>
      <c r="I300" s="20" t="s">
        <v>130</v>
      </c>
      <c r="J300" s="20">
        <v>6</v>
      </c>
      <c r="K300" s="20">
        <v>1</v>
      </c>
      <c r="L300" s="20">
        <v>3</v>
      </c>
    </row>
    <row r="301" spans="1:12" x14ac:dyDescent="0.2">
      <c r="A301" s="20" t="s">
        <v>1543</v>
      </c>
      <c r="B301" s="20" t="s">
        <v>662</v>
      </c>
      <c r="C301" s="20" t="s">
        <v>1544</v>
      </c>
      <c r="D301" s="20" t="s">
        <v>235</v>
      </c>
      <c r="E301" s="20" t="s">
        <v>236</v>
      </c>
      <c r="F301" s="20" t="s">
        <v>1545</v>
      </c>
      <c r="G301" s="20" t="s">
        <v>665</v>
      </c>
      <c r="H301" s="20" t="s">
        <v>391</v>
      </c>
      <c r="I301" s="20" t="s">
        <v>160</v>
      </c>
      <c r="J301" s="20">
        <v>25</v>
      </c>
      <c r="K301" s="20">
        <v>1</v>
      </c>
      <c r="L301" s="20">
        <v>2</v>
      </c>
    </row>
    <row r="302" spans="1:12" x14ac:dyDescent="0.2">
      <c r="A302" s="20" t="s">
        <v>1546</v>
      </c>
      <c r="B302" s="20" t="s">
        <v>809</v>
      </c>
      <c r="C302" s="20" t="s">
        <v>1547</v>
      </c>
      <c r="D302" s="20" t="s">
        <v>235</v>
      </c>
      <c r="E302" s="20" t="s">
        <v>236</v>
      </c>
      <c r="F302" s="20" t="s">
        <v>1548</v>
      </c>
      <c r="G302" s="20" t="s">
        <v>812</v>
      </c>
      <c r="H302" s="20" t="s">
        <v>372</v>
      </c>
      <c r="I302" s="20" t="s">
        <v>130</v>
      </c>
      <c r="J302" s="20">
        <v>7</v>
      </c>
      <c r="K302" s="20">
        <v>1</v>
      </c>
      <c r="L302" s="20">
        <v>3</v>
      </c>
    </row>
    <row r="303" spans="1:12" x14ac:dyDescent="0.2">
      <c r="A303" s="20" t="s">
        <v>1549</v>
      </c>
      <c r="B303" s="20" t="s">
        <v>910</v>
      </c>
      <c r="C303" s="20" t="s">
        <v>1550</v>
      </c>
      <c r="D303" s="20" t="s">
        <v>235</v>
      </c>
      <c r="E303" s="20" t="s">
        <v>236</v>
      </c>
      <c r="F303" s="20" t="s">
        <v>1087</v>
      </c>
      <c r="G303" s="20" t="s">
        <v>913</v>
      </c>
      <c r="H303" s="20" t="s">
        <v>372</v>
      </c>
      <c r="I303" s="20" t="s">
        <v>130</v>
      </c>
      <c r="J303" s="20">
        <v>5</v>
      </c>
      <c r="K303" s="20">
        <v>1</v>
      </c>
      <c r="L303" s="20">
        <v>3</v>
      </c>
    </row>
    <row r="304" spans="1:12" x14ac:dyDescent="0.2">
      <c r="A304" s="20" t="s">
        <v>1551</v>
      </c>
      <c r="B304" s="20" t="s">
        <v>1552</v>
      </c>
      <c r="C304" s="20" t="s">
        <v>134</v>
      </c>
      <c r="D304" s="20" t="s">
        <v>235</v>
      </c>
      <c r="E304" s="20" t="s">
        <v>236</v>
      </c>
      <c r="F304" s="20" t="s">
        <v>1553</v>
      </c>
      <c r="G304" s="20" t="s">
        <v>1554</v>
      </c>
      <c r="H304" s="20" t="s">
        <v>372</v>
      </c>
      <c r="I304" s="20" t="s">
        <v>130</v>
      </c>
      <c r="J304" s="20">
        <v>54</v>
      </c>
      <c r="K304" s="20">
        <v>2</v>
      </c>
      <c r="L304" s="20">
        <v>3</v>
      </c>
    </row>
    <row r="305" spans="1:12" x14ac:dyDescent="0.2">
      <c r="A305" s="20" t="s">
        <v>1555</v>
      </c>
      <c r="B305" s="20" t="s">
        <v>1556</v>
      </c>
      <c r="C305" s="20" t="s">
        <v>165</v>
      </c>
      <c r="D305" s="20" t="s">
        <v>235</v>
      </c>
      <c r="E305" s="20" t="s">
        <v>236</v>
      </c>
      <c r="F305" s="20" t="s">
        <v>64</v>
      </c>
      <c r="G305" s="20" t="s">
        <v>1557</v>
      </c>
      <c r="H305" s="20" t="s">
        <v>391</v>
      </c>
      <c r="I305" s="20" t="s">
        <v>160</v>
      </c>
      <c r="J305" s="20">
        <v>50</v>
      </c>
      <c r="K305" s="20">
        <v>3</v>
      </c>
      <c r="L305" s="20">
        <v>3</v>
      </c>
    </row>
    <row r="306" spans="1:12" x14ac:dyDescent="0.2">
      <c r="A306" s="20" t="s">
        <v>1558</v>
      </c>
      <c r="B306" s="20" t="s">
        <v>1559</v>
      </c>
      <c r="C306" s="20" t="s">
        <v>129</v>
      </c>
      <c r="D306" s="20" t="s">
        <v>235</v>
      </c>
      <c r="E306" s="20" t="s">
        <v>236</v>
      </c>
      <c r="F306" s="20" t="s">
        <v>1560</v>
      </c>
      <c r="G306" s="20" t="s">
        <v>1561</v>
      </c>
      <c r="H306" s="20" t="s">
        <v>372</v>
      </c>
      <c r="I306" s="20" t="s">
        <v>130</v>
      </c>
      <c r="J306" s="20">
        <v>30</v>
      </c>
      <c r="K306" s="20">
        <v>2</v>
      </c>
      <c r="L306" s="20">
        <v>3</v>
      </c>
    </row>
    <row r="307" spans="1:12" x14ac:dyDescent="0.2">
      <c r="A307" s="20" t="s">
        <v>1562</v>
      </c>
      <c r="B307" s="20" t="s">
        <v>1563</v>
      </c>
      <c r="C307" s="20" t="s">
        <v>131</v>
      </c>
      <c r="D307" s="20" t="s">
        <v>235</v>
      </c>
      <c r="E307" s="20" t="s">
        <v>236</v>
      </c>
      <c r="F307" s="20" t="s">
        <v>1087</v>
      </c>
      <c r="G307" s="20" t="s">
        <v>1564</v>
      </c>
      <c r="H307" s="20" t="s">
        <v>372</v>
      </c>
      <c r="I307" s="20" t="s">
        <v>130</v>
      </c>
      <c r="J307" s="20">
        <v>16</v>
      </c>
      <c r="K307" s="20">
        <v>1</v>
      </c>
      <c r="L307" s="20">
        <v>3</v>
      </c>
    </row>
    <row r="308" spans="1:12" x14ac:dyDescent="0.2">
      <c r="A308" s="20" t="s">
        <v>1565</v>
      </c>
      <c r="B308" s="20" t="s">
        <v>1566</v>
      </c>
      <c r="C308" s="20" t="s">
        <v>1567</v>
      </c>
      <c r="D308" s="20" t="s">
        <v>235</v>
      </c>
      <c r="E308" s="20" t="s">
        <v>236</v>
      </c>
      <c r="F308" s="20" t="s">
        <v>1568</v>
      </c>
      <c r="G308" s="20" t="s">
        <v>1569</v>
      </c>
      <c r="H308" s="20" t="s">
        <v>239</v>
      </c>
      <c r="I308" s="20" t="s">
        <v>240</v>
      </c>
      <c r="J308" s="20">
        <v>3</v>
      </c>
      <c r="K308" s="20">
        <v>1</v>
      </c>
      <c r="L308" s="20">
        <v>1</v>
      </c>
    </row>
    <row r="309" spans="1:12" x14ac:dyDescent="0.2">
      <c r="A309" s="20" t="s">
        <v>1570</v>
      </c>
      <c r="B309" s="20" t="s">
        <v>1571</v>
      </c>
      <c r="C309" s="20" t="s">
        <v>133</v>
      </c>
      <c r="D309" s="20" t="s">
        <v>235</v>
      </c>
      <c r="E309" s="20" t="s">
        <v>236</v>
      </c>
      <c r="F309" s="20" t="s">
        <v>1572</v>
      </c>
      <c r="G309" s="20" t="s">
        <v>1573</v>
      </c>
      <c r="H309" s="20" t="s">
        <v>372</v>
      </c>
      <c r="I309" s="20" t="s">
        <v>130</v>
      </c>
      <c r="J309" s="20">
        <v>18</v>
      </c>
      <c r="K309" s="20">
        <v>1</v>
      </c>
      <c r="L309" s="20">
        <v>2</v>
      </c>
    </row>
    <row r="310" spans="1:12" x14ac:dyDescent="0.2">
      <c r="A310" s="20" t="s">
        <v>1574</v>
      </c>
      <c r="B310" s="20" t="s">
        <v>1575</v>
      </c>
      <c r="C310" s="20" t="s">
        <v>1576</v>
      </c>
      <c r="D310" s="20" t="s">
        <v>235</v>
      </c>
      <c r="E310" s="20" t="s">
        <v>236</v>
      </c>
      <c r="F310" s="20" t="s">
        <v>1577</v>
      </c>
      <c r="G310" s="20" t="s">
        <v>1578</v>
      </c>
      <c r="H310" s="20" t="s">
        <v>372</v>
      </c>
      <c r="I310" s="20" t="s">
        <v>130</v>
      </c>
      <c r="J310" s="20">
        <v>15</v>
      </c>
      <c r="K310" s="20">
        <v>1</v>
      </c>
      <c r="L310" s="20">
        <v>3</v>
      </c>
    </row>
    <row r="311" spans="1:12" x14ac:dyDescent="0.2">
      <c r="A311" s="20" t="s">
        <v>1579</v>
      </c>
      <c r="B311" s="20" t="s">
        <v>1580</v>
      </c>
      <c r="C311" s="20" t="s">
        <v>1581</v>
      </c>
      <c r="D311" s="20" t="s">
        <v>235</v>
      </c>
      <c r="E311" s="20" t="s">
        <v>236</v>
      </c>
      <c r="F311" s="20" t="s">
        <v>1582</v>
      </c>
      <c r="G311" s="20" t="s">
        <v>1583</v>
      </c>
      <c r="H311" s="20" t="s">
        <v>372</v>
      </c>
      <c r="I311" s="20" t="s">
        <v>130</v>
      </c>
      <c r="J311" s="20">
        <v>27</v>
      </c>
      <c r="K311" s="20">
        <v>2</v>
      </c>
      <c r="L311" s="20">
        <v>3</v>
      </c>
    </row>
    <row r="312" spans="1:12" x14ac:dyDescent="0.2">
      <c r="A312" s="20" t="s">
        <v>1584</v>
      </c>
      <c r="B312" s="20" t="s">
        <v>1585</v>
      </c>
      <c r="C312" s="20" t="s">
        <v>1586</v>
      </c>
      <c r="D312" s="20" t="s">
        <v>235</v>
      </c>
      <c r="E312" s="20" t="s">
        <v>236</v>
      </c>
      <c r="F312" s="20" t="s">
        <v>1587</v>
      </c>
      <c r="G312" s="20" t="s">
        <v>1588</v>
      </c>
      <c r="H312" s="20" t="s">
        <v>239</v>
      </c>
      <c r="I312" s="20" t="s">
        <v>240</v>
      </c>
      <c r="J312" s="20">
        <v>8</v>
      </c>
      <c r="K312" s="20">
        <v>1</v>
      </c>
      <c r="L312" s="20">
        <v>3</v>
      </c>
    </row>
    <row r="313" spans="1:12" x14ac:dyDescent="0.2">
      <c r="A313" s="20" t="s">
        <v>1589</v>
      </c>
      <c r="B313" s="20" t="s">
        <v>1590</v>
      </c>
      <c r="C313" s="20" t="s">
        <v>167</v>
      </c>
      <c r="D313" s="20" t="s">
        <v>235</v>
      </c>
      <c r="E313" s="20" t="s">
        <v>236</v>
      </c>
      <c r="F313" s="20" t="s">
        <v>1082</v>
      </c>
      <c r="G313" s="20" t="s">
        <v>1591</v>
      </c>
      <c r="H313" s="20" t="s">
        <v>391</v>
      </c>
      <c r="I313" s="20" t="s">
        <v>160</v>
      </c>
      <c r="J313" s="20">
        <v>38</v>
      </c>
      <c r="K313" s="20">
        <v>2</v>
      </c>
      <c r="L313" s="20">
        <v>3</v>
      </c>
    </row>
    <row r="314" spans="1:12" x14ac:dyDescent="0.2">
      <c r="A314" s="20" t="s">
        <v>1592</v>
      </c>
      <c r="B314" s="20" t="s">
        <v>1593</v>
      </c>
      <c r="C314" s="20" t="s">
        <v>1594</v>
      </c>
      <c r="D314" s="20" t="s">
        <v>235</v>
      </c>
      <c r="E314" s="20" t="s">
        <v>236</v>
      </c>
      <c r="F314" s="20" t="s">
        <v>1595</v>
      </c>
      <c r="G314" s="20" t="s">
        <v>1596</v>
      </c>
      <c r="H314" s="20" t="s">
        <v>391</v>
      </c>
      <c r="I314" s="20" t="s">
        <v>160</v>
      </c>
      <c r="J314" s="20">
        <v>55</v>
      </c>
      <c r="K314" s="20">
        <v>3</v>
      </c>
      <c r="L314" s="20">
        <v>3</v>
      </c>
    </row>
    <row r="315" spans="1:12" x14ac:dyDescent="0.2">
      <c r="A315" s="20" t="s">
        <v>1597</v>
      </c>
      <c r="B315" s="20" t="s">
        <v>1598</v>
      </c>
      <c r="C315" s="20" t="s">
        <v>1599</v>
      </c>
      <c r="D315" s="20" t="s">
        <v>235</v>
      </c>
      <c r="E315" s="20" t="s">
        <v>236</v>
      </c>
      <c r="F315" s="20" t="s">
        <v>1600</v>
      </c>
      <c r="G315" s="20" t="s">
        <v>1601</v>
      </c>
      <c r="H315" s="20" t="s">
        <v>391</v>
      </c>
      <c r="I315" s="20" t="s">
        <v>160</v>
      </c>
      <c r="J315" s="20">
        <v>25</v>
      </c>
      <c r="K315" s="20">
        <v>1</v>
      </c>
      <c r="L315" s="20">
        <v>3</v>
      </c>
    </row>
    <row r="316" spans="1:12" x14ac:dyDescent="0.2">
      <c r="A316" s="20" t="s">
        <v>1602</v>
      </c>
      <c r="B316" s="20" t="s">
        <v>1603</v>
      </c>
      <c r="C316" s="20" t="s">
        <v>132</v>
      </c>
      <c r="D316" s="20" t="s">
        <v>235</v>
      </c>
      <c r="E316" s="20" t="s">
        <v>236</v>
      </c>
      <c r="F316" s="20" t="s">
        <v>1087</v>
      </c>
      <c r="G316" s="20" t="s">
        <v>1604</v>
      </c>
      <c r="H316" s="20" t="s">
        <v>372</v>
      </c>
      <c r="I316" s="20" t="s">
        <v>130</v>
      </c>
      <c r="J316" s="20">
        <v>7</v>
      </c>
      <c r="K316" s="20">
        <v>1</v>
      </c>
      <c r="L316" s="20">
        <v>3</v>
      </c>
    </row>
    <row r="317" spans="1:12" x14ac:dyDescent="0.2">
      <c r="A317" s="20" t="s">
        <v>1605</v>
      </c>
      <c r="B317" s="20" t="s">
        <v>1606</v>
      </c>
      <c r="C317" s="20" t="s">
        <v>166</v>
      </c>
      <c r="D317" s="20" t="s">
        <v>235</v>
      </c>
      <c r="E317" s="20" t="s">
        <v>236</v>
      </c>
      <c r="F317" s="20" t="s">
        <v>1607</v>
      </c>
      <c r="G317" s="20" t="s">
        <v>1608</v>
      </c>
      <c r="H317" s="20" t="s">
        <v>391</v>
      </c>
      <c r="I317" s="20" t="s">
        <v>160</v>
      </c>
      <c r="J317" s="20">
        <v>12</v>
      </c>
      <c r="K317" s="20">
        <v>1</v>
      </c>
      <c r="L317" s="20">
        <v>3</v>
      </c>
    </row>
    <row r="318" spans="1:12" x14ac:dyDescent="0.2">
      <c r="A318" s="20" t="s">
        <v>1609</v>
      </c>
      <c r="B318" s="20" t="s">
        <v>1610</v>
      </c>
      <c r="C318" s="20" t="s">
        <v>135</v>
      </c>
      <c r="D318" s="20" t="s">
        <v>235</v>
      </c>
      <c r="E318" s="20" t="s">
        <v>236</v>
      </c>
      <c r="F318" s="20" t="s">
        <v>1611</v>
      </c>
      <c r="G318" s="20" t="s">
        <v>1612</v>
      </c>
      <c r="H318" s="20" t="s">
        <v>372</v>
      </c>
      <c r="I318" s="20" t="s">
        <v>130</v>
      </c>
      <c r="J318" s="20">
        <v>20</v>
      </c>
      <c r="K318" s="20">
        <v>1</v>
      </c>
      <c r="L318" s="20">
        <v>3</v>
      </c>
    </row>
    <row r="319" spans="1:12" x14ac:dyDescent="0.2">
      <c r="A319" s="20" t="s">
        <v>1613</v>
      </c>
      <c r="B319" s="20" t="s">
        <v>1614</v>
      </c>
      <c r="C319" s="20" t="s">
        <v>1615</v>
      </c>
      <c r="D319" s="20" t="s">
        <v>235</v>
      </c>
      <c r="E319" s="20" t="s">
        <v>236</v>
      </c>
      <c r="F319" s="20" t="s">
        <v>1587</v>
      </c>
      <c r="G319" s="20" t="s">
        <v>1616</v>
      </c>
      <c r="H319" s="20" t="s">
        <v>239</v>
      </c>
      <c r="I319" s="20" t="s">
        <v>240</v>
      </c>
      <c r="J319" s="20">
        <v>7</v>
      </c>
      <c r="K319" s="20">
        <v>1</v>
      </c>
      <c r="L319" s="20">
        <v>3</v>
      </c>
    </row>
    <row r="320" spans="1:12" x14ac:dyDescent="0.2">
      <c r="A320" s="20" t="s">
        <v>1617</v>
      </c>
      <c r="B320" s="20" t="s">
        <v>1618</v>
      </c>
      <c r="C320" s="20" t="s">
        <v>164</v>
      </c>
      <c r="D320" s="20" t="s">
        <v>235</v>
      </c>
      <c r="E320" s="20" t="s">
        <v>236</v>
      </c>
      <c r="F320" s="20" t="s">
        <v>1087</v>
      </c>
      <c r="G320" s="20" t="s">
        <v>1619</v>
      </c>
      <c r="H320" s="20" t="s">
        <v>391</v>
      </c>
      <c r="I320" s="20" t="s">
        <v>160</v>
      </c>
      <c r="J320" s="20">
        <v>33</v>
      </c>
      <c r="K320" s="20">
        <v>2</v>
      </c>
      <c r="L320" s="20">
        <v>3</v>
      </c>
    </row>
    <row r="321" spans="1:12" x14ac:dyDescent="0.2">
      <c r="A321" s="20" t="s">
        <v>1620</v>
      </c>
      <c r="B321" s="20" t="s">
        <v>1621</v>
      </c>
      <c r="C321" s="20" t="s">
        <v>141</v>
      </c>
      <c r="D321" s="20" t="s">
        <v>235</v>
      </c>
      <c r="E321" s="20" t="s">
        <v>236</v>
      </c>
      <c r="F321" s="20" t="s">
        <v>1426</v>
      </c>
      <c r="G321" s="20" t="s">
        <v>1622</v>
      </c>
      <c r="H321" s="20" t="s">
        <v>372</v>
      </c>
      <c r="I321" s="20" t="s">
        <v>130</v>
      </c>
      <c r="J321" s="20">
        <v>19</v>
      </c>
      <c r="K321" s="20">
        <v>1</v>
      </c>
      <c r="L321" s="20">
        <v>3</v>
      </c>
    </row>
    <row r="322" spans="1:12" x14ac:dyDescent="0.2">
      <c r="A322" s="20" t="s">
        <v>1623</v>
      </c>
      <c r="B322" s="20" t="s">
        <v>1624</v>
      </c>
      <c r="C322" s="20" t="s">
        <v>1625</v>
      </c>
      <c r="D322" s="20" t="s">
        <v>235</v>
      </c>
      <c r="E322" s="20" t="s">
        <v>236</v>
      </c>
      <c r="F322" s="20" t="s">
        <v>1553</v>
      </c>
      <c r="G322" s="20" t="s">
        <v>1626</v>
      </c>
      <c r="H322" s="20" t="s">
        <v>372</v>
      </c>
      <c r="I322" s="20" t="s">
        <v>130</v>
      </c>
      <c r="J322" s="20">
        <v>16</v>
      </c>
      <c r="K322" s="20">
        <v>1</v>
      </c>
      <c r="L322" s="20">
        <v>3</v>
      </c>
    </row>
    <row r="323" spans="1:12" x14ac:dyDescent="0.2">
      <c r="A323" s="20" t="s">
        <v>1627</v>
      </c>
      <c r="B323" s="20" t="s">
        <v>1628</v>
      </c>
      <c r="C323" s="20" t="s">
        <v>1629</v>
      </c>
      <c r="D323" s="20" t="s">
        <v>235</v>
      </c>
      <c r="E323" s="20" t="s">
        <v>236</v>
      </c>
      <c r="F323" s="20" t="s">
        <v>1630</v>
      </c>
      <c r="G323" s="20" t="s">
        <v>556</v>
      </c>
      <c r="H323" s="20" t="s">
        <v>391</v>
      </c>
      <c r="I323" s="20" t="s">
        <v>160</v>
      </c>
      <c r="J323" s="20">
        <v>14</v>
      </c>
      <c r="K323" s="20">
        <v>1</v>
      </c>
      <c r="L323" s="20">
        <v>3</v>
      </c>
    </row>
    <row r="324" spans="1:12" x14ac:dyDescent="0.2">
      <c r="A324" s="20" t="s">
        <v>1631</v>
      </c>
      <c r="B324" s="20" t="s">
        <v>1632</v>
      </c>
      <c r="C324" s="20" t="s">
        <v>136</v>
      </c>
      <c r="D324" s="20" t="s">
        <v>235</v>
      </c>
      <c r="E324" s="20" t="s">
        <v>236</v>
      </c>
      <c r="F324" s="20" t="s">
        <v>1633</v>
      </c>
      <c r="G324" s="20" t="s">
        <v>1634</v>
      </c>
      <c r="H324" s="20" t="s">
        <v>372</v>
      </c>
      <c r="I324" s="20" t="s">
        <v>130</v>
      </c>
      <c r="J324" s="20">
        <v>20</v>
      </c>
      <c r="K324" s="20">
        <v>1</v>
      </c>
      <c r="L324" s="20">
        <v>3</v>
      </c>
    </row>
    <row r="325" spans="1:12" x14ac:dyDescent="0.2">
      <c r="A325" s="20" t="s">
        <v>1635</v>
      </c>
      <c r="B325" s="20" t="s">
        <v>1636</v>
      </c>
      <c r="C325" s="20" t="s">
        <v>1637</v>
      </c>
      <c r="D325" s="20" t="s">
        <v>235</v>
      </c>
      <c r="E325" s="20" t="s">
        <v>236</v>
      </c>
      <c r="F325" s="20" t="s">
        <v>1638</v>
      </c>
      <c r="G325" s="20" t="s">
        <v>1639</v>
      </c>
      <c r="H325" s="20" t="s">
        <v>372</v>
      </c>
      <c r="I325" s="20" t="s">
        <v>130</v>
      </c>
      <c r="J325" s="20">
        <v>13</v>
      </c>
      <c r="K325" s="20">
        <v>1</v>
      </c>
      <c r="L325" s="20">
        <v>3</v>
      </c>
    </row>
    <row r="326" spans="1:12" x14ac:dyDescent="0.2">
      <c r="A326" s="20" t="s">
        <v>1640</v>
      </c>
      <c r="B326" s="20" t="s">
        <v>1641</v>
      </c>
      <c r="C326" s="20" t="s">
        <v>1642</v>
      </c>
      <c r="D326" s="20" t="s">
        <v>235</v>
      </c>
      <c r="E326" s="20" t="s">
        <v>236</v>
      </c>
      <c r="F326" s="20" t="s">
        <v>1643</v>
      </c>
      <c r="G326" s="20" t="s">
        <v>1644</v>
      </c>
      <c r="H326" s="20" t="s">
        <v>372</v>
      </c>
      <c r="I326" s="20" t="s">
        <v>130</v>
      </c>
      <c r="J326" s="20">
        <v>25</v>
      </c>
      <c r="K326" s="20">
        <v>2</v>
      </c>
      <c r="L326" s="20">
        <v>3</v>
      </c>
    </row>
    <row r="327" spans="1:12" x14ac:dyDescent="0.2">
      <c r="A327" s="20" t="s">
        <v>1645</v>
      </c>
      <c r="B327" s="20" t="s">
        <v>1646</v>
      </c>
      <c r="C327" s="20" t="s">
        <v>163</v>
      </c>
      <c r="D327" s="20" t="s">
        <v>235</v>
      </c>
      <c r="E327" s="20" t="s">
        <v>236</v>
      </c>
      <c r="F327" s="20" t="s">
        <v>1647</v>
      </c>
      <c r="G327" s="20" t="s">
        <v>1648</v>
      </c>
      <c r="H327" s="20" t="s">
        <v>391</v>
      </c>
      <c r="I327" s="20" t="s">
        <v>160</v>
      </c>
      <c r="J327" s="20">
        <v>6</v>
      </c>
      <c r="K327" s="20">
        <v>1</v>
      </c>
      <c r="L327" s="20">
        <v>3</v>
      </c>
    </row>
    <row r="328" spans="1:12" x14ac:dyDescent="0.2">
      <c r="A328" s="20" t="s">
        <v>1649</v>
      </c>
      <c r="B328" s="20" t="s">
        <v>1650</v>
      </c>
      <c r="C328" s="20" t="s">
        <v>1651</v>
      </c>
      <c r="D328" s="20" t="s">
        <v>235</v>
      </c>
      <c r="E328" s="20" t="s">
        <v>236</v>
      </c>
      <c r="F328" s="20" t="s">
        <v>1087</v>
      </c>
      <c r="G328" s="20" t="s">
        <v>1652</v>
      </c>
      <c r="H328" s="20" t="s">
        <v>372</v>
      </c>
      <c r="I328" s="20" t="s">
        <v>130</v>
      </c>
      <c r="J328" s="20">
        <v>10</v>
      </c>
      <c r="K328" s="20">
        <v>1</v>
      </c>
      <c r="L328" s="20">
        <v>3</v>
      </c>
    </row>
    <row r="329" spans="1:12" x14ac:dyDescent="0.2">
      <c r="A329" s="20" t="s">
        <v>1653</v>
      </c>
      <c r="B329" s="20" t="s">
        <v>1654</v>
      </c>
      <c r="C329" s="20" t="s">
        <v>138</v>
      </c>
      <c r="D329" s="20" t="s">
        <v>235</v>
      </c>
      <c r="E329" s="20" t="s">
        <v>236</v>
      </c>
      <c r="F329" s="20" t="s">
        <v>1087</v>
      </c>
      <c r="G329" s="20" t="s">
        <v>1655</v>
      </c>
      <c r="H329" s="20" t="s">
        <v>372</v>
      </c>
      <c r="I329" s="20" t="s">
        <v>130</v>
      </c>
      <c r="J329" s="20">
        <v>15</v>
      </c>
      <c r="K329" s="20">
        <v>1</v>
      </c>
      <c r="L329" s="20">
        <v>3</v>
      </c>
    </row>
    <row r="330" spans="1:12" x14ac:dyDescent="0.2">
      <c r="A330" s="20" t="s">
        <v>1656</v>
      </c>
      <c r="B330" s="20" t="s">
        <v>1657</v>
      </c>
      <c r="C330" s="20" t="s">
        <v>139</v>
      </c>
      <c r="D330" s="20" t="s">
        <v>235</v>
      </c>
      <c r="E330" s="20" t="s">
        <v>236</v>
      </c>
      <c r="F330" s="20" t="s">
        <v>1658</v>
      </c>
      <c r="G330" s="20" t="s">
        <v>1659</v>
      </c>
      <c r="H330" s="20" t="s">
        <v>372</v>
      </c>
      <c r="I330" s="20" t="s">
        <v>130</v>
      </c>
      <c r="J330" s="20">
        <v>22</v>
      </c>
      <c r="K330" s="20">
        <v>2</v>
      </c>
      <c r="L330" s="20">
        <v>2</v>
      </c>
    </row>
    <row r="331" spans="1:12" x14ac:dyDescent="0.2">
      <c r="A331" s="20" t="s">
        <v>1660</v>
      </c>
      <c r="B331" s="20" t="s">
        <v>1661</v>
      </c>
      <c r="C331" s="20" t="s">
        <v>1662</v>
      </c>
      <c r="D331" s="20" t="s">
        <v>235</v>
      </c>
      <c r="E331" s="20" t="s">
        <v>236</v>
      </c>
      <c r="F331" s="20" t="s">
        <v>1663</v>
      </c>
      <c r="G331" s="20" t="s">
        <v>1664</v>
      </c>
      <c r="H331" s="20" t="s">
        <v>372</v>
      </c>
      <c r="I331" s="20" t="s">
        <v>130</v>
      </c>
      <c r="J331" s="20">
        <v>17</v>
      </c>
      <c r="K331" s="20">
        <v>1</v>
      </c>
      <c r="L331" s="20">
        <v>3</v>
      </c>
    </row>
    <row r="332" spans="1:12" x14ac:dyDescent="0.2">
      <c r="A332" s="20" t="s">
        <v>1665</v>
      </c>
      <c r="B332" s="20" t="s">
        <v>1666</v>
      </c>
      <c r="C332" s="20" t="s">
        <v>140</v>
      </c>
      <c r="D332" s="20" t="s">
        <v>235</v>
      </c>
      <c r="E332" s="20" t="s">
        <v>236</v>
      </c>
      <c r="F332" s="20" t="s">
        <v>1087</v>
      </c>
      <c r="G332" s="20" t="s">
        <v>1667</v>
      </c>
      <c r="H332" s="20" t="s">
        <v>372</v>
      </c>
      <c r="I332" s="20" t="s">
        <v>130</v>
      </c>
      <c r="J332" s="20">
        <v>10</v>
      </c>
      <c r="K332" s="20">
        <v>1</v>
      </c>
      <c r="L332" s="20">
        <v>2</v>
      </c>
    </row>
    <row r="333" spans="1:12" x14ac:dyDescent="0.2">
      <c r="A333" s="20" t="s">
        <v>1668</v>
      </c>
      <c r="B333" s="20" t="s">
        <v>1669</v>
      </c>
      <c r="C333" s="20" t="s">
        <v>1670</v>
      </c>
      <c r="D333" s="20" t="s">
        <v>235</v>
      </c>
      <c r="E333" s="20" t="s">
        <v>236</v>
      </c>
      <c r="F333" s="20" t="s">
        <v>1560</v>
      </c>
      <c r="G333" s="20" t="s">
        <v>1671</v>
      </c>
      <c r="H333" s="20" t="s">
        <v>372</v>
      </c>
      <c r="I333" s="20" t="s">
        <v>130</v>
      </c>
      <c r="J333" s="20">
        <v>21</v>
      </c>
      <c r="K333" s="20">
        <v>1</v>
      </c>
      <c r="L333" s="20">
        <v>3</v>
      </c>
    </row>
    <row r="334" spans="1:12" x14ac:dyDescent="0.2">
      <c r="A334" s="20" t="s">
        <v>1672</v>
      </c>
      <c r="B334" s="20" t="s">
        <v>1673</v>
      </c>
      <c r="C334" s="20" t="s">
        <v>1674</v>
      </c>
      <c r="D334" s="20" t="s">
        <v>235</v>
      </c>
      <c r="E334" s="20" t="s">
        <v>236</v>
      </c>
      <c r="F334" s="20" t="s">
        <v>1675</v>
      </c>
      <c r="G334" s="20" t="s">
        <v>1652</v>
      </c>
      <c r="H334" s="20" t="s">
        <v>391</v>
      </c>
      <c r="I334" s="20" t="s">
        <v>160</v>
      </c>
      <c r="J334" s="20">
        <v>11</v>
      </c>
      <c r="K334" s="20">
        <v>1</v>
      </c>
      <c r="L334" s="20">
        <v>3</v>
      </c>
    </row>
    <row r="335" spans="1:12" x14ac:dyDescent="0.2">
      <c r="A335" s="20" t="s">
        <v>1676</v>
      </c>
      <c r="B335" s="20" t="s">
        <v>1677</v>
      </c>
      <c r="C335" s="20" t="s">
        <v>142</v>
      </c>
      <c r="D335" s="20" t="s">
        <v>235</v>
      </c>
      <c r="E335" s="20" t="s">
        <v>236</v>
      </c>
      <c r="F335" s="20" t="s">
        <v>1678</v>
      </c>
      <c r="G335" s="20" t="s">
        <v>1679</v>
      </c>
      <c r="H335" s="20" t="s">
        <v>372</v>
      </c>
      <c r="I335" s="20" t="s">
        <v>130</v>
      </c>
      <c r="J335" s="20">
        <v>18</v>
      </c>
      <c r="K335" s="20">
        <v>1</v>
      </c>
      <c r="L335" s="20">
        <v>3</v>
      </c>
    </row>
    <row r="336" spans="1:12" x14ac:dyDescent="0.2">
      <c r="A336" s="20" t="s">
        <v>1680</v>
      </c>
      <c r="B336" s="20" t="s">
        <v>1681</v>
      </c>
      <c r="C336" s="20" t="s">
        <v>1682</v>
      </c>
      <c r="D336" s="20" t="s">
        <v>235</v>
      </c>
      <c r="E336" s="20" t="s">
        <v>236</v>
      </c>
      <c r="F336" s="20" t="s">
        <v>1683</v>
      </c>
      <c r="G336" s="20" t="s">
        <v>1684</v>
      </c>
      <c r="H336" s="20" t="s">
        <v>391</v>
      </c>
      <c r="I336" s="20" t="s">
        <v>160</v>
      </c>
      <c r="J336" s="20">
        <v>24</v>
      </c>
      <c r="K336" s="20">
        <v>1</v>
      </c>
      <c r="L336" s="20">
        <v>2</v>
      </c>
    </row>
    <row r="337" spans="1:12" x14ac:dyDescent="0.2">
      <c r="A337" s="20" t="s">
        <v>1685</v>
      </c>
      <c r="B337" s="20" t="s">
        <v>1686</v>
      </c>
      <c r="C337" s="20" t="s">
        <v>146</v>
      </c>
      <c r="D337" s="20" t="s">
        <v>235</v>
      </c>
      <c r="E337" s="20" t="s">
        <v>236</v>
      </c>
      <c r="F337" s="20" t="s">
        <v>1687</v>
      </c>
      <c r="G337" s="20" t="s">
        <v>1688</v>
      </c>
      <c r="H337" s="20" t="s">
        <v>372</v>
      </c>
      <c r="I337" s="20" t="s">
        <v>130</v>
      </c>
      <c r="J337" s="20">
        <v>15</v>
      </c>
      <c r="K337" s="20">
        <v>1</v>
      </c>
      <c r="L337" s="20">
        <v>3</v>
      </c>
    </row>
    <row r="338" spans="1:12" x14ac:dyDescent="0.2">
      <c r="A338" s="20" t="s">
        <v>1689</v>
      </c>
      <c r="B338" s="20" t="s">
        <v>1690</v>
      </c>
      <c r="C338" s="20" t="s">
        <v>147</v>
      </c>
      <c r="D338" s="20" t="s">
        <v>235</v>
      </c>
      <c r="E338" s="20" t="s">
        <v>236</v>
      </c>
      <c r="F338" s="20" t="s">
        <v>1691</v>
      </c>
      <c r="G338" s="20" t="s">
        <v>1692</v>
      </c>
      <c r="H338" s="20" t="s">
        <v>372</v>
      </c>
      <c r="I338" s="20" t="s">
        <v>130</v>
      </c>
      <c r="J338" s="20">
        <v>13</v>
      </c>
      <c r="K338" s="20">
        <v>1</v>
      </c>
      <c r="L338" s="20">
        <v>3</v>
      </c>
    </row>
    <row r="339" spans="1:12" x14ac:dyDescent="0.2">
      <c r="A339" s="20" t="s">
        <v>1693</v>
      </c>
      <c r="B339" s="20" t="s">
        <v>1694</v>
      </c>
      <c r="C339" s="20" t="s">
        <v>1695</v>
      </c>
      <c r="D339" s="20" t="s">
        <v>235</v>
      </c>
      <c r="E339" s="20" t="s">
        <v>236</v>
      </c>
      <c r="F339" s="20" t="s">
        <v>1696</v>
      </c>
      <c r="G339" s="20" t="s">
        <v>1697</v>
      </c>
      <c r="H339" s="20" t="s">
        <v>239</v>
      </c>
      <c r="I339" s="20" t="s">
        <v>240</v>
      </c>
      <c r="J339" s="20">
        <v>6</v>
      </c>
      <c r="K339" s="20">
        <v>1</v>
      </c>
      <c r="L339" s="20">
        <v>3</v>
      </c>
    </row>
    <row r="340" spans="1:12" x14ac:dyDescent="0.2">
      <c r="A340" s="20" t="s">
        <v>1698</v>
      </c>
      <c r="B340" s="20" t="s">
        <v>1699</v>
      </c>
      <c r="C340" s="20" t="s">
        <v>145</v>
      </c>
      <c r="D340" s="20" t="s">
        <v>235</v>
      </c>
      <c r="E340" s="20" t="s">
        <v>236</v>
      </c>
      <c r="F340" s="20" t="s">
        <v>1087</v>
      </c>
      <c r="G340" s="20" t="s">
        <v>1700</v>
      </c>
      <c r="H340" s="20" t="s">
        <v>372</v>
      </c>
      <c r="I340" s="20" t="s">
        <v>130</v>
      </c>
      <c r="J340" s="20">
        <v>32</v>
      </c>
      <c r="K340" s="20">
        <v>2</v>
      </c>
      <c r="L340" s="20">
        <v>3</v>
      </c>
    </row>
    <row r="341" spans="1:12" x14ac:dyDescent="0.2">
      <c r="A341" s="20" t="s">
        <v>1701</v>
      </c>
      <c r="B341" s="20" t="s">
        <v>1702</v>
      </c>
      <c r="C341" s="20" t="s">
        <v>1703</v>
      </c>
      <c r="D341" s="20" t="s">
        <v>235</v>
      </c>
      <c r="E341" s="20" t="s">
        <v>236</v>
      </c>
      <c r="F341" s="20" t="s">
        <v>1704</v>
      </c>
      <c r="G341" s="20" t="s">
        <v>1705</v>
      </c>
      <c r="H341" s="20" t="s">
        <v>372</v>
      </c>
      <c r="I341" s="20" t="s">
        <v>130</v>
      </c>
      <c r="J341" s="20">
        <v>15</v>
      </c>
      <c r="K341" s="20">
        <v>1</v>
      </c>
      <c r="L341" s="20">
        <v>3</v>
      </c>
    </row>
    <row r="342" spans="1:12" x14ac:dyDescent="0.2">
      <c r="A342" s="20" t="s">
        <v>1706</v>
      </c>
      <c r="B342" s="20" t="s">
        <v>1707</v>
      </c>
      <c r="C342" s="20" t="s">
        <v>1708</v>
      </c>
      <c r="D342" s="20" t="s">
        <v>235</v>
      </c>
      <c r="E342" s="20" t="s">
        <v>236</v>
      </c>
      <c r="F342" s="20" t="s">
        <v>1709</v>
      </c>
      <c r="G342" s="20" t="s">
        <v>1710</v>
      </c>
      <c r="H342" s="20" t="s">
        <v>430</v>
      </c>
      <c r="I342" s="20" t="s">
        <v>431</v>
      </c>
      <c r="J342" s="20">
        <v>10</v>
      </c>
      <c r="K342" s="20">
        <v>1</v>
      </c>
      <c r="L342" s="20">
        <v>3</v>
      </c>
    </row>
    <row r="343" spans="1:12" x14ac:dyDescent="0.2">
      <c r="A343" s="20" t="s">
        <v>1711</v>
      </c>
      <c r="B343" s="20" t="s">
        <v>1712</v>
      </c>
      <c r="C343" s="20" t="s">
        <v>193</v>
      </c>
      <c r="D343" s="20" t="s">
        <v>34</v>
      </c>
      <c r="E343" s="20" t="s">
        <v>236</v>
      </c>
      <c r="F343" s="20" t="s">
        <v>1087</v>
      </c>
      <c r="G343" s="20" t="s">
        <v>1306</v>
      </c>
      <c r="H343" s="20" t="s">
        <v>391</v>
      </c>
      <c r="I343" s="20" t="s">
        <v>160</v>
      </c>
      <c r="J343" s="20">
        <v>64</v>
      </c>
      <c r="K343" s="20">
        <v>3</v>
      </c>
      <c r="L343" s="20">
        <v>6</v>
      </c>
    </row>
    <row r="344" spans="1:12" x14ac:dyDescent="0.2">
      <c r="A344" s="20" t="s">
        <v>1713</v>
      </c>
      <c r="B344" s="20" t="s">
        <v>1714</v>
      </c>
      <c r="C344" s="20" t="s">
        <v>148</v>
      </c>
      <c r="D344" s="20" t="s">
        <v>235</v>
      </c>
      <c r="E344" s="20" t="s">
        <v>236</v>
      </c>
      <c r="F344" s="20" t="s">
        <v>1715</v>
      </c>
      <c r="G344" s="20" t="s">
        <v>1716</v>
      </c>
      <c r="H344" s="20" t="s">
        <v>372</v>
      </c>
      <c r="I344" s="20" t="s">
        <v>130</v>
      </c>
      <c r="J344" s="20">
        <v>12</v>
      </c>
      <c r="K344" s="20">
        <v>1</v>
      </c>
      <c r="L344" s="20">
        <v>3</v>
      </c>
    </row>
    <row r="345" spans="1:12" x14ac:dyDescent="0.2">
      <c r="A345" s="20" t="s">
        <v>1717</v>
      </c>
      <c r="B345" s="20" t="s">
        <v>1718</v>
      </c>
      <c r="C345" s="20" t="s">
        <v>1719</v>
      </c>
      <c r="D345" s="20" t="s">
        <v>235</v>
      </c>
      <c r="E345" s="20" t="s">
        <v>236</v>
      </c>
      <c r="F345" s="20" t="s">
        <v>1720</v>
      </c>
      <c r="G345" s="20" t="s">
        <v>1721</v>
      </c>
      <c r="H345" s="20" t="s">
        <v>239</v>
      </c>
      <c r="I345" s="20" t="s">
        <v>240</v>
      </c>
      <c r="J345" s="20">
        <v>12</v>
      </c>
      <c r="K345" s="20">
        <v>1</v>
      </c>
      <c r="L345" s="20">
        <v>3</v>
      </c>
    </row>
    <row r="346" spans="1:12" x14ac:dyDescent="0.2">
      <c r="A346" s="20" t="s">
        <v>1722</v>
      </c>
      <c r="B346" s="20" t="s">
        <v>1723</v>
      </c>
      <c r="C346" s="20" t="s">
        <v>1724</v>
      </c>
      <c r="D346" s="20" t="s">
        <v>235</v>
      </c>
      <c r="E346" s="20" t="s">
        <v>236</v>
      </c>
      <c r="F346" s="20" t="s">
        <v>1087</v>
      </c>
      <c r="G346" s="20" t="s">
        <v>1001</v>
      </c>
      <c r="H346" s="20" t="s">
        <v>372</v>
      </c>
      <c r="I346" s="20" t="s">
        <v>130</v>
      </c>
      <c r="J346" s="20">
        <v>13</v>
      </c>
      <c r="K346" s="20">
        <v>1</v>
      </c>
      <c r="L346" s="20">
        <v>2</v>
      </c>
    </row>
    <row r="347" spans="1:12" x14ac:dyDescent="0.2">
      <c r="A347" s="20" t="s">
        <v>1725</v>
      </c>
      <c r="B347" s="20" t="s">
        <v>1726</v>
      </c>
      <c r="C347" s="20" t="s">
        <v>1727</v>
      </c>
      <c r="D347" s="20" t="s">
        <v>235</v>
      </c>
      <c r="E347" s="20" t="s">
        <v>236</v>
      </c>
      <c r="F347" s="20" t="s">
        <v>1087</v>
      </c>
      <c r="G347" s="20" t="s">
        <v>1728</v>
      </c>
      <c r="H347" s="20" t="s">
        <v>372</v>
      </c>
      <c r="I347" s="20" t="s">
        <v>130</v>
      </c>
      <c r="J347" s="20">
        <v>17</v>
      </c>
      <c r="K347" s="20">
        <v>1</v>
      </c>
      <c r="L347" s="20">
        <v>3</v>
      </c>
    </row>
    <row r="348" spans="1:12" x14ac:dyDescent="0.2">
      <c r="A348" s="20" t="s">
        <v>1729</v>
      </c>
      <c r="B348" s="20" t="s">
        <v>1730</v>
      </c>
      <c r="C348" s="20" t="s">
        <v>1731</v>
      </c>
      <c r="D348" s="20" t="s">
        <v>235</v>
      </c>
      <c r="E348" s="20" t="s">
        <v>236</v>
      </c>
      <c r="F348" s="20" t="s">
        <v>1087</v>
      </c>
      <c r="G348" s="20" t="s">
        <v>1732</v>
      </c>
      <c r="H348" s="20" t="s">
        <v>372</v>
      </c>
      <c r="I348" s="20" t="s">
        <v>130</v>
      </c>
      <c r="J348" s="20">
        <v>23</v>
      </c>
      <c r="K348" s="20">
        <v>1</v>
      </c>
      <c r="L348" s="20">
        <v>3</v>
      </c>
    </row>
    <row r="349" spans="1:12" x14ac:dyDescent="0.2">
      <c r="A349" s="20" t="s">
        <v>1733</v>
      </c>
      <c r="B349" s="20" t="s">
        <v>1734</v>
      </c>
      <c r="C349" s="20" t="s">
        <v>1735</v>
      </c>
      <c r="D349" s="20" t="s">
        <v>235</v>
      </c>
      <c r="E349" s="20" t="s">
        <v>236</v>
      </c>
      <c r="F349" s="20" t="s">
        <v>1087</v>
      </c>
      <c r="G349" s="20" t="s">
        <v>1736</v>
      </c>
      <c r="H349" s="20" t="s">
        <v>372</v>
      </c>
      <c r="I349" s="20" t="s">
        <v>130</v>
      </c>
      <c r="J349" s="20">
        <v>13</v>
      </c>
      <c r="K349" s="20">
        <v>1</v>
      </c>
      <c r="L349" s="20">
        <v>3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Respuestas de formulario 1</vt:lpstr>
      <vt:lpstr>vacan2</vt:lpstr>
      <vt:lpstr>iiee</vt:lpstr>
      <vt:lpstr>Instituciones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ASSI</dc:creator>
  <cp:lastModifiedBy>Usuario de Windows</cp:lastModifiedBy>
  <dcterms:created xsi:type="dcterms:W3CDTF">2023-01-07T01:04:25Z</dcterms:created>
  <dcterms:modified xsi:type="dcterms:W3CDTF">2023-01-09T05:06:45Z</dcterms:modified>
</cp:coreProperties>
</file>