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d.docs.live.net/ee8ecaacba947cdc/Documentos/GitHub/Molecular-evolution-OTVT-in-LT-cichlids/Data/14.BayesTraits/out/reverse-jump/Pair-bonding_vs_SexCaregiver/gamma_prior/"/>
    </mc:Choice>
  </mc:AlternateContent>
  <xr:revisionPtr revIDLastSave="12" documentId="14_{6BBBA1BD-9AD3-4C42-ADAA-2C7EC25D8EF0}" xr6:coauthVersionLast="47" xr6:coauthVersionMax="47" xr10:uidLastSave="{9BCD319C-1413-42F8-8495-F3A49750B361}"/>
  <bookViews>
    <workbookView xWindow="-110" yWindow="-110" windowWidth="25820" windowHeight="15500" activeTab="2" xr2:uid="{00000000-000D-0000-FFFF-FFFF00000000}"/>
  </bookViews>
  <sheets>
    <sheet name="Traits" sheetId="23" r:id="rId1"/>
    <sheet name="ML_analysis" sheetId="5" r:id="rId2"/>
    <sheet name="Results_RJ-MCMC"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58" i="11" l="1"/>
  <c r="AH58" i="11"/>
  <c r="AD58" i="11"/>
  <c r="AC58" i="11"/>
  <c r="AB58" i="11"/>
  <c r="AA58" i="11"/>
  <c r="Z58" i="11"/>
  <c r="AL58" i="11"/>
  <c r="AK58" i="11"/>
  <c r="AJ58" i="11"/>
  <c r="AE58" i="11"/>
  <c r="Y58" i="11"/>
  <c r="AF58" i="11"/>
  <c r="AG58" i="11"/>
  <c r="AM58" i="11"/>
  <c r="AN58" i="11"/>
  <c r="AO58" i="11"/>
  <c r="X58" i="11"/>
  <c r="V58" i="11"/>
  <c r="W58" i="11"/>
  <c r="O58" i="11" l="1"/>
  <c r="F58" i="11"/>
  <c r="J51" i="11"/>
  <c r="G69" i="11"/>
  <c r="F69" i="11"/>
  <c r="E69" i="11"/>
  <c r="D69" i="11"/>
  <c r="D51" i="11"/>
  <c r="E51" i="11"/>
  <c r="F51" i="11"/>
  <c r="G51" i="11"/>
  <c r="H51" i="11"/>
  <c r="I51" i="11"/>
  <c r="C51" i="11"/>
  <c r="J69" i="11"/>
  <c r="K69" i="11"/>
  <c r="L69" i="11"/>
  <c r="I69" i="11"/>
  <c r="E58" i="11"/>
  <c r="G58" i="11"/>
  <c r="H58" i="11"/>
  <c r="I58" i="11"/>
  <c r="J58" i="11"/>
  <c r="K58" i="11"/>
  <c r="L58" i="11"/>
  <c r="N58" i="11"/>
  <c r="P58" i="11"/>
  <c r="Q58" i="11"/>
  <c r="R58" i="11"/>
  <c r="S58" i="11"/>
  <c r="T58" i="11"/>
  <c r="U58" i="11"/>
  <c r="C58" i="11"/>
  <c r="D32" i="5"/>
  <c r="F32" i="5" s="1"/>
  <c r="G32" i="5" s="1"/>
  <c r="B40" i="11" l="1"/>
  <c r="E32" i="5"/>
  <c r="C40" i="11" l="1"/>
  <c r="E40" i="11" s="1"/>
</calcChain>
</file>

<file path=xl/sharedStrings.xml><?xml version="1.0" encoding="utf-8"?>
<sst xmlns="http://schemas.openxmlformats.org/spreadsheetml/2006/main" count="395" uniqueCount="329">
  <si>
    <t>Independent model (IndM)</t>
  </si>
  <si>
    <t>Log-likelihood (Lh)</t>
  </si>
  <si>
    <t>Dependent model (DepM)</t>
  </si>
  <si>
    <t>Likelihood Ration (LR)</t>
  </si>
  <si>
    <t>df</t>
  </si>
  <si>
    <t>Chi-square</t>
  </si>
  <si>
    <t>Critical values for Chi-square at p&lt;0.05</t>
  </si>
  <si>
    <t>p&lt;0,05?</t>
  </si>
  <si>
    <t>Likelihood Ratio (LR)</t>
  </si>
  <si>
    <t>The likelihood ratio (LR) test is used to compare two maximum likelihoods derived from nested models</t>
  </si>
  <si>
    <t>Is asymptotically distributed as a Chi-square with degrees of freedom equal to the difference in the number of parameters between the two models</t>
  </si>
  <si>
    <t>Correlated evolution?</t>
  </si>
  <si>
    <t>q12</t>
  </si>
  <si>
    <t>q13</t>
  </si>
  <si>
    <t>q21</t>
  </si>
  <si>
    <t>q24</t>
  </si>
  <si>
    <t>q31</t>
  </si>
  <si>
    <t>q34</t>
  </si>
  <si>
    <t>q42</t>
  </si>
  <si>
    <t>q43</t>
  </si>
  <si>
    <t>Root - P(0,0)</t>
  </si>
  <si>
    <t>Root - P(0,1)</t>
  </si>
  <si>
    <t>Root - P(1,0)</t>
  </si>
  <si>
    <t>Root - P(1,1)</t>
  </si>
  <si>
    <t>Log marginal likelihood</t>
  </si>
  <si>
    <t>Log BF</t>
  </si>
  <si>
    <t>Bayes factor</t>
  </si>
  <si>
    <t>Evidence</t>
  </si>
  <si>
    <t>[-Inf, 0[</t>
  </si>
  <si>
    <t>[0, 1[</t>
  </si>
  <si>
    <t>Negative</t>
  </si>
  <si>
    <t>Weak</t>
  </si>
  <si>
    <t>Strong</t>
  </si>
  <si>
    <t>Very Strong</t>
  </si>
  <si>
    <t>https://ptfonseca.github.io/pcal/reference/bfactor_log_interpret.html</t>
  </si>
  <si>
    <t>Log Bayes Factor (Log BF)</t>
  </si>
  <si>
    <t>In a MCMC framework, tests of likelihood often rely on Bayes Factors (BF).</t>
  </si>
  <si>
    <t xml:space="preserve">The logic is similar to the likelihood ratio test, except here we compare the marginal likelihoods of two models rather than their maximum likelihoods. </t>
  </si>
  <si>
    <t>The marginal likelihood of a model is the integral of the model likelihoods over all values of the models’ parameters and over possible trees, weighted by their priors.</t>
  </si>
  <si>
    <t>LR= 2[log-likelihood(complex model) – log-likelihood(simpler model)]</t>
  </si>
  <si>
    <t xml:space="preserve">Log Bayes Factors = 2(log marginal likelihood complex model – log marginal likelihood simpler model) </t>
  </si>
  <si>
    <t>IndM</t>
  </si>
  <si>
    <t>Contigencies</t>
  </si>
  <si>
    <t>Precedences</t>
  </si>
  <si>
    <t>q21&gt;q43</t>
  </si>
  <si>
    <t>Results:</t>
  </si>
  <si>
    <t>Run</t>
  </si>
  <si>
    <t>###############################</t>
  </si>
  <si>
    <t># Maximum Likelihood analysis #</t>
  </si>
  <si>
    <t>#Independent model</t>
  </si>
  <si>
    <t>#Dependent model</t>
  </si>
  <si>
    <t>Independent Model</t>
  </si>
  <si>
    <t>Simulations</t>
  </si>
  <si>
    <t>Dependent Model</t>
  </si>
  <si>
    <t>Lh</t>
  </si>
  <si>
    <t>Tree No</t>
  </si>
  <si>
    <t>Best model</t>
  </si>
  <si>
    <t>Worst model</t>
  </si>
  <si>
    <t>DepM</t>
  </si>
  <si>
    <t>Evidence for the DepM model</t>
  </si>
  <si>
    <t>% visits to DepM</t>
  </si>
  <si>
    <t>alpha1</t>
  </si>
  <si>
    <t>beta1</t>
  </si>
  <si>
    <t>alpha2</t>
  </si>
  <si>
    <t>beta2</t>
  </si>
  <si>
    <t>As a conservative measure, calculate the BF using the best log marginal likelihood score that</t>
  </si>
  <si>
    <t>the independent model obtained after three runs and  the worst score for the correlated model</t>
  </si>
  <si>
    <t>Contingencies and Precedences</t>
  </si>
  <si>
    <t>Interpretation</t>
  </si>
  <si>
    <t>2*log(Bayes factor)</t>
  </si>
  <si>
    <t>[0, 2[</t>
  </si>
  <si>
    <t>[1, 3[</t>
  </si>
  <si>
    <t>[2, 6[</t>
  </si>
  <si>
    <t>[3, 20[</t>
  </si>
  <si>
    <t>Positive</t>
  </si>
  <si>
    <t>[6, 10[</t>
  </si>
  <si>
    <t>[20, 150[</t>
  </si>
  <si>
    <t>[10, +Inf[</t>
  </si>
  <si>
    <t>[150, +Inf[</t>
  </si>
  <si>
    <t>q42=q43</t>
  </si>
  <si>
    <t>Tree</t>
  </si>
  <si>
    <t>q31&gt;q42</t>
  </si>
  <si>
    <t>average</t>
  </si>
  <si>
    <t>% of 0s</t>
  </si>
  <si>
    <t>DepM2</t>
  </si>
  <si>
    <t>DepM1</t>
  </si>
  <si>
    <t>DepM3</t>
  </si>
  <si>
    <t>% of times</t>
  </si>
  <si>
    <t>Models' output for transition rates</t>
  </si>
  <si>
    <t>Final model</t>
  </si>
  <si>
    <t>Models' output for ancestral states</t>
  </si>
  <si>
    <t>R1</t>
  </si>
  <si>
    <t>R2</t>
  </si>
  <si>
    <t>R3</t>
  </si>
  <si>
    <t>R4</t>
  </si>
  <si>
    <t>q12=q13</t>
  </si>
  <si>
    <t>q12=q34</t>
  </si>
  <si>
    <t>q31=q42</t>
  </si>
  <si>
    <t>Means transition rate's average</t>
  </si>
  <si>
    <t>Dependent model</t>
  </si>
  <si>
    <t>Independent model</t>
  </si>
  <si>
    <t>q21=q24</t>
  </si>
  <si>
    <t>q31=q34</t>
  </si>
  <si>
    <t>q13=q24</t>
  </si>
  <si>
    <t>q21=q43</t>
  </si>
  <si>
    <t>q42&gt;q43</t>
  </si>
  <si>
    <t>q31&gt;q34</t>
  </si>
  <si>
    <t>PB</t>
  </si>
  <si>
    <t>Altcal</t>
  </si>
  <si>
    <t>Altcom</t>
  </si>
  <si>
    <t>Altshe</t>
  </si>
  <si>
    <t>Asplep</t>
  </si>
  <si>
    <t>Auldew</t>
  </si>
  <si>
    <t>Baicen</t>
  </si>
  <si>
    <t>Batfas</t>
  </si>
  <si>
    <t>Batvit</t>
  </si>
  <si>
    <t>Benhor</t>
  </si>
  <si>
    <t>Bentri</t>
  </si>
  <si>
    <t>Boumic</t>
  </si>
  <si>
    <t>Calmac</t>
  </si>
  <si>
    <t>Calmel</t>
  </si>
  <si>
    <t>Calple</t>
  </si>
  <si>
    <t>Carsch</t>
  </si>
  <si>
    <t>Chabri</t>
  </si>
  <si>
    <t>Chando</t>
  </si>
  <si>
    <t>Chapop</t>
  </si>
  <si>
    <t>Cphfro</t>
  </si>
  <si>
    <t>Cphgib</t>
  </si>
  <si>
    <t>Cteben</t>
  </si>
  <si>
    <t>Ctehor</t>
  </si>
  <si>
    <t>Cunlon</t>
  </si>
  <si>
    <t>Cyafoa</t>
  </si>
  <si>
    <t>Cyafur</t>
  </si>
  <si>
    <t>Ectdes</t>
  </si>
  <si>
    <t>Enamel</t>
  </si>
  <si>
    <t>Erecya</t>
  </si>
  <si>
    <t>Eremar</t>
  </si>
  <si>
    <t>Gnaper</t>
  </si>
  <si>
    <t>Gnapfe</t>
  </si>
  <si>
    <t>Gralem</t>
  </si>
  <si>
    <t>Gwcbel</t>
  </si>
  <si>
    <t>Gwcchr</t>
  </si>
  <si>
    <t>Hapmic</t>
  </si>
  <si>
    <t>Intloo</t>
  </si>
  <si>
    <t>Juldic</t>
  </si>
  <si>
    <t>Julorn</t>
  </si>
  <si>
    <t>Jultra</t>
  </si>
  <si>
    <t>Lamcal</t>
  </si>
  <si>
    <t>Lamkun</t>
  </si>
  <si>
    <t>Lamlap</t>
  </si>
  <si>
    <t>Lamlem</t>
  </si>
  <si>
    <t>Lammel</t>
  </si>
  <si>
    <t>Lamoce</t>
  </si>
  <si>
    <t>Lamorn</t>
  </si>
  <si>
    <t>Lamsig</t>
  </si>
  <si>
    <t>Lamspe</t>
  </si>
  <si>
    <t>Lchabe</t>
  </si>
  <si>
    <t>Lchaur</t>
  </si>
  <si>
    <t>Lchsta</t>
  </si>
  <si>
    <t>Lepatt</t>
  </si>
  <si>
    <t>Lepcun</t>
  </si>
  <si>
    <t>Lepelo</t>
  </si>
  <si>
    <t>Lepkam</t>
  </si>
  <si>
    <t>Lepken</t>
  </si>
  <si>
    <t>Leppro</t>
  </si>
  <si>
    <t>Lesper</t>
  </si>
  <si>
    <t>Lessta</t>
  </si>
  <si>
    <t>Limdar</t>
  </si>
  <si>
    <t>Loblab</t>
  </si>
  <si>
    <t>Mdcten</t>
  </si>
  <si>
    <t>Neobif</t>
  </si>
  <si>
    <t>Neobou</t>
  </si>
  <si>
    <t>Neobri</t>
  </si>
  <si>
    <t>Neobue</t>
  </si>
  <si>
    <t>Neocau</t>
  </si>
  <si>
    <t>Neochi</t>
  </si>
  <si>
    <t>Neochr</t>
  </si>
  <si>
    <t>Neocyl</t>
  </si>
  <si>
    <t>Neofal</t>
  </si>
  <si>
    <t>Neofas</t>
  </si>
  <si>
    <t>Neofur</t>
  </si>
  <si>
    <t>Neogra</t>
  </si>
  <si>
    <t>Neohel</t>
  </si>
  <si>
    <t>Neoleu</t>
  </si>
  <si>
    <t>Neolon</t>
  </si>
  <si>
    <t>Neolou</t>
  </si>
  <si>
    <t>Neomar</t>
  </si>
  <si>
    <t>Neomee</t>
  </si>
  <si>
    <t>Neomod</t>
  </si>
  <si>
    <t>Neomon</t>
  </si>
  <si>
    <t>Neomul</t>
  </si>
  <si>
    <t>Neomux</t>
  </si>
  <si>
    <t>Neonve</t>
  </si>
  <si>
    <t>Neoobs</t>
  </si>
  <si>
    <t>Neooli</t>
  </si>
  <si>
    <t>Neopec</t>
  </si>
  <si>
    <t>Neople</t>
  </si>
  <si>
    <t>Neopro</t>
  </si>
  <si>
    <t>Neopul</t>
  </si>
  <si>
    <t>Neosav</t>
  </si>
  <si>
    <t>Neosex</t>
  </si>
  <si>
    <t>Neosim</t>
  </si>
  <si>
    <t>Neospl</t>
  </si>
  <si>
    <t>Neotet</t>
  </si>
  <si>
    <t>Neotre</t>
  </si>
  <si>
    <t>Neovar</t>
  </si>
  <si>
    <t>Neowal</t>
  </si>
  <si>
    <t>Ophboo</t>
  </si>
  <si>
    <t>Ophhet</t>
  </si>
  <si>
    <t>Ophnas</t>
  </si>
  <si>
    <t>Ophven</t>
  </si>
  <si>
    <t>Perecc</t>
  </si>
  <si>
    <t>Permic</t>
  </si>
  <si>
    <t>Petfam</t>
  </si>
  <si>
    <t>Petfas</t>
  </si>
  <si>
    <t>Petort</t>
  </si>
  <si>
    <t>Petpol</t>
  </si>
  <si>
    <t>Pettre</t>
  </si>
  <si>
    <t>Pleela</t>
  </si>
  <si>
    <t>Plemul</t>
  </si>
  <si>
    <t>Plepar</t>
  </si>
  <si>
    <t>Plestr</t>
  </si>
  <si>
    <t>Pscbab</t>
  </si>
  <si>
    <t>Psccur</t>
  </si>
  <si>
    <t>Pscmar</t>
  </si>
  <si>
    <t>Regcal</t>
  </si>
  <si>
    <t>Simdia</t>
  </si>
  <si>
    <t>Spaery</t>
  </si>
  <si>
    <t>Spamar</t>
  </si>
  <si>
    <t>Tanirs</t>
  </si>
  <si>
    <t>Telbif</t>
  </si>
  <si>
    <t>Telbri</t>
  </si>
  <si>
    <t>Telshe</t>
  </si>
  <si>
    <t>Telvit</t>
  </si>
  <si>
    <t>Trioto</t>
  </si>
  <si>
    <t>Troann</t>
  </si>
  <si>
    <t>Trobri</t>
  </si>
  <si>
    <t>Trodub</t>
  </si>
  <si>
    <t>Trolun</t>
  </si>
  <si>
    <t>Tromoo</t>
  </si>
  <si>
    <t>Trompi</t>
  </si>
  <si>
    <t>Tronig</t>
  </si>
  <si>
    <t>Tropol</t>
  </si>
  <si>
    <t>Trored</t>
  </si>
  <si>
    <t>Xchhec</t>
  </si>
  <si>
    <t>Xenbat</t>
  </si>
  <si>
    <t>Xenbou</t>
  </si>
  <si>
    <t>Xenfla</t>
  </si>
  <si>
    <t>Xenkil</t>
  </si>
  <si>
    <t>Xenlon</t>
  </si>
  <si>
    <t>Xennas</t>
  </si>
  <si>
    <t>Xenoch</t>
  </si>
  <si>
    <t>Xenorn</t>
  </si>
  <si>
    <t>Xenpap</t>
  </si>
  <si>
    <t>Xensim</t>
  </si>
  <si>
    <t>Xensin</t>
  </si>
  <si>
    <t>Xenspi</t>
  </si>
  <si>
    <t>Xensun</t>
  </si>
  <si>
    <t>q21&gt;q24</t>
  </si>
  <si>
    <t>Ancestral state</t>
  </si>
  <si>
    <t>q24=q31</t>
  </si>
  <si>
    <t>q21=q42</t>
  </si>
  <si>
    <t>Order strength</t>
  </si>
  <si>
    <t>q12=q21</t>
  </si>
  <si>
    <t>q12=q24</t>
  </si>
  <si>
    <t>q12=q31</t>
  </si>
  <si>
    <t>q12=42</t>
  </si>
  <si>
    <t>q12=q43</t>
  </si>
  <si>
    <t>q13=q21</t>
  </si>
  <si>
    <t>q13=q31</t>
  </si>
  <si>
    <t>q13=q34</t>
  </si>
  <si>
    <t>q13=q42</t>
  </si>
  <si>
    <t>q13=q43</t>
  </si>
  <si>
    <t>q21=31</t>
  </si>
  <si>
    <t>q21=q34</t>
  </si>
  <si>
    <t>q24=q34</t>
  </si>
  <si>
    <t>q24=q42</t>
  </si>
  <si>
    <t>q24=q43</t>
  </si>
  <si>
    <t>q31=q43</t>
  </si>
  <si>
    <t>q34=q42</t>
  </si>
  <si>
    <t>q34=q43</t>
  </si>
  <si>
    <t>Astbur</t>
  </si>
  <si>
    <t>Cypcol</t>
  </si>
  <si>
    <t>Cyplep</t>
  </si>
  <si>
    <t>Cypmic</t>
  </si>
  <si>
    <t>Cyppav</t>
  </si>
  <si>
    <t>Cypzon</t>
  </si>
  <si>
    <t>Neobre</t>
  </si>
  <si>
    <t>Neocal</t>
  </si>
  <si>
    <t>Neotoa</t>
  </si>
  <si>
    <t>Pcynig</t>
  </si>
  <si>
    <t>Psephi</t>
  </si>
  <si>
    <t>Trezeb</t>
  </si>
  <si>
    <t>Varmoo</t>
  </si>
  <si>
    <t>P(1,1)</t>
  </si>
  <si>
    <t>JulmaN</t>
  </si>
  <si>
    <t>JulreK</t>
  </si>
  <si>
    <t>LepmeK</t>
  </si>
  <si>
    <t>NeocaK</t>
  </si>
  <si>
    <t>NeoleL</t>
  </si>
  <si>
    <t>NeoveB</t>
  </si>
  <si>
    <t>PcybrN</t>
  </si>
  <si>
    <t>TeldhS</t>
  </si>
  <si>
    <t>TelteS</t>
  </si>
  <si>
    <t>XenniS</t>
  </si>
  <si>
    <t>XenpaK</t>
  </si>
  <si>
    <t>XenspN</t>
  </si>
  <si>
    <t>species</t>
  </si>
  <si>
    <t>pair-bonding</t>
  </si>
  <si>
    <t>caregiver</t>
  </si>
  <si>
    <t>Oretan</t>
  </si>
  <si>
    <t>Very strong</t>
  </si>
  <si>
    <t>x</t>
  </si>
  <si>
    <t>maternal</t>
  </si>
  <si>
    <t>biparental</t>
  </si>
  <si>
    <t>no PB</t>
  </si>
  <si>
    <t>Maternal caregiving is more likely to emerge in nonpair-bonding</t>
  </si>
  <si>
    <t>q34&gt;q12</t>
  </si>
  <si>
    <t>q24&gt;q13</t>
  </si>
  <si>
    <t>Emergence of pair-bonding is more likely to occur with biparental caregiving</t>
  </si>
  <si>
    <t>The loss of pair-bonding is more likely to occur with maternal caregiving</t>
  </si>
  <si>
    <t>Biparentality is more likely to emerge with pair-bonding</t>
  </si>
  <si>
    <t>q12&gt;q13</t>
  </si>
  <si>
    <t>Acquisition of pair-bonding occurs before acquisition of biparentality</t>
  </si>
  <si>
    <t>Acquisition of maternal caregiving occurs before the loss of pair-bonding</t>
  </si>
  <si>
    <t>Acquisition of maternal caregiving occurs before acquisition of pair-bonding</t>
  </si>
  <si>
    <t>Loss of pair-bonding occurs before acquisition of biparentality</t>
  </si>
  <si>
    <t>The ancestral state is pair-bonding biparental caregiver</t>
  </si>
  <si>
    <t>This sheet takes the average values of all dependent runs. It uses the transition rates and the percentage of times these rates are equal to each other, or set to zero by reverse jump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</si>
</sst>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sz val="11"/>
      <color rgb="FF0070C0"/>
      <name val="Calibri"/>
      <family val="2"/>
      <scheme val="minor"/>
    </font>
    <font>
      <b/>
      <sz val="11"/>
      <color rgb="FF0070C0"/>
      <name val="Calibri"/>
      <family val="2"/>
      <scheme val="minor"/>
    </font>
    <font>
      <sz val="11"/>
      <color rgb="FFFF0000"/>
      <name val="Calibri"/>
      <family val="2"/>
      <scheme val="minor"/>
    </font>
    <font>
      <u/>
      <sz val="11"/>
      <color theme="10"/>
      <name val="Calibri"/>
      <family val="2"/>
      <scheme val="minor"/>
    </font>
    <font>
      <b/>
      <sz val="11"/>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1" fillId="0" borderId="0" xfId="0" applyFont="1"/>
    <xf numFmtId="0" fontId="1" fillId="2" borderId="0" xfId="0" applyFont="1" applyFill="1"/>
    <xf numFmtId="0" fontId="2" fillId="0" borderId="0" xfId="0" applyFont="1"/>
    <xf numFmtId="0" fontId="0" fillId="2" borderId="0" xfId="0" applyFill="1"/>
    <xf numFmtId="0" fontId="3"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5" fillId="0" borderId="0" xfId="0" applyFont="1"/>
    <xf numFmtId="0" fontId="6" fillId="0" borderId="0" xfId="1"/>
    <xf numFmtId="0" fontId="0" fillId="0" borderId="0" xfId="0" applyAlignment="1">
      <alignment horizontal="right"/>
    </xf>
    <xf numFmtId="0" fontId="7"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2" borderId="0" xfId="0" applyFill="1" applyAlignment="1">
      <alignment horizontal="center"/>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533401</xdr:colOff>
      <xdr:row>79</xdr:row>
      <xdr:rowOff>25158</xdr:rowOff>
    </xdr:from>
    <xdr:to>
      <xdr:col>18</xdr:col>
      <xdr:colOff>114301</xdr:colOff>
      <xdr:row>88</xdr:row>
      <xdr:rowOff>173128</xdr:rowOff>
    </xdr:to>
    <xdr:pic>
      <xdr:nvPicPr>
        <xdr:cNvPr id="2" name="Picture 1">
          <a:extLst>
            <a:ext uri="{FF2B5EF4-FFF2-40B4-BE49-F238E27FC236}">
              <a16:creationId xmlns:a16="http://schemas.microsoft.com/office/drawing/2014/main" id="{95180624-25B6-4943-A759-2B7CE2608770}"/>
            </a:ext>
          </a:extLst>
        </xdr:cNvPr>
        <xdr:cNvPicPr>
          <a:picLocks noChangeAspect="1"/>
        </xdr:cNvPicPr>
      </xdr:nvPicPr>
      <xdr:blipFill>
        <a:blip xmlns:r="http://schemas.openxmlformats.org/officeDocument/2006/relationships" r:embed="rId1"/>
        <a:stretch>
          <a:fillRect/>
        </a:stretch>
      </xdr:blipFill>
      <xdr:spPr>
        <a:xfrm>
          <a:off x="10539187" y="14176587"/>
          <a:ext cx="2012043" cy="1780827"/>
        </a:xfrm>
        <a:prstGeom prst="rect">
          <a:avLst/>
        </a:prstGeom>
      </xdr:spPr>
    </xdr:pic>
    <xdr:clientData/>
  </xdr:twoCellAnchor>
  <xdr:twoCellAnchor>
    <xdr:from>
      <xdr:col>15</xdr:col>
      <xdr:colOff>56244</xdr:colOff>
      <xdr:row>81</xdr:row>
      <xdr:rowOff>49891</xdr:rowOff>
    </xdr:from>
    <xdr:to>
      <xdr:col>16</xdr:col>
      <xdr:colOff>145143</xdr:colOff>
      <xdr:row>84</xdr:row>
      <xdr:rowOff>907</xdr:rowOff>
    </xdr:to>
    <xdr:cxnSp macro="">
      <xdr:nvCxnSpPr>
        <xdr:cNvPr id="4" name="Straight Arrow Connector 3">
          <a:extLst>
            <a:ext uri="{FF2B5EF4-FFF2-40B4-BE49-F238E27FC236}">
              <a16:creationId xmlns:a16="http://schemas.microsoft.com/office/drawing/2014/main" id="{7DC2DBAF-AF37-4887-BBB1-6CBAEBAF8D77}"/>
            </a:ext>
          </a:extLst>
        </xdr:cNvPr>
        <xdr:cNvCxnSpPr/>
      </xdr:nvCxnSpPr>
      <xdr:spPr>
        <a:xfrm flipV="1">
          <a:off x="10669815" y="14564177"/>
          <a:ext cx="696685" cy="495301"/>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55123</xdr:colOff>
      <xdr:row>85</xdr:row>
      <xdr:rowOff>23961</xdr:rowOff>
    </xdr:from>
    <xdr:to>
      <xdr:col>16</xdr:col>
      <xdr:colOff>136071</xdr:colOff>
      <xdr:row>87</xdr:row>
      <xdr:rowOff>145144</xdr:rowOff>
    </xdr:to>
    <xdr:cxnSp macro="">
      <xdr:nvCxnSpPr>
        <xdr:cNvPr id="5" name="Straight Arrow Connector 4">
          <a:extLst>
            <a:ext uri="{FF2B5EF4-FFF2-40B4-BE49-F238E27FC236}">
              <a16:creationId xmlns:a16="http://schemas.microsoft.com/office/drawing/2014/main" id="{6EB3F0C7-75B4-4F59-824A-87106F9A8D13}"/>
            </a:ext>
          </a:extLst>
        </xdr:cNvPr>
        <xdr:cNvCxnSpPr/>
      </xdr:nvCxnSpPr>
      <xdr:spPr>
        <a:xfrm flipH="1" flipV="1">
          <a:off x="10668694" y="15263961"/>
          <a:ext cx="688734" cy="484040"/>
        </a:xfrm>
        <a:prstGeom prst="straightConnector1">
          <a:avLst/>
        </a:prstGeom>
        <a:ln w="76200">
          <a:solidFill>
            <a:schemeClr val="accent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217715</xdr:colOff>
      <xdr:row>81</xdr:row>
      <xdr:rowOff>131536</xdr:rowOff>
    </xdr:from>
    <xdr:to>
      <xdr:col>16</xdr:col>
      <xdr:colOff>294823</xdr:colOff>
      <xdr:row>84</xdr:row>
      <xdr:rowOff>72572</xdr:rowOff>
    </xdr:to>
    <xdr:cxnSp macro="">
      <xdr:nvCxnSpPr>
        <xdr:cNvPr id="6" name="Straight Arrow Connector 5">
          <a:extLst>
            <a:ext uri="{FF2B5EF4-FFF2-40B4-BE49-F238E27FC236}">
              <a16:creationId xmlns:a16="http://schemas.microsoft.com/office/drawing/2014/main" id="{07E01971-35C1-4E23-995E-02E6D55FEE6C}"/>
            </a:ext>
          </a:extLst>
        </xdr:cNvPr>
        <xdr:cNvCxnSpPr/>
      </xdr:nvCxnSpPr>
      <xdr:spPr>
        <a:xfrm flipH="1">
          <a:off x="10831286" y="14645822"/>
          <a:ext cx="684894" cy="48532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213157</xdr:colOff>
      <xdr:row>85</xdr:row>
      <xdr:rowOff>155918</xdr:rowOff>
    </xdr:from>
    <xdr:to>
      <xdr:col>17</xdr:col>
      <xdr:colOff>457391</xdr:colOff>
      <xdr:row>87</xdr:row>
      <xdr:rowOff>44521</xdr:rowOff>
    </xdr:to>
    <xdr:pic>
      <xdr:nvPicPr>
        <xdr:cNvPr id="20" name="Graphic 19" descr="Close with solid fill">
          <a:extLst>
            <a:ext uri="{FF2B5EF4-FFF2-40B4-BE49-F238E27FC236}">
              <a16:creationId xmlns:a16="http://schemas.microsoft.com/office/drawing/2014/main" id="{8DE6DE06-B335-4F5F-B2FA-9D022108FAE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042300" y="15395918"/>
          <a:ext cx="244234" cy="251460"/>
        </a:xfrm>
        <a:prstGeom prst="rect">
          <a:avLst/>
        </a:prstGeom>
      </xdr:spPr>
    </xdr:pic>
    <xdr:clientData/>
  </xdr:twoCellAnchor>
  <xdr:twoCellAnchor>
    <xdr:from>
      <xdr:col>16</xdr:col>
      <xdr:colOff>419100</xdr:colOff>
      <xdr:row>84</xdr:row>
      <xdr:rowOff>127908</xdr:rowOff>
    </xdr:from>
    <xdr:to>
      <xdr:col>17</xdr:col>
      <xdr:colOff>450850</xdr:colOff>
      <xdr:row>87</xdr:row>
      <xdr:rowOff>79829</xdr:rowOff>
    </xdr:to>
    <xdr:cxnSp macro="">
      <xdr:nvCxnSpPr>
        <xdr:cNvPr id="11" name="Straight Arrow Connector 10">
          <a:extLst>
            <a:ext uri="{FF2B5EF4-FFF2-40B4-BE49-F238E27FC236}">
              <a16:creationId xmlns:a16="http://schemas.microsoft.com/office/drawing/2014/main" id="{BF60A705-0616-4EE4-B0EB-2E161CAC21D7}"/>
            </a:ext>
          </a:extLst>
        </xdr:cNvPr>
        <xdr:cNvCxnSpPr/>
      </xdr:nvCxnSpPr>
      <xdr:spPr>
        <a:xfrm flipV="1">
          <a:off x="11640457" y="15186479"/>
          <a:ext cx="639536" cy="496207"/>
        </a:xfrm>
        <a:prstGeom prst="straightConnector1">
          <a:avLst/>
        </a:prstGeom>
        <a:ln w="57150">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465997</xdr:colOff>
      <xdr:row>85</xdr:row>
      <xdr:rowOff>87304</xdr:rowOff>
    </xdr:from>
    <xdr:to>
      <xdr:col>16</xdr:col>
      <xdr:colOff>100238</xdr:colOff>
      <xdr:row>86</xdr:row>
      <xdr:rowOff>147600</xdr:rowOff>
    </xdr:to>
    <xdr:pic>
      <xdr:nvPicPr>
        <xdr:cNvPr id="13" name="Graphic 12" descr="Close with solid fill">
          <a:extLst>
            <a:ext uri="{FF2B5EF4-FFF2-40B4-BE49-F238E27FC236}">
              <a16:creationId xmlns:a16="http://schemas.microsoft.com/office/drawing/2014/main" id="{98AC35CC-61AA-4C05-A1EA-055F89B461F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079568" y="15327304"/>
          <a:ext cx="242027" cy="241724"/>
        </a:xfrm>
        <a:prstGeom prst="rect">
          <a:avLst/>
        </a:prstGeom>
      </xdr:spPr>
    </xdr:pic>
    <xdr:clientData/>
  </xdr:twoCellAnchor>
  <xdr:twoCellAnchor>
    <xdr:from>
      <xdr:col>16</xdr:col>
      <xdr:colOff>381001</xdr:colOff>
      <xdr:row>81</xdr:row>
      <xdr:rowOff>117928</xdr:rowOff>
    </xdr:from>
    <xdr:to>
      <xdr:col>17</xdr:col>
      <xdr:colOff>381002</xdr:colOff>
      <xdr:row>84</xdr:row>
      <xdr:rowOff>0</xdr:rowOff>
    </xdr:to>
    <xdr:cxnSp macro="">
      <xdr:nvCxnSpPr>
        <xdr:cNvPr id="17" name="Straight Arrow Connector 16">
          <a:extLst>
            <a:ext uri="{FF2B5EF4-FFF2-40B4-BE49-F238E27FC236}">
              <a16:creationId xmlns:a16="http://schemas.microsoft.com/office/drawing/2014/main" id="{3427277F-367E-468C-B928-9475DD663DBA}"/>
            </a:ext>
          </a:extLst>
        </xdr:cNvPr>
        <xdr:cNvCxnSpPr/>
      </xdr:nvCxnSpPr>
      <xdr:spPr>
        <a:xfrm flipH="1" flipV="1">
          <a:off x="11602358" y="14632214"/>
          <a:ext cx="607787" cy="426357"/>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571500</xdr:colOff>
      <xdr:row>81</xdr:row>
      <xdr:rowOff>72571</xdr:rowOff>
    </xdr:from>
    <xdr:to>
      <xdr:col>17</xdr:col>
      <xdr:colOff>587829</xdr:colOff>
      <xdr:row>84</xdr:row>
      <xdr:rowOff>7257</xdr:rowOff>
    </xdr:to>
    <xdr:cxnSp macro="">
      <xdr:nvCxnSpPr>
        <xdr:cNvPr id="19" name="Straight Arrow Connector 18">
          <a:extLst>
            <a:ext uri="{FF2B5EF4-FFF2-40B4-BE49-F238E27FC236}">
              <a16:creationId xmlns:a16="http://schemas.microsoft.com/office/drawing/2014/main" id="{16013242-1F06-4043-9C01-DBB2B449308A}"/>
            </a:ext>
          </a:extLst>
        </xdr:cNvPr>
        <xdr:cNvCxnSpPr/>
      </xdr:nvCxnSpPr>
      <xdr:spPr>
        <a:xfrm>
          <a:off x="11792857" y="14586857"/>
          <a:ext cx="624115" cy="478971"/>
        </a:xfrm>
        <a:prstGeom prst="straightConnector1">
          <a:avLst/>
        </a:prstGeom>
        <a:ln w="3810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tfonseca.github.io/pcal/reference/bfactor_log_interpre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CA5B7-4BC8-4136-9845-A471C85EDD94}">
  <dimension ref="A1:D177"/>
  <sheetViews>
    <sheetView workbookViewId="0">
      <pane ySplit="1" topLeftCell="A2" activePane="bottomLeft" state="frozen"/>
      <selection pane="bottomLeft" activeCell="B1" sqref="B1:C1"/>
    </sheetView>
  </sheetViews>
  <sheetFormatPr defaultRowHeight="14.5" x14ac:dyDescent="0.35"/>
  <cols>
    <col min="1" max="3" width="8.81640625" style="6"/>
  </cols>
  <sheetData>
    <row r="1" spans="1:4" x14ac:dyDescent="0.35">
      <c r="A1" s="6" t="s">
        <v>307</v>
      </c>
      <c r="B1" s="6" t="s">
        <v>309</v>
      </c>
      <c r="C1" s="6" t="s">
        <v>308</v>
      </c>
    </row>
    <row r="2" spans="1:4" x14ac:dyDescent="0.35">
      <c r="A2" s="6" t="s">
        <v>108</v>
      </c>
      <c r="B2" s="6">
        <v>0</v>
      </c>
      <c r="C2" s="6">
        <v>1</v>
      </c>
      <c r="D2" s="6"/>
    </row>
    <row r="3" spans="1:4" x14ac:dyDescent="0.35">
      <c r="A3" s="6" t="s">
        <v>109</v>
      </c>
      <c r="B3" s="6">
        <v>0</v>
      </c>
      <c r="C3" s="6">
        <v>0</v>
      </c>
      <c r="D3" s="6"/>
    </row>
    <row r="4" spans="1:4" x14ac:dyDescent="0.35">
      <c r="A4" s="6" t="s">
        <v>110</v>
      </c>
      <c r="B4" s="6">
        <v>0</v>
      </c>
      <c r="C4" s="6">
        <v>1</v>
      </c>
      <c r="D4" s="6"/>
    </row>
    <row r="5" spans="1:4" x14ac:dyDescent="0.35">
      <c r="A5" s="6" t="s">
        <v>111</v>
      </c>
      <c r="B5" s="6">
        <v>1</v>
      </c>
      <c r="C5" s="6">
        <v>1</v>
      </c>
      <c r="D5" s="6"/>
    </row>
    <row r="6" spans="1:4" x14ac:dyDescent="0.35">
      <c r="A6" s="6" t="s">
        <v>281</v>
      </c>
      <c r="B6" s="6">
        <v>0</v>
      </c>
      <c r="C6" s="6">
        <v>0</v>
      </c>
      <c r="D6" s="6"/>
    </row>
    <row r="7" spans="1:4" x14ac:dyDescent="0.35">
      <c r="A7" s="6" t="s">
        <v>112</v>
      </c>
      <c r="B7" s="6">
        <v>0</v>
      </c>
      <c r="C7" s="6">
        <v>0</v>
      </c>
      <c r="D7" s="6"/>
    </row>
    <row r="8" spans="1:4" x14ac:dyDescent="0.35">
      <c r="A8" s="6" t="s">
        <v>113</v>
      </c>
      <c r="B8" s="6">
        <v>1</v>
      </c>
      <c r="C8" s="6">
        <v>1</v>
      </c>
      <c r="D8" s="6"/>
    </row>
    <row r="9" spans="1:4" x14ac:dyDescent="0.35">
      <c r="A9" s="6" t="s">
        <v>114</v>
      </c>
      <c r="B9" s="6">
        <v>0</v>
      </c>
      <c r="C9" s="6">
        <v>0</v>
      </c>
      <c r="D9" s="6"/>
    </row>
    <row r="10" spans="1:4" x14ac:dyDescent="0.35">
      <c r="A10" s="6" t="s">
        <v>115</v>
      </c>
      <c r="B10" s="6">
        <v>0</v>
      </c>
      <c r="C10" s="6">
        <v>0</v>
      </c>
      <c r="D10" s="6"/>
    </row>
    <row r="11" spans="1:4" x14ac:dyDescent="0.35">
      <c r="A11" s="6" t="s">
        <v>116</v>
      </c>
      <c r="B11" s="6">
        <v>0</v>
      </c>
      <c r="C11" s="6">
        <v>0</v>
      </c>
      <c r="D11" s="6"/>
    </row>
    <row r="12" spans="1:4" x14ac:dyDescent="0.35">
      <c r="A12" s="6" t="s">
        <v>117</v>
      </c>
      <c r="B12" s="6">
        <v>0</v>
      </c>
      <c r="C12" s="6">
        <v>0</v>
      </c>
      <c r="D12" s="6"/>
    </row>
    <row r="13" spans="1:4" x14ac:dyDescent="0.35">
      <c r="A13" s="6" t="s">
        <v>118</v>
      </c>
      <c r="B13" s="6">
        <v>1</v>
      </c>
      <c r="C13" s="6">
        <v>1</v>
      </c>
      <c r="D13" s="6"/>
    </row>
    <row r="14" spans="1:4" x14ac:dyDescent="0.35">
      <c r="A14" s="6" t="s">
        <v>119</v>
      </c>
      <c r="B14" s="6">
        <v>0</v>
      </c>
      <c r="C14" s="6">
        <v>0</v>
      </c>
      <c r="D14" s="6"/>
    </row>
    <row r="15" spans="1:4" x14ac:dyDescent="0.35">
      <c r="A15" s="6" t="s">
        <v>120</v>
      </c>
      <c r="B15" s="6">
        <v>0</v>
      </c>
      <c r="C15" s="6">
        <v>0</v>
      </c>
      <c r="D15" s="6"/>
    </row>
    <row r="16" spans="1:4" x14ac:dyDescent="0.35">
      <c r="A16" s="6" t="s">
        <v>121</v>
      </c>
      <c r="B16" s="6">
        <v>0</v>
      </c>
      <c r="C16" s="6">
        <v>0</v>
      </c>
      <c r="D16" s="6"/>
    </row>
    <row r="17" spans="1:4" x14ac:dyDescent="0.35">
      <c r="A17" s="6" t="s">
        <v>122</v>
      </c>
      <c r="B17" s="6">
        <v>0</v>
      </c>
      <c r="C17" s="6">
        <v>0</v>
      </c>
      <c r="D17" s="6"/>
    </row>
    <row r="18" spans="1:4" x14ac:dyDescent="0.35">
      <c r="A18" s="6" t="s">
        <v>123</v>
      </c>
      <c r="B18" s="6">
        <v>1</v>
      </c>
      <c r="C18" s="6">
        <v>1</v>
      </c>
      <c r="D18" s="6"/>
    </row>
    <row r="19" spans="1:4" x14ac:dyDescent="0.35">
      <c r="A19" s="6" t="s">
        <v>124</v>
      </c>
      <c r="B19" s="6">
        <v>1</v>
      </c>
      <c r="C19" s="6">
        <v>1</v>
      </c>
      <c r="D19" s="6"/>
    </row>
    <row r="20" spans="1:4" x14ac:dyDescent="0.35">
      <c r="A20" s="6" t="s">
        <v>125</v>
      </c>
      <c r="B20" s="6">
        <v>1</v>
      </c>
      <c r="C20" s="6">
        <v>1</v>
      </c>
      <c r="D20" s="6"/>
    </row>
    <row r="21" spans="1:4" x14ac:dyDescent="0.35">
      <c r="A21" s="6" t="s">
        <v>126</v>
      </c>
      <c r="B21" s="6">
        <v>0</v>
      </c>
      <c r="C21" s="6">
        <v>0</v>
      </c>
      <c r="D21" s="6"/>
    </row>
    <row r="22" spans="1:4" x14ac:dyDescent="0.35">
      <c r="A22" s="6" t="s">
        <v>127</v>
      </c>
      <c r="B22" s="6">
        <v>0</v>
      </c>
      <c r="C22" s="6">
        <v>0</v>
      </c>
      <c r="D22" s="6"/>
    </row>
    <row r="23" spans="1:4" x14ac:dyDescent="0.35">
      <c r="A23" s="6" t="s">
        <v>128</v>
      </c>
      <c r="B23" s="6">
        <v>0</v>
      </c>
      <c r="C23" s="6">
        <v>1</v>
      </c>
      <c r="D23" s="6"/>
    </row>
    <row r="24" spans="1:4" x14ac:dyDescent="0.35">
      <c r="A24" s="6" t="s">
        <v>129</v>
      </c>
      <c r="B24" s="6">
        <v>0</v>
      </c>
      <c r="C24" s="6">
        <v>0</v>
      </c>
      <c r="D24" s="6"/>
    </row>
    <row r="25" spans="1:4" x14ac:dyDescent="0.35">
      <c r="A25" s="6" t="s">
        <v>130</v>
      </c>
      <c r="B25" s="6">
        <v>0</v>
      </c>
      <c r="C25" s="6">
        <v>0</v>
      </c>
      <c r="D25" s="6"/>
    </row>
    <row r="26" spans="1:4" x14ac:dyDescent="0.35">
      <c r="A26" s="6" t="s">
        <v>131</v>
      </c>
      <c r="B26" s="6">
        <v>0</v>
      </c>
      <c r="C26" s="6">
        <v>0</v>
      </c>
      <c r="D26" s="6"/>
    </row>
    <row r="27" spans="1:4" x14ac:dyDescent="0.35">
      <c r="A27" s="6" t="s">
        <v>132</v>
      </c>
      <c r="B27" s="6">
        <v>0</v>
      </c>
      <c r="C27" s="6">
        <v>0</v>
      </c>
      <c r="D27" s="6"/>
    </row>
    <row r="28" spans="1:4" x14ac:dyDescent="0.35">
      <c r="A28" s="6" t="s">
        <v>282</v>
      </c>
      <c r="B28" s="6">
        <v>0</v>
      </c>
      <c r="C28" s="6">
        <v>0</v>
      </c>
      <c r="D28" s="6"/>
    </row>
    <row r="29" spans="1:4" x14ac:dyDescent="0.35">
      <c r="A29" s="6" t="s">
        <v>283</v>
      </c>
      <c r="B29" s="6">
        <v>0</v>
      </c>
      <c r="C29" s="6">
        <v>0</v>
      </c>
      <c r="D29" s="6"/>
    </row>
    <row r="30" spans="1:4" x14ac:dyDescent="0.35">
      <c r="A30" s="6" t="s">
        <v>284</v>
      </c>
      <c r="B30" s="6">
        <v>0</v>
      </c>
      <c r="C30" s="6">
        <v>1</v>
      </c>
      <c r="D30" s="6"/>
    </row>
    <row r="31" spans="1:4" x14ac:dyDescent="0.35">
      <c r="A31" s="6" t="s">
        <v>285</v>
      </c>
      <c r="B31" s="6">
        <v>0</v>
      </c>
      <c r="C31" s="6">
        <v>0</v>
      </c>
      <c r="D31" s="6"/>
    </row>
    <row r="32" spans="1:4" x14ac:dyDescent="0.35">
      <c r="A32" s="6" t="s">
        <v>286</v>
      </c>
      <c r="B32" s="6">
        <v>0</v>
      </c>
      <c r="C32" s="6">
        <v>0</v>
      </c>
      <c r="D32" s="6"/>
    </row>
    <row r="33" spans="1:4" x14ac:dyDescent="0.35">
      <c r="A33" s="6" t="s">
        <v>133</v>
      </c>
      <c r="B33" s="6">
        <v>0</v>
      </c>
      <c r="C33" s="6">
        <v>0</v>
      </c>
      <c r="D33" s="6"/>
    </row>
    <row r="34" spans="1:4" x14ac:dyDescent="0.35">
      <c r="A34" s="6" t="s">
        <v>134</v>
      </c>
      <c r="B34" s="6">
        <v>0</v>
      </c>
      <c r="C34" s="6">
        <v>0</v>
      </c>
      <c r="D34" s="6"/>
    </row>
    <row r="35" spans="1:4" x14ac:dyDescent="0.35">
      <c r="A35" s="6" t="s">
        <v>135</v>
      </c>
      <c r="B35" s="6">
        <v>1</v>
      </c>
      <c r="C35" s="6">
        <v>1</v>
      </c>
      <c r="D35" s="6"/>
    </row>
    <row r="36" spans="1:4" x14ac:dyDescent="0.35">
      <c r="A36" s="6" t="s">
        <v>136</v>
      </c>
      <c r="B36" s="6">
        <v>1</v>
      </c>
      <c r="C36" s="6">
        <v>1</v>
      </c>
      <c r="D36" s="6"/>
    </row>
    <row r="37" spans="1:4" x14ac:dyDescent="0.35">
      <c r="A37" s="6" t="s">
        <v>137</v>
      </c>
      <c r="B37" s="6">
        <v>1</v>
      </c>
      <c r="C37" s="6">
        <v>1</v>
      </c>
      <c r="D37" s="6"/>
    </row>
    <row r="38" spans="1:4" x14ac:dyDescent="0.35">
      <c r="A38" s="6" t="s">
        <v>138</v>
      </c>
      <c r="B38" s="6">
        <v>0</v>
      </c>
      <c r="C38" s="6">
        <v>0</v>
      </c>
      <c r="D38" s="6"/>
    </row>
    <row r="39" spans="1:4" x14ac:dyDescent="0.35">
      <c r="A39" s="6" t="s">
        <v>139</v>
      </c>
      <c r="B39" s="6">
        <v>0</v>
      </c>
      <c r="C39" s="6">
        <v>0</v>
      </c>
      <c r="D39" s="6"/>
    </row>
    <row r="40" spans="1:4" x14ac:dyDescent="0.35">
      <c r="A40" s="6" t="s">
        <v>140</v>
      </c>
      <c r="B40" s="6">
        <v>1</v>
      </c>
      <c r="C40" s="6">
        <v>1</v>
      </c>
      <c r="D40" s="6"/>
    </row>
    <row r="41" spans="1:4" x14ac:dyDescent="0.35">
      <c r="A41" s="6" t="s">
        <v>141</v>
      </c>
      <c r="B41" s="6">
        <v>1</v>
      </c>
      <c r="C41" s="6">
        <v>1</v>
      </c>
      <c r="D41" s="6"/>
    </row>
    <row r="42" spans="1:4" x14ac:dyDescent="0.35">
      <c r="A42" s="6" t="s">
        <v>142</v>
      </c>
      <c r="B42" s="6">
        <v>1</v>
      </c>
      <c r="C42" s="6">
        <v>1</v>
      </c>
      <c r="D42" s="6"/>
    </row>
    <row r="43" spans="1:4" x14ac:dyDescent="0.35">
      <c r="A43" s="6" t="s">
        <v>143</v>
      </c>
      <c r="B43" s="6">
        <v>0</v>
      </c>
      <c r="C43" s="6">
        <v>0</v>
      </c>
      <c r="D43" s="6"/>
    </row>
    <row r="44" spans="1:4" x14ac:dyDescent="0.35">
      <c r="A44" s="6" t="s">
        <v>144</v>
      </c>
      <c r="B44" s="6">
        <v>1</v>
      </c>
      <c r="C44" s="6">
        <v>1</v>
      </c>
      <c r="D44" s="6"/>
    </row>
    <row r="45" spans="1:4" x14ac:dyDescent="0.35">
      <c r="A45" s="6" t="s">
        <v>295</v>
      </c>
      <c r="B45" s="6">
        <v>1</v>
      </c>
      <c r="C45" s="6">
        <v>1</v>
      </c>
      <c r="D45" s="6"/>
    </row>
    <row r="46" spans="1:4" x14ac:dyDescent="0.35">
      <c r="A46" s="6" t="s">
        <v>145</v>
      </c>
      <c r="B46" s="6">
        <v>1</v>
      </c>
      <c r="C46" s="6">
        <v>1</v>
      </c>
      <c r="D46" s="6"/>
    </row>
    <row r="47" spans="1:4" x14ac:dyDescent="0.35">
      <c r="A47" s="6" t="s">
        <v>296</v>
      </c>
      <c r="B47" s="6">
        <v>1</v>
      </c>
      <c r="C47" s="6">
        <v>1</v>
      </c>
      <c r="D47" s="6"/>
    </row>
    <row r="48" spans="1:4" x14ac:dyDescent="0.35">
      <c r="A48" s="6" t="s">
        <v>146</v>
      </c>
      <c r="B48" s="6">
        <v>1</v>
      </c>
      <c r="C48" s="6">
        <v>1</v>
      </c>
      <c r="D48" s="6"/>
    </row>
    <row r="49" spans="1:4" x14ac:dyDescent="0.35">
      <c r="A49" s="6" t="s">
        <v>147</v>
      </c>
      <c r="B49" s="6">
        <v>0</v>
      </c>
      <c r="C49" s="6">
        <v>0</v>
      </c>
      <c r="D49" s="6"/>
    </row>
    <row r="50" spans="1:4" x14ac:dyDescent="0.35">
      <c r="A50" s="6" t="s">
        <v>148</v>
      </c>
      <c r="B50" s="6">
        <v>1</v>
      </c>
      <c r="C50" s="6">
        <v>1</v>
      </c>
      <c r="D50" s="6"/>
    </row>
    <row r="51" spans="1:4" x14ac:dyDescent="0.35">
      <c r="A51" s="6" t="s">
        <v>149</v>
      </c>
      <c r="B51" s="6">
        <v>1</v>
      </c>
      <c r="C51" s="6">
        <v>1</v>
      </c>
      <c r="D51" s="6"/>
    </row>
    <row r="52" spans="1:4" x14ac:dyDescent="0.35">
      <c r="A52" s="6" t="s">
        <v>150</v>
      </c>
      <c r="B52" s="6">
        <v>0</v>
      </c>
      <c r="C52" s="6">
        <v>0</v>
      </c>
      <c r="D52" s="6"/>
    </row>
    <row r="53" spans="1:4" x14ac:dyDescent="0.35">
      <c r="A53" s="6" t="s">
        <v>151</v>
      </c>
      <c r="B53" s="6">
        <v>1</v>
      </c>
      <c r="C53" s="6">
        <v>1</v>
      </c>
      <c r="D53" s="6"/>
    </row>
    <row r="54" spans="1:4" x14ac:dyDescent="0.35">
      <c r="A54" s="6" t="s">
        <v>152</v>
      </c>
      <c r="B54" s="6">
        <v>0</v>
      </c>
      <c r="C54" s="6">
        <v>0</v>
      </c>
      <c r="D54" s="6"/>
    </row>
    <row r="55" spans="1:4" x14ac:dyDescent="0.35">
      <c r="A55" s="6" t="s">
        <v>153</v>
      </c>
      <c r="B55" s="6">
        <v>0</v>
      </c>
      <c r="C55" s="6">
        <v>0</v>
      </c>
      <c r="D55" s="6"/>
    </row>
    <row r="56" spans="1:4" x14ac:dyDescent="0.35">
      <c r="A56" s="6" t="s">
        <v>154</v>
      </c>
      <c r="B56" s="6">
        <v>0</v>
      </c>
      <c r="C56" s="6">
        <v>1</v>
      </c>
      <c r="D56" s="6"/>
    </row>
    <row r="57" spans="1:4" x14ac:dyDescent="0.35">
      <c r="A57" s="6" t="s">
        <v>155</v>
      </c>
      <c r="B57" s="6">
        <v>0</v>
      </c>
      <c r="C57" s="6">
        <v>0</v>
      </c>
      <c r="D57" s="6"/>
    </row>
    <row r="58" spans="1:4" x14ac:dyDescent="0.35">
      <c r="A58" s="6" t="s">
        <v>156</v>
      </c>
      <c r="B58" s="6">
        <v>1</v>
      </c>
      <c r="C58" s="6">
        <v>1</v>
      </c>
      <c r="D58" s="6"/>
    </row>
    <row r="59" spans="1:4" x14ac:dyDescent="0.35">
      <c r="A59" s="6" t="s">
        <v>157</v>
      </c>
      <c r="B59" s="6">
        <v>1</v>
      </c>
      <c r="C59" s="6">
        <v>1</v>
      </c>
      <c r="D59" s="6"/>
    </row>
    <row r="60" spans="1:4" x14ac:dyDescent="0.35">
      <c r="A60" s="6" t="s">
        <v>158</v>
      </c>
      <c r="B60" s="6">
        <v>1</v>
      </c>
      <c r="C60" s="6">
        <v>1</v>
      </c>
      <c r="D60" s="6"/>
    </row>
    <row r="61" spans="1:4" x14ac:dyDescent="0.35">
      <c r="A61" s="6" t="s">
        <v>159</v>
      </c>
      <c r="B61" s="6">
        <v>1</v>
      </c>
      <c r="C61" s="6">
        <v>1</v>
      </c>
      <c r="D61" s="6"/>
    </row>
    <row r="62" spans="1:4" x14ac:dyDescent="0.35">
      <c r="A62" s="6" t="s">
        <v>160</v>
      </c>
      <c r="B62" s="6">
        <v>1</v>
      </c>
      <c r="C62" s="6">
        <v>1</v>
      </c>
      <c r="D62" s="6"/>
    </row>
    <row r="63" spans="1:4" x14ac:dyDescent="0.35">
      <c r="A63" s="6" t="s">
        <v>161</v>
      </c>
      <c r="B63" s="6">
        <v>1</v>
      </c>
      <c r="C63" s="6">
        <v>1</v>
      </c>
      <c r="D63" s="6"/>
    </row>
    <row r="64" spans="1:4" x14ac:dyDescent="0.35">
      <c r="A64" s="6" t="s">
        <v>162</v>
      </c>
      <c r="B64" s="6">
        <v>1</v>
      </c>
      <c r="C64" s="6">
        <v>1</v>
      </c>
      <c r="D64" s="6"/>
    </row>
    <row r="65" spans="1:4" x14ac:dyDescent="0.35">
      <c r="A65" s="6" t="s">
        <v>163</v>
      </c>
      <c r="B65" s="6">
        <v>1</v>
      </c>
      <c r="C65" s="6">
        <v>1</v>
      </c>
      <c r="D65" s="6"/>
    </row>
    <row r="66" spans="1:4" x14ac:dyDescent="0.35">
      <c r="A66" s="6" t="s">
        <v>297</v>
      </c>
      <c r="B66" s="6">
        <v>1</v>
      </c>
      <c r="C66" s="6">
        <v>1</v>
      </c>
      <c r="D66" s="6"/>
    </row>
    <row r="67" spans="1:4" x14ac:dyDescent="0.35">
      <c r="A67" s="6" t="s">
        <v>164</v>
      </c>
      <c r="B67" s="6">
        <v>0</v>
      </c>
      <c r="C67" s="6">
        <v>1</v>
      </c>
      <c r="D67" s="6"/>
    </row>
    <row r="68" spans="1:4" x14ac:dyDescent="0.35">
      <c r="A68" s="6" t="s">
        <v>165</v>
      </c>
      <c r="B68" s="6">
        <v>0</v>
      </c>
      <c r="C68" s="6">
        <v>0</v>
      </c>
      <c r="D68" s="6"/>
    </row>
    <row r="69" spans="1:4" x14ac:dyDescent="0.35">
      <c r="A69" s="6" t="s">
        <v>166</v>
      </c>
      <c r="B69" s="6">
        <v>0</v>
      </c>
      <c r="C69" s="6">
        <v>0</v>
      </c>
      <c r="D69" s="6"/>
    </row>
    <row r="70" spans="1:4" x14ac:dyDescent="0.35">
      <c r="A70" s="6" t="s">
        <v>167</v>
      </c>
      <c r="B70" s="6">
        <v>0</v>
      </c>
      <c r="C70" s="6">
        <v>0</v>
      </c>
      <c r="D70" s="6"/>
    </row>
    <row r="71" spans="1:4" x14ac:dyDescent="0.35">
      <c r="A71" s="6" t="s">
        <v>168</v>
      </c>
      <c r="B71" s="6">
        <v>0</v>
      </c>
      <c r="C71" s="6">
        <v>0</v>
      </c>
      <c r="D71" s="6"/>
    </row>
    <row r="72" spans="1:4" x14ac:dyDescent="0.35">
      <c r="A72" s="6" t="s">
        <v>169</v>
      </c>
      <c r="B72" s="6">
        <v>1</v>
      </c>
      <c r="C72" s="6">
        <v>1</v>
      </c>
      <c r="D72" s="6"/>
    </row>
    <row r="73" spans="1:4" x14ac:dyDescent="0.35">
      <c r="A73" s="6" t="s">
        <v>170</v>
      </c>
      <c r="B73" s="6">
        <v>0</v>
      </c>
      <c r="C73" s="6">
        <v>0</v>
      </c>
      <c r="D73" s="6"/>
    </row>
    <row r="74" spans="1:4" x14ac:dyDescent="0.35">
      <c r="A74" s="6" t="s">
        <v>171</v>
      </c>
      <c r="B74" s="6">
        <v>0</v>
      </c>
      <c r="C74" s="6">
        <v>1</v>
      </c>
      <c r="D74" s="6"/>
    </row>
    <row r="75" spans="1:4" x14ac:dyDescent="0.35">
      <c r="A75" s="6" t="s">
        <v>287</v>
      </c>
      <c r="B75" s="6">
        <v>0</v>
      </c>
      <c r="C75" s="6">
        <v>1</v>
      </c>
      <c r="D75" s="6"/>
    </row>
    <row r="76" spans="1:4" x14ac:dyDescent="0.35">
      <c r="A76" s="6" t="s">
        <v>172</v>
      </c>
      <c r="B76" s="6">
        <v>1</v>
      </c>
      <c r="C76" s="6">
        <v>1</v>
      </c>
      <c r="D76" s="6"/>
    </row>
    <row r="77" spans="1:4" x14ac:dyDescent="0.35">
      <c r="A77" s="6" t="s">
        <v>173</v>
      </c>
      <c r="B77" s="6">
        <v>0</v>
      </c>
      <c r="C77" s="6">
        <v>0</v>
      </c>
      <c r="D77" s="18"/>
    </row>
    <row r="78" spans="1:4" x14ac:dyDescent="0.35">
      <c r="A78" s="6" t="s">
        <v>298</v>
      </c>
      <c r="B78" s="6">
        <v>1</v>
      </c>
      <c r="C78" s="6">
        <v>1</v>
      </c>
      <c r="D78" s="6"/>
    </row>
    <row r="79" spans="1:4" x14ac:dyDescent="0.35">
      <c r="A79" s="6" t="s">
        <v>288</v>
      </c>
      <c r="B79" s="6">
        <v>0</v>
      </c>
      <c r="C79" s="6">
        <v>0</v>
      </c>
      <c r="D79" s="6"/>
    </row>
    <row r="80" spans="1:4" x14ac:dyDescent="0.35">
      <c r="A80" s="6" t="s">
        <v>174</v>
      </c>
      <c r="B80" s="6">
        <v>1</v>
      </c>
      <c r="C80" s="6">
        <v>1</v>
      </c>
      <c r="D80" s="6"/>
    </row>
    <row r="81" spans="1:4" x14ac:dyDescent="0.35">
      <c r="A81" s="6" t="s">
        <v>175</v>
      </c>
      <c r="B81" s="6">
        <v>1</v>
      </c>
      <c r="C81" s="6">
        <v>1</v>
      </c>
      <c r="D81" s="6"/>
    </row>
    <row r="82" spans="1:4" x14ac:dyDescent="0.35">
      <c r="A82" s="6" t="s">
        <v>176</v>
      </c>
      <c r="B82" s="6">
        <v>1</v>
      </c>
      <c r="C82" s="6">
        <v>1</v>
      </c>
      <c r="D82" s="6"/>
    </row>
    <row r="83" spans="1:4" x14ac:dyDescent="0.35">
      <c r="A83" s="6" t="s">
        <v>177</v>
      </c>
      <c r="B83" s="6">
        <v>1</v>
      </c>
      <c r="C83" s="6">
        <v>1</v>
      </c>
      <c r="D83" s="6"/>
    </row>
    <row r="84" spans="1:4" x14ac:dyDescent="0.35">
      <c r="A84" s="6" t="s">
        <v>178</v>
      </c>
      <c r="B84" s="6">
        <v>1</v>
      </c>
      <c r="C84" s="6">
        <v>1</v>
      </c>
      <c r="D84" s="6"/>
    </row>
    <row r="85" spans="1:4" x14ac:dyDescent="0.35">
      <c r="A85" s="6" t="s">
        <v>179</v>
      </c>
      <c r="B85" s="6">
        <v>0</v>
      </c>
      <c r="C85" s="6">
        <v>0</v>
      </c>
      <c r="D85" s="6"/>
    </row>
    <row r="86" spans="1:4" x14ac:dyDescent="0.35">
      <c r="A86" s="6" t="s">
        <v>180</v>
      </c>
      <c r="B86" s="6">
        <v>0</v>
      </c>
      <c r="C86" s="6">
        <v>0</v>
      </c>
      <c r="D86" s="6"/>
    </row>
    <row r="87" spans="1:4" x14ac:dyDescent="0.35">
      <c r="A87" s="6" t="s">
        <v>181</v>
      </c>
      <c r="B87" s="6">
        <v>1</v>
      </c>
      <c r="C87" s="6">
        <v>1</v>
      </c>
      <c r="D87" s="6"/>
    </row>
    <row r="88" spans="1:4" x14ac:dyDescent="0.35">
      <c r="A88" s="6" t="s">
        <v>182</v>
      </c>
      <c r="B88" s="6">
        <v>1</v>
      </c>
      <c r="C88" s="6">
        <v>1</v>
      </c>
      <c r="D88" s="6"/>
    </row>
    <row r="89" spans="1:4" x14ac:dyDescent="0.35">
      <c r="A89" s="6" t="s">
        <v>299</v>
      </c>
      <c r="B89" s="6">
        <v>1</v>
      </c>
      <c r="C89" s="6">
        <v>1</v>
      </c>
      <c r="D89" s="6"/>
    </row>
    <row r="90" spans="1:4" x14ac:dyDescent="0.35">
      <c r="A90" s="6" t="s">
        <v>183</v>
      </c>
      <c r="B90" s="6">
        <v>1</v>
      </c>
      <c r="C90" s="6">
        <v>1</v>
      </c>
      <c r="D90" s="6"/>
    </row>
    <row r="91" spans="1:4" x14ac:dyDescent="0.35">
      <c r="A91" s="6" t="s">
        <v>184</v>
      </c>
      <c r="B91" s="6">
        <v>0</v>
      </c>
      <c r="C91" s="6">
        <v>0</v>
      </c>
      <c r="D91" s="6"/>
    </row>
    <row r="92" spans="1:4" x14ac:dyDescent="0.35">
      <c r="A92" s="6" t="s">
        <v>185</v>
      </c>
      <c r="B92" s="6">
        <v>1</v>
      </c>
      <c r="C92" s="6">
        <v>1</v>
      </c>
      <c r="D92" s="6"/>
    </row>
    <row r="93" spans="1:4" x14ac:dyDescent="0.35">
      <c r="A93" s="6" t="s">
        <v>186</v>
      </c>
      <c r="B93" s="6">
        <v>1</v>
      </c>
      <c r="C93" s="6">
        <v>1</v>
      </c>
      <c r="D93" s="6"/>
    </row>
    <row r="94" spans="1:4" x14ac:dyDescent="0.35">
      <c r="A94" s="6" t="s">
        <v>187</v>
      </c>
      <c r="B94" s="6">
        <v>0</v>
      </c>
      <c r="C94" s="6">
        <v>0</v>
      </c>
      <c r="D94" s="6"/>
    </row>
    <row r="95" spans="1:4" x14ac:dyDescent="0.35">
      <c r="A95" s="6" t="s">
        <v>188</v>
      </c>
      <c r="B95" s="6">
        <v>0</v>
      </c>
      <c r="C95" s="6">
        <v>0</v>
      </c>
      <c r="D95" s="6"/>
    </row>
    <row r="96" spans="1:4" x14ac:dyDescent="0.35">
      <c r="A96" s="6" t="s">
        <v>189</v>
      </c>
      <c r="B96" s="6">
        <v>0</v>
      </c>
      <c r="C96" s="6">
        <v>0</v>
      </c>
      <c r="D96" s="6"/>
    </row>
    <row r="97" spans="1:4" x14ac:dyDescent="0.35">
      <c r="A97" s="6" t="s">
        <v>190</v>
      </c>
      <c r="B97" s="6">
        <v>0</v>
      </c>
      <c r="C97" s="6">
        <v>1</v>
      </c>
      <c r="D97" s="6"/>
    </row>
    <row r="98" spans="1:4" x14ac:dyDescent="0.35">
      <c r="A98" s="6" t="s">
        <v>191</v>
      </c>
      <c r="B98" s="6">
        <v>1</v>
      </c>
      <c r="C98" s="6">
        <v>1</v>
      </c>
      <c r="D98" s="6"/>
    </row>
    <row r="99" spans="1:4" x14ac:dyDescent="0.35">
      <c r="A99" s="6" t="s">
        <v>192</v>
      </c>
      <c r="B99" s="6">
        <v>1</v>
      </c>
      <c r="C99" s="6">
        <v>1</v>
      </c>
      <c r="D99" s="6"/>
    </row>
    <row r="100" spans="1:4" x14ac:dyDescent="0.35">
      <c r="A100" s="6" t="s">
        <v>193</v>
      </c>
      <c r="B100" s="6">
        <v>0</v>
      </c>
      <c r="C100" s="6">
        <v>0</v>
      </c>
      <c r="D100" s="6"/>
    </row>
    <row r="101" spans="1:4" x14ac:dyDescent="0.35">
      <c r="A101" s="6" t="s">
        <v>194</v>
      </c>
      <c r="B101" s="6">
        <v>1</v>
      </c>
      <c r="C101" s="6">
        <v>1</v>
      </c>
      <c r="D101" s="6"/>
    </row>
    <row r="102" spans="1:4" x14ac:dyDescent="0.35">
      <c r="A102" s="6" t="s">
        <v>195</v>
      </c>
      <c r="B102" s="6">
        <v>1</v>
      </c>
      <c r="C102" s="6">
        <v>1</v>
      </c>
      <c r="D102" s="6"/>
    </row>
    <row r="103" spans="1:4" x14ac:dyDescent="0.35">
      <c r="A103" s="6" t="s">
        <v>196</v>
      </c>
      <c r="B103" s="6">
        <v>0</v>
      </c>
      <c r="C103" s="6">
        <v>0</v>
      </c>
      <c r="D103" s="6"/>
    </row>
    <row r="104" spans="1:4" x14ac:dyDescent="0.35">
      <c r="A104" s="6" t="s">
        <v>197</v>
      </c>
      <c r="B104" s="6">
        <v>0</v>
      </c>
      <c r="C104" s="6">
        <v>1</v>
      </c>
      <c r="D104" s="6"/>
    </row>
    <row r="105" spans="1:4" x14ac:dyDescent="0.35">
      <c r="A105" s="6" t="s">
        <v>198</v>
      </c>
      <c r="B105" s="6">
        <v>1</v>
      </c>
      <c r="C105" s="6">
        <v>1</v>
      </c>
      <c r="D105" s="6"/>
    </row>
    <row r="106" spans="1:4" x14ac:dyDescent="0.35">
      <c r="A106" s="6" t="s">
        <v>199</v>
      </c>
      <c r="B106" s="6">
        <v>0</v>
      </c>
      <c r="C106" s="6">
        <v>1</v>
      </c>
      <c r="D106" s="6"/>
    </row>
    <row r="107" spans="1:4" x14ac:dyDescent="0.35">
      <c r="A107" s="6" t="s">
        <v>200</v>
      </c>
      <c r="B107" s="6">
        <v>1</v>
      </c>
      <c r="C107" s="6">
        <v>1</v>
      </c>
      <c r="D107" s="6"/>
    </row>
    <row r="108" spans="1:4" x14ac:dyDescent="0.35">
      <c r="A108" s="6" t="s">
        <v>201</v>
      </c>
      <c r="B108" s="6">
        <v>1</v>
      </c>
      <c r="C108" s="6">
        <v>1</v>
      </c>
      <c r="D108" s="6"/>
    </row>
    <row r="109" spans="1:4" x14ac:dyDescent="0.35">
      <c r="A109" s="6" t="s">
        <v>202</v>
      </c>
      <c r="B109" s="6">
        <v>1</v>
      </c>
      <c r="C109" s="6">
        <v>1</v>
      </c>
      <c r="D109" s="6"/>
    </row>
    <row r="110" spans="1:4" x14ac:dyDescent="0.35">
      <c r="A110" s="6" t="s">
        <v>203</v>
      </c>
      <c r="B110" s="6">
        <v>1</v>
      </c>
      <c r="C110" s="6">
        <v>1</v>
      </c>
      <c r="D110" s="6"/>
    </row>
    <row r="111" spans="1:4" x14ac:dyDescent="0.35">
      <c r="A111" s="6" t="s">
        <v>289</v>
      </c>
      <c r="B111" s="6">
        <v>1</v>
      </c>
      <c r="C111" s="6">
        <v>1</v>
      </c>
      <c r="D111" s="6"/>
    </row>
    <row r="112" spans="1:4" x14ac:dyDescent="0.35">
      <c r="A112" s="6" t="s">
        <v>204</v>
      </c>
      <c r="B112" s="6">
        <v>1</v>
      </c>
      <c r="C112" s="6">
        <v>1</v>
      </c>
      <c r="D112" s="6"/>
    </row>
    <row r="113" spans="1:4" x14ac:dyDescent="0.35">
      <c r="A113" s="6" t="s">
        <v>205</v>
      </c>
      <c r="B113" s="6">
        <v>1</v>
      </c>
      <c r="C113" s="6">
        <v>1</v>
      </c>
      <c r="D113" s="6"/>
    </row>
    <row r="114" spans="1:4" x14ac:dyDescent="0.35">
      <c r="A114" s="6" t="s">
        <v>300</v>
      </c>
      <c r="B114" s="6">
        <v>1</v>
      </c>
      <c r="C114" s="6">
        <v>1</v>
      </c>
      <c r="D114" s="6"/>
    </row>
    <row r="115" spans="1:4" x14ac:dyDescent="0.35">
      <c r="A115" s="6" t="s">
        <v>206</v>
      </c>
      <c r="B115" s="6">
        <v>1</v>
      </c>
      <c r="C115" s="6">
        <v>1</v>
      </c>
      <c r="D115" s="6"/>
    </row>
    <row r="116" spans="1:4" x14ac:dyDescent="0.35">
      <c r="A116" s="6" t="s">
        <v>207</v>
      </c>
      <c r="B116" s="6">
        <v>0</v>
      </c>
      <c r="C116" s="6">
        <v>0</v>
      </c>
      <c r="D116" s="6"/>
    </row>
    <row r="117" spans="1:4" x14ac:dyDescent="0.35">
      <c r="A117" s="6" t="s">
        <v>208</v>
      </c>
      <c r="B117" s="6">
        <v>0</v>
      </c>
      <c r="C117" s="6">
        <v>0</v>
      </c>
      <c r="D117" s="6"/>
    </row>
    <row r="118" spans="1:4" x14ac:dyDescent="0.35">
      <c r="A118" s="6" t="s">
        <v>209</v>
      </c>
      <c r="B118" s="6">
        <v>0</v>
      </c>
      <c r="C118" s="6">
        <v>0</v>
      </c>
      <c r="D118" s="6"/>
    </row>
    <row r="119" spans="1:4" x14ac:dyDescent="0.35">
      <c r="A119" s="6" t="s">
        <v>210</v>
      </c>
      <c r="B119" s="6">
        <v>0</v>
      </c>
      <c r="C119" s="6">
        <v>0</v>
      </c>
      <c r="D119" s="6"/>
    </row>
    <row r="120" spans="1:4" x14ac:dyDescent="0.35">
      <c r="A120" s="6" t="s">
        <v>310</v>
      </c>
      <c r="B120" s="6">
        <v>0</v>
      </c>
      <c r="C120" s="6">
        <v>0</v>
      </c>
      <c r="D120" s="6"/>
    </row>
    <row r="121" spans="1:4" x14ac:dyDescent="0.35">
      <c r="A121" s="6" t="s">
        <v>301</v>
      </c>
      <c r="B121" s="6">
        <v>0</v>
      </c>
      <c r="C121" s="6">
        <v>0</v>
      </c>
      <c r="D121" s="6"/>
    </row>
    <row r="122" spans="1:4" x14ac:dyDescent="0.35">
      <c r="A122" s="6" t="s">
        <v>290</v>
      </c>
      <c r="B122" s="6">
        <v>0</v>
      </c>
      <c r="C122" s="6">
        <v>0</v>
      </c>
      <c r="D122" s="6"/>
    </row>
    <row r="123" spans="1:4" x14ac:dyDescent="0.35">
      <c r="A123" s="6" t="s">
        <v>211</v>
      </c>
      <c r="B123" s="6">
        <v>1</v>
      </c>
      <c r="C123" s="6">
        <v>1</v>
      </c>
      <c r="D123" s="6"/>
    </row>
    <row r="124" spans="1:4" x14ac:dyDescent="0.35">
      <c r="A124" s="6" t="s">
        <v>212</v>
      </c>
      <c r="B124" s="6">
        <v>1</v>
      </c>
      <c r="C124" s="6">
        <v>1</v>
      </c>
      <c r="D124" s="6"/>
    </row>
    <row r="125" spans="1:4" x14ac:dyDescent="0.35">
      <c r="A125" s="6" t="s">
        <v>213</v>
      </c>
      <c r="B125" s="6">
        <v>0</v>
      </c>
      <c r="C125" s="6">
        <v>0</v>
      </c>
      <c r="D125" s="6"/>
    </row>
    <row r="126" spans="1:4" x14ac:dyDescent="0.35">
      <c r="A126" s="6" t="s">
        <v>214</v>
      </c>
      <c r="B126" s="6">
        <v>0</v>
      </c>
      <c r="C126" s="6">
        <v>1</v>
      </c>
      <c r="D126" s="6"/>
    </row>
    <row r="127" spans="1:4" x14ac:dyDescent="0.35">
      <c r="A127" s="6" t="s">
        <v>215</v>
      </c>
      <c r="B127" s="6">
        <v>0</v>
      </c>
      <c r="C127" s="6">
        <v>0</v>
      </c>
      <c r="D127" s="6"/>
    </row>
    <row r="128" spans="1:4" x14ac:dyDescent="0.35">
      <c r="A128" s="6" t="s">
        <v>216</v>
      </c>
      <c r="B128" s="6">
        <v>0</v>
      </c>
      <c r="C128" s="6">
        <v>0</v>
      </c>
      <c r="D128" s="6"/>
    </row>
    <row r="129" spans="1:4" x14ac:dyDescent="0.35">
      <c r="A129" s="6" t="s">
        <v>217</v>
      </c>
      <c r="B129" s="6">
        <v>0</v>
      </c>
      <c r="C129" s="6">
        <v>0</v>
      </c>
      <c r="D129" s="6"/>
    </row>
    <row r="130" spans="1:4" x14ac:dyDescent="0.35">
      <c r="A130" s="6" t="s">
        <v>218</v>
      </c>
      <c r="B130" s="6">
        <v>1</v>
      </c>
      <c r="C130" s="6">
        <v>1</v>
      </c>
      <c r="D130" s="6"/>
    </row>
    <row r="131" spans="1:4" x14ac:dyDescent="0.35">
      <c r="A131" s="6" t="s">
        <v>219</v>
      </c>
      <c r="B131" s="6">
        <v>1</v>
      </c>
      <c r="C131" s="6">
        <v>1</v>
      </c>
      <c r="D131" s="6"/>
    </row>
    <row r="132" spans="1:4" x14ac:dyDescent="0.35">
      <c r="A132" s="6" t="s">
        <v>220</v>
      </c>
      <c r="B132" s="6">
        <v>1</v>
      </c>
      <c r="C132" s="6">
        <v>1</v>
      </c>
      <c r="D132" s="6"/>
    </row>
    <row r="133" spans="1:4" x14ac:dyDescent="0.35">
      <c r="A133" s="6" t="s">
        <v>221</v>
      </c>
      <c r="B133" s="6">
        <v>1</v>
      </c>
      <c r="C133" s="6">
        <v>1</v>
      </c>
      <c r="D133" s="6"/>
    </row>
    <row r="134" spans="1:4" x14ac:dyDescent="0.35">
      <c r="A134" s="6" t="s">
        <v>222</v>
      </c>
      <c r="B134" s="6">
        <v>0</v>
      </c>
      <c r="C134" s="6">
        <v>0</v>
      </c>
      <c r="D134" s="6"/>
    </row>
    <row r="135" spans="1:4" x14ac:dyDescent="0.35">
      <c r="A135" s="6" t="s">
        <v>223</v>
      </c>
      <c r="B135" s="6">
        <v>0</v>
      </c>
      <c r="C135" s="6">
        <v>0</v>
      </c>
      <c r="D135" s="6"/>
    </row>
    <row r="136" spans="1:4" x14ac:dyDescent="0.35">
      <c r="A136" s="6" t="s">
        <v>224</v>
      </c>
      <c r="B136" s="6">
        <v>0</v>
      </c>
      <c r="C136" s="6">
        <v>0</v>
      </c>
      <c r="D136" s="6"/>
    </row>
    <row r="137" spans="1:4" x14ac:dyDescent="0.35">
      <c r="A137" s="6" t="s">
        <v>291</v>
      </c>
      <c r="B137" s="6">
        <v>0</v>
      </c>
      <c r="C137" s="6">
        <v>0</v>
      </c>
      <c r="D137" s="6"/>
    </row>
    <row r="138" spans="1:4" x14ac:dyDescent="0.35">
      <c r="A138" s="6" t="s">
        <v>225</v>
      </c>
      <c r="B138" s="6">
        <v>1</v>
      </c>
      <c r="C138" s="6">
        <v>1</v>
      </c>
      <c r="D138" s="6"/>
    </row>
    <row r="139" spans="1:4" x14ac:dyDescent="0.35">
      <c r="A139" s="6" t="s">
        <v>226</v>
      </c>
      <c r="B139" s="6">
        <v>0</v>
      </c>
      <c r="C139" s="6">
        <v>1</v>
      </c>
      <c r="D139" s="6"/>
    </row>
    <row r="140" spans="1:4" x14ac:dyDescent="0.35">
      <c r="A140" s="6" t="s">
        <v>227</v>
      </c>
      <c r="B140" s="6">
        <v>1</v>
      </c>
      <c r="C140" s="6">
        <v>1</v>
      </c>
      <c r="D140" s="6"/>
    </row>
    <row r="141" spans="1:4" x14ac:dyDescent="0.35">
      <c r="A141" s="6" t="s">
        <v>228</v>
      </c>
      <c r="B141" s="6">
        <v>1</v>
      </c>
      <c r="C141" s="6">
        <v>1</v>
      </c>
      <c r="D141" s="6"/>
    </row>
    <row r="142" spans="1:4" x14ac:dyDescent="0.35">
      <c r="A142" s="6" t="s">
        <v>229</v>
      </c>
      <c r="B142" s="6">
        <v>1</v>
      </c>
      <c r="C142" s="6">
        <v>1</v>
      </c>
      <c r="D142" s="6"/>
    </row>
    <row r="143" spans="1:4" x14ac:dyDescent="0.35">
      <c r="A143" s="6" t="s">
        <v>230</v>
      </c>
      <c r="B143" s="6">
        <v>0</v>
      </c>
      <c r="C143" s="6">
        <v>0</v>
      </c>
      <c r="D143" s="6"/>
    </row>
    <row r="144" spans="1:4" x14ac:dyDescent="0.35">
      <c r="A144" s="6" t="s">
        <v>231</v>
      </c>
      <c r="B144" s="6">
        <v>1</v>
      </c>
      <c r="C144" s="6">
        <v>1</v>
      </c>
      <c r="D144" s="6"/>
    </row>
    <row r="145" spans="1:4" x14ac:dyDescent="0.35">
      <c r="A145" s="6" t="s">
        <v>302</v>
      </c>
      <c r="B145" s="6">
        <v>0</v>
      </c>
      <c r="C145" s="6">
        <v>1</v>
      </c>
      <c r="D145" s="6"/>
    </row>
    <row r="146" spans="1:4" x14ac:dyDescent="0.35">
      <c r="A146" s="6" t="s">
        <v>232</v>
      </c>
      <c r="B146" s="6">
        <v>1</v>
      </c>
      <c r="C146" s="6">
        <v>1</v>
      </c>
      <c r="D146" s="6"/>
    </row>
    <row r="147" spans="1:4" x14ac:dyDescent="0.35">
      <c r="A147" s="6" t="s">
        <v>303</v>
      </c>
      <c r="B147" s="6">
        <v>0</v>
      </c>
      <c r="C147" s="6">
        <v>1</v>
      </c>
      <c r="D147" s="6"/>
    </row>
    <row r="148" spans="1:4" x14ac:dyDescent="0.35">
      <c r="A148" s="6" t="s">
        <v>233</v>
      </c>
      <c r="B148" s="6">
        <v>0</v>
      </c>
      <c r="C148" s="6">
        <v>0</v>
      </c>
      <c r="D148" s="6"/>
    </row>
    <row r="149" spans="1:4" x14ac:dyDescent="0.35">
      <c r="A149" s="6" t="s">
        <v>292</v>
      </c>
      <c r="B149" s="6">
        <v>0</v>
      </c>
      <c r="C149" s="6">
        <v>1</v>
      </c>
      <c r="D149" s="6"/>
    </row>
    <row r="150" spans="1:4" x14ac:dyDescent="0.35">
      <c r="A150" s="6" t="s">
        <v>234</v>
      </c>
      <c r="B150" s="6">
        <v>1</v>
      </c>
      <c r="C150" s="6">
        <v>1</v>
      </c>
      <c r="D150" s="6"/>
    </row>
    <row r="151" spans="1:4" x14ac:dyDescent="0.35">
      <c r="A151" s="6" t="s">
        <v>235</v>
      </c>
      <c r="B151" s="6">
        <v>0</v>
      </c>
      <c r="C151" s="6">
        <v>0</v>
      </c>
      <c r="D151" s="6"/>
    </row>
    <row r="152" spans="1:4" x14ac:dyDescent="0.35">
      <c r="A152" s="6" t="s">
        <v>236</v>
      </c>
      <c r="B152" s="6">
        <v>0</v>
      </c>
      <c r="C152" s="6">
        <v>0</v>
      </c>
      <c r="D152" s="6"/>
    </row>
    <row r="153" spans="1:4" x14ac:dyDescent="0.35">
      <c r="A153" s="6" t="s">
        <v>237</v>
      </c>
      <c r="B153" s="6">
        <v>0</v>
      </c>
      <c r="C153" s="6">
        <v>1</v>
      </c>
      <c r="D153" s="6"/>
    </row>
    <row r="154" spans="1:4" x14ac:dyDescent="0.35">
      <c r="A154" s="6" t="s">
        <v>238</v>
      </c>
      <c r="B154" s="6">
        <v>0</v>
      </c>
      <c r="C154" s="6">
        <v>1</v>
      </c>
      <c r="D154" s="6"/>
    </row>
    <row r="155" spans="1:4" x14ac:dyDescent="0.35">
      <c r="A155" s="6" t="s">
        <v>239</v>
      </c>
      <c r="B155" s="6">
        <v>0</v>
      </c>
      <c r="C155" s="6">
        <v>1</v>
      </c>
      <c r="D155" s="6"/>
    </row>
    <row r="156" spans="1:4" x14ac:dyDescent="0.35">
      <c r="A156" s="6" t="s">
        <v>240</v>
      </c>
      <c r="B156" s="6">
        <v>0</v>
      </c>
      <c r="C156" s="6">
        <v>1</v>
      </c>
      <c r="D156" s="6"/>
    </row>
    <row r="157" spans="1:4" x14ac:dyDescent="0.35">
      <c r="A157" s="6" t="s">
        <v>241</v>
      </c>
      <c r="B157" s="6">
        <v>0</v>
      </c>
      <c r="C157" s="6">
        <v>1</v>
      </c>
      <c r="D157" s="6"/>
    </row>
    <row r="158" spans="1:4" x14ac:dyDescent="0.35">
      <c r="A158" s="6" t="s">
        <v>242</v>
      </c>
      <c r="B158" s="6">
        <v>0</v>
      </c>
      <c r="C158" s="6">
        <v>0</v>
      </c>
      <c r="D158" s="6"/>
    </row>
    <row r="159" spans="1:4" x14ac:dyDescent="0.35">
      <c r="A159" s="6" t="s">
        <v>243</v>
      </c>
      <c r="B159" s="6">
        <v>0</v>
      </c>
      <c r="C159" s="6">
        <v>1</v>
      </c>
      <c r="D159" s="6"/>
    </row>
    <row r="160" spans="1:4" x14ac:dyDescent="0.35">
      <c r="A160" s="6" t="s">
        <v>293</v>
      </c>
      <c r="B160" s="6">
        <v>1</v>
      </c>
      <c r="C160" s="6">
        <v>1</v>
      </c>
      <c r="D160" s="6"/>
    </row>
    <row r="161" spans="1:4" x14ac:dyDescent="0.35">
      <c r="A161" s="6" t="s">
        <v>244</v>
      </c>
      <c r="B161" s="6">
        <v>1</v>
      </c>
      <c r="C161" s="6">
        <v>1</v>
      </c>
      <c r="D161" s="6"/>
    </row>
    <row r="162" spans="1:4" x14ac:dyDescent="0.35">
      <c r="A162" s="6" t="s">
        <v>245</v>
      </c>
      <c r="B162" s="6">
        <v>0</v>
      </c>
      <c r="C162" s="6">
        <v>0</v>
      </c>
      <c r="D162" s="6"/>
    </row>
    <row r="163" spans="1:4" x14ac:dyDescent="0.35">
      <c r="A163" s="6" t="s">
        <v>246</v>
      </c>
      <c r="B163" s="6">
        <v>1</v>
      </c>
      <c r="C163" s="6">
        <v>1</v>
      </c>
      <c r="D163" s="6"/>
    </row>
    <row r="164" spans="1:4" x14ac:dyDescent="0.35">
      <c r="A164" s="6" t="s">
        <v>247</v>
      </c>
      <c r="B164" s="6">
        <v>1</v>
      </c>
      <c r="C164" s="6">
        <v>1</v>
      </c>
      <c r="D164" s="6"/>
    </row>
    <row r="165" spans="1:4" x14ac:dyDescent="0.35">
      <c r="A165" s="6" t="s">
        <v>248</v>
      </c>
      <c r="B165" s="6">
        <v>0</v>
      </c>
      <c r="C165" s="6">
        <v>0</v>
      </c>
      <c r="D165" s="6"/>
    </row>
    <row r="166" spans="1:4" x14ac:dyDescent="0.35">
      <c r="A166" s="6" t="s">
        <v>249</v>
      </c>
      <c r="B166" s="6">
        <v>1</v>
      </c>
      <c r="C166" s="6">
        <v>1</v>
      </c>
      <c r="D166" s="6"/>
    </row>
    <row r="167" spans="1:4" x14ac:dyDescent="0.35">
      <c r="A167" s="6" t="s">
        <v>250</v>
      </c>
      <c r="B167" s="6">
        <v>1</v>
      </c>
      <c r="C167" s="6">
        <v>1</v>
      </c>
      <c r="D167" s="6"/>
    </row>
    <row r="168" spans="1:4" x14ac:dyDescent="0.35">
      <c r="A168" s="6" t="s">
        <v>304</v>
      </c>
      <c r="B168" s="6">
        <v>1</v>
      </c>
      <c r="C168" s="6">
        <v>1</v>
      </c>
      <c r="D168" s="6"/>
    </row>
    <row r="169" spans="1:4" x14ac:dyDescent="0.35">
      <c r="A169" s="6" t="s">
        <v>251</v>
      </c>
      <c r="B169" s="6">
        <v>1</v>
      </c>
      <c r="C169" s="6">
        <v>1</v>
      </c>
      <c r="D169" s="6"/>
    </row>
    <row r="170" spans="1:4" x14ac:dyDescent="0.35">
      <c r="A170" s="6" t="s">
        <v>252</v>
      </c>
      <c r="B170" s="6">
        <v>0</v>
      </c>
      <c r="C170" s="6">
        <v>0</v>
      </c>
      <c r="D170" s="6"/>
    </row>
    <row r="171" spans="1:4" x14ac:dyDescent="0.35">
      <c r="A171" s="6" t="s">
        <v>305</v>
      </c>
      <c r="B171" s="6">
        <v>1</v>
      </c>
      <c r="C171" s="6">
        <v>1</v>
      </c>
      <c r="D171" s="6"/>
    </row>
    <row r="172" spans="1:4" x14ac:dyDescent="0.35">
      <c r="A172" s="6" t="s">
        <v>253</v>
      </c>
      <c r="B172" s="6">
        <v>1</v>
      </c>
      <c r="C172" s="6">
        <v>1</v>
      </c>
      <c r="D172" s="6"/>
    </row>
    <row r="173" spans="1:4" x14ac:dyDescent="0.35">
      <c r="A173" s="6" t="s">
        <v>254</v>
      </c>
      <c r="B173" s="6">
        <v>0</v>
      </c>
      <c r="C173" s="6">
        <v>0</v>
      </c>
      <c r="D173" s="6"/>
    </row>
    <row r="174" spans="1:4" x14ac:dyDescent="0.35">
      <c r="A174" s="6" t="s">
        <v>255</v>
      </c>
      <c r="B174" s="6">
        <v>0</v>
      </c>
      <c r="C174" s="6">
        <v>0</v>
      </c>
      <c r="D174" s="6"/>
    </row>
    <row r="175" spans="1:4" x14ac:dyDescent="0.35">
      <c r="A175" s="6" t="s">
        <v>256</v>
      </c>
      <c r="B175" s="6">
        <v>1</v>
      </c>
      <c r="C175" s="6">
        <v>1</v>
      </c>
      <c r="D175" s="6"/>
    </row>
    <row r="176" spans="1:4" x14ac:dyDescent="0.35">
      <c r="A176" s="6" t="s">
        <v>306</v>
      </c>
      <c r="B176" s="6">
        <v>1</v>
      </c>
      <c r="C176" s="6">
        <v>1</v>
      </c>
      <c r="D176" s="6"/>
    </row>
    <row r="177" spans="1:4" x14ac:dyDescent="0.35">
      <c r="A177" s="6" t="s">
        <v>257</v>
      </c>
      <c r="B177" s="6">
        <v>1</v>
      </c>
      <c r="C177" s="6">
        <v>1</v>
      </c>
      <c r="D17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A4E63-9118-4FAB-8C6D-EDFA22B77822}">
  <dimension ref="B1:P43"/>
  <sheetViews>
    <sheetView zoomScale="61" workbookViewId="0">
      <selection activeCell="J15" sqref="J15"/>
    </sheetView>
  </sheetViews>
  <sheetFormatPr defaultRowHeight="14.5" x14ac:dyDescent="0.35"/>
  <cols>
    <col min="2" max="2" width="22.81640625" customWidth="1"/>
    <col min="3" max="3" width="17" customWidth="1"/>
    <col min="4" max="4" width="9.453125" customWidth="1"/>
    <col min="5" max="6" width="9.54296875" bestFit="1" customWidth="1"/>
    <col min="7" max="7" width="9.54296875" customWidth="1"/>
    <col min="8" max="9" width="10.54296875" customWidth="1"/>
    <col min="10" max="10" width="10.1796875" customWidth="1"/>
    <col min="12" max="12" width="11.54296875" customWidth="1"/>
    <col min="13" max="15" width="11.1796875" bestFit="1" customWidth="1"/>
  </cols>
  <sheetData>
    <row r="1" spans="2:5" x14ac:dyDescent="0.35">
      <c r="B1" t="s">
        <v>47</v>
      </c>
    </row>
    <row r="2" spans="2:5" x14ac:dyDescent="0.35">
      <c r="B2" s="2" t="s">
        <v>48</v>
      </c>
      <c r="C2" s="4"/>
      <c r="D2" s="4"/>
      <c r="E2" s="4"/>
    </row>
    <row r="3" spans="2:5" x14ac:dyDescent="0.35">
      <c r="B3" t="s">
        <v>47</v>
      </c>
    </row>
    <row r="5" spans="2:5" x14ac:dyDescent="0.35">
      <c r="B5" s="1" t="s">
        <v>49</v>
      </c>
    </row>
    <row r="6" spans="2:5" x14ac:dyDescent="0.35">
      <c r="B6">
        <v>2</v>
      </c>
    </row>
    <row r="7" spans="2:5" x14ac:dyDescent="0.35">
      <c r="B7">
        <v>1</v>
      </c>
    </row>
    <row r="8" spans="2:5" x14ac:dyDescent="0.35">
      <c r="B8" t="s">
        <v>46</v>
      </c>
    </row>
    <row r="10" spans="2:5" x14ac:dyDescent="0.35">
      <c r="B10" s="1" t="s">
        <v>50</v>
      </c>
    </row>
    <row r="11" spans="2:5" x14ac:dyDescent="0.35">
      <c r="B11">
        <v>3</v>
      </c>
    </row>
    <row r="12" spans="2:5" x14ac:dyDescent="0.35">
      <c r="B12">
        <v>1</v>
      </c>
    </row>
    <row r="13" spans="2:5" x14ac:dyDescent="0.35">
      <c r="B13" t="s">
        <v>46</v>
      </c>
    </row>
    <row r="15" spans="2:5" x14ac:dyDescent="0.35">
      <c r="B15" s="2" t="s">
        <v>8</v>
      </c>
    </row>
    <row r="16" spans="2:5" x14ac:dyDescent="0.35">
      <c r="B16" t="s">
        <v>9</v>
      </c>
    </row>
    <row r="17" spans="2:7" x14ac:dyDescent="0.35">
      <c r="B17" t="s">
        <v>10</v>
      </c>
    </row>
    <row r="19" spans="2:7" x14ac:dyDescent="0.35">
      <c r="B19" t="s">
        <v>39</v>
      </c>
    </row>
    <row r="21" spans="2:7" x14ac:dyDescent="0.35">
      <c r="B21" t="s">
        <v>6</v>
      </c>
      <c r="D21" t="s">
        <v>4</v>
      </c>
      <c r="E21" t="s">
        <v>5</v>
      </c>
    </row>
    <row r="22" spans="2:7" x14ac:dyDescent="0.35">
      <c r="D22">
        <v>1</v>
      </c>
      <c r="E22">
        <v>3.84</v>
      </c>
    </row>
    <row r="23" spans="2:7" x14ac:dyDescent="0.35">
      <c r="D23">
        <v>2</v>
      </c>
      <c r="E23">
        <v>5.99</v>
      </c>
    </row>
    <row r="24" spans="2:7" x14ac:dyDescent="0.35">
      <c r="D24">
        <v>3</v>
      </c>
      <c r="E24">
        <v>7.81</v>
      </c>
    </row>
    <row r="25" spans="2:7" x14ac:dyDescent="0.35">
      <c r="D25">
        <v>4</v>
      </c>
      <c r="E25">
        <v>9.49</v>
      </c>
    </row>
    <row r="28" spans="2:7" x14ac:dyDescent="0.35">
      <c r="B28" s="1" t="s">
        <v>45</v>
      </c>
    </row>
    <row r="29" spans="2:7" x14ac:dyDescent="0.35">
      <c r="C29" t="s">
        <v>80</v>
      </c>
      <c r="D29" t="s">
        <v>1</v>
      </c>
      <c r="E29" t="s">
        <v>4</v>
      </c>
      <c r="F29" t="s">
        <v>7</v>
      </c>
      <c r="G29" t="s">
        <v>11</v>
      </c>
    </row>
    <row r="30" spans="2:7" x14ac:dyDescent="0.35">
      <c r="B30" t="s">
        <v>0</v>
      </c>
      <c r="C30">
        <v>1</v>
      </c>
      <c r="D30">
        <v>-218.42971600000001</v>
      </c>
      <c r="E30">
        <v>4</v>
      </c>
    </row>
    <row r="31" spans="2:7" x14ac:dyDescent="0.35">
      <c r="B31" t="s">
        <v>2</v>
      </c>
      <c r="D31">
        <v>-134.95262700000001</v>
      </c>
      <c r="E31">
        <v>8</v>
      </c>
    </row>
    <row r="32" spans="2:7" x14ac:dyDescent="0.35">
      <c r="B32" t="s">
        <v>3</v>
      </c>
      <c r="D32" s="9">
        <f>2*(D31-D30)</f>
        <v>166.95417800000001</v>
      </c>
      <c r="E32" s="9">
        <f>E31-E30</f>
        <v>4</v>
      </c>
      <c r="F32" s="9" t="str">
        <f>IF(D32&gt;E25,"Yes","No")</f>
        <v>Yes</v>
      </c>
      <c r="G32" s="9" t="str">
        <f>F32</f>
        <v>Yes</v>
      </c>
    </row>
    <row r="33" spans="2:16" x14ac:dyDescent="0.35">
      <c r="D33" s="9"/>
      <c r="E33" s="9"/>
      <c r="F33" s="9"/>
      <c r="G33" s="9"/>
    </row>
    <row r="36" spans="2:16" x14ac:dyDescent="0.35">
      <c r="B36" s="1" t="s">
        <v>99</v>
      </c>
    </row>
    <row r="37" spans="2:16" x14ac:dyDescent="0.35">
      <c r="B37" t="s">
        <v>55</v>
      </c>
      <c r="C37" t="s">
        <v>54</v>
      </c>
      <c r="D37" t="s">
        <v>12</v>
      </c>
      <c r="E37" t="s">
        <v>13</v>
      </c>
      <c r="F37" t="s">
        <v>14</v>
      </c>
      <c r="G37" t="s">
        <v>15</v>
      </c>
      <c r="H37" t="s">
        <v>16</v>
      </c>
      <c r="I37" t="s">
        <v>17</v>
      </c>
      <c r="J37" t="s">
        <v>18</v>
      </c>
      <c r="K37" t="s">
        <v>19</v>
      </c>
      <c r="M37" t="s">
        <v>20</v>
      </c>
      <c r="N37" t="s">
        <v>21</v>
      </c>
      <c r="O37" t="s">
        <v>22</v>
      </c>
      <c r="P37" t="s">
        <v>23</v>
      </c>
    </row>
    <row r="38" spans="2:16" x14ac:dyDescent="0.35">
      <c r="B38">
        <v>1</v>
      </c>
      <c r="C38">
        <v>-134.95262700000001</v>
      </c>
      <c r="D38">
        <v>0.111042</v>
      </c>
      <c r="E38">
        <v>3.5695999999999999E-2</v>
      </c>
      <c r="F38">
        <v>0.50217000000000001</v>
      </c>
      <c r="G38">
        <v>0</v>
      </c>
      <c r="H38">
        <v>53.893846000000003</v>
      </c>
      <c r="I38">
        <v>98.147431999999995</v>
      </c>
      <c r="J38">
        <v>6.0921999999999997E-2</v>
      </c>
      <c r="K38">
        <v>0.277721</v>
      </c>
      <c r="M38">
        <v>9.2010000000000008E-3</v>
      </c>
      <c r="N38">
        <v>2.4269999999999999E-3</v>
      </c>
      <c r="O38">
        <v>0.34684100000000001</v>
      </c>
      <c r="P38">
        <v>0.64153000000000004</v>
      </c>
    </row>
    <row r="41" spans="2:16" x14ac:dyDescent="0.35">
      <c r="B41" t="s">
        <v>100</v>
      </c>
    </row>
    <row r="42" spans="2:16" x14ac:dyDescent="0.35">
      <c r="B42" t="s">
        <v>55</v>
      </c>
      <c r="C42" t="s">
        <v>54</v>
      </c>
      <c r="D42" t="s">
        <v>61</v>
      </c>
      <c r="E42" t="s">
        <v>62</v>
      </c>
      <c r="F42" t="s">
        <v>63</v>
      </c>
      <c r="G42" t="s">
        <v>64</v>
      </c>
      <c r="I42" t="s">
        <v>20</v>
      </c>
      <c r="J42" t="s">
        <v>21</v>
      </c>
      <c r="K42" t="s">
        <v>22</v>
      </c>
      <c r="L42" t="s">
        <v>23</v>
      </c>
    </row>
    <row r="43" spans="2:16" x14ac:dyDescent="0.35">
      <c r="B43">
        <v>1</v>
      </c>
      <c r="C43">
        <v>-218.42971600000001</v>
      </c>
      <c r="D43">
        <v>24.208852</v>
      </c>
      <c r="E43">
        <v>26.834098000000001</v>
      </c>
      <c r="F43">
        <v>0.11896</v>
      </c>
      <c r="G43">
        <v>0.13603899999999999</v>
      </c>
      <c r="I43">
        <v>0.174869</v>
      </c>
      <c r="J43">
        <v>0.325131</v>
      </c>
      <c r="K43">
        <v>0.174869</v>
      </c>
      <c r="L43">
        <v>0.325131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FD7B9-3D25-44B0-B013-F0C5BA5137AB}">
  <dimension ref="A1:AO94"/>
  <sheetViews>
    <sheetView tabSelected="1" topLeftCell="A28" zoomScale="70" zoomScaleNormal="100" workbookViewId="0">
      <selection activeCell="I9" sqref="I9"/>
    </sheetView>
  </sheetViews>
  <sheetFormatPr defaultRowHeight="14.5" x14ac:dyDescent="0.35"/>
  <cols>
    <col min="2" max="2" width="18" bestFit="1" customWidth="1"/>
    <col min="3" max="3" width="20.453125" bestFit="1" customWidth="1"/>
    <col min="4" max="4" width="8.81640625" customWidth="1"/>
    <col min="9" max="9" width="8.81640625" customWidth="1"/>
  </cols>
  <sheetData>
    <row r="1" spans="1:4" s="22" customFormat="1" x14ac:dyDescent="0.35">
      <c r="A1" s="22" t="s">
        <v>328</v>
      </c>
    </row>
    <row r="3" spans="1:4" x14ac:dyDescent="0.35">
      <c r="B3" s="2" t="s">
        <v>51</v>
      </c>
    </row>
    <row r="5" spans="1:4" x14ac:dyDescent="0.35">
      <c r="B5" s="1" t="s">
        <v>52</v>
      </c>
      <c r="C5" s="1" t="s">
        <v>24</v>
      </c>
      <c r="D5" s="1"/>
    </row>
    <row r="6" spans="1:4" x14ac:dyDescent="0.35">
      <c r="B6">
        <v>1</v>
      </c>
      <c r="C6">
        <v>-191.89898500000001</v>
      </c>
    </row>
    <row r="7" spans="1:4" x14ac:dyDescent="0.35">
      <c r="B7">
        <v>2</v>
      </c>
      <c r="C7">
        <v>-191.898968</v>
      </c>
    </row>
    <row r="8" spans="1:4" x14ac:dyDescent="0.35">
      <c r="B8">
        <v>3</v>
      </c>
      <c r="C8">
        <v>-191.91912600000001</v>
      </c>
    </row>
    <row r="9" spans="1:4" x14ac:dyDescent="0.35">
      <c r="B9" s="5" t="s">
        <v>56</v>
      </c>
      <c r="C9">
        <v>-191.898968</v>
      </c>
      <c r="D9" s="5"/>
    </row>
    <row r="13" spans="1:4" x14ac:dyDescent="0.35">
      <c r="B13" s="2" t="s">
        <v>53</v>
      </c>
    </row>
    <row r="15" spans="1:4" x14ac:dyDescent="0.35">
      <c r="B15" s="1" t="s">
        <v>52</v>
      </c>
      <c r="C15" s="1" t="s">
        <v>24</v>
      </c>
      <c r="D15" s="1"/>
    </row>
    <row r="16" spans="1:4" x14ac:dyDescent="0.35">
      <c r="B16">
        <v>1</v>
      </c>
      <c r="C16" s="3">
        <v>-153.64460299999999</v>
      </c>
    </row>
    <row r="17" spans="2:5" x14ac:dyDescent="0.35">
      <c r="B17">
        <v>2</v>
      </c>
      <c r="C17">
        <v>-153.84549699999999</v>
      </c>
    </row>
    <row r="18" spans="2:5" x14ac:dyDescent="0.35">
      <c r="B18">
        <v>3</v>
      </c>
      <c r="C18">
        <v>-153.50478100000001</v>
      </c>
    </row>
    <row r="19" spans="2:5" x14ac:dyDescent="0.35">
      <c r="B19" s="5" t="s">
        <v>57</v>
      </c>
      <c r="C19">
        <v>-153.84549699999999</v>
      </c>
      <c r="D19" s="5"/>
    </row>
    <row r="23" spans="2:5" x14ac:dyDescent="0.35">
      <c r="B23" s="2" t="s">
        <v>35</v>
      </c>
      <c r="C23" s="4"/>
      <c r="D23" s="4"/>
    </row>
    <row r="24" spans="2:5" x14ac:dyDescent="0.35">
      <c r="B24" t="s">
        <v>36</v>
      </c>
    </row>
    <row r="25" spans="2:5" x14ac:dyDescent="0.35">
      <c r="B25" t="s">
        <v>37</v>
      </c>
    </row>
    <row r="26" spans="2:5" x14ac:dyDescent="0.35">
      <c r="B26" t="s">
        <v>38</v>
      </c>
    </row>
    <row r="28" spans="2:5" x14ac:dyDescent="0.35">
      <c r="B28" t="s">
        <v>40</v>
      </c>
    </row>
    <row r="30" spans="2:5" x14ac:dyDescent="0.35">
      <c r="B30" s="4" t="s">
        <v>69</v>
      </c>
      <c r="C30" t="s">
        <v>26</v>
      </c>
      <c r="E30" t="s">
        <v>27</v>
      </c>
    </row>
    <row r="31" spans="2:5" x14ac:dyDescent="0.35">
      <c r="B31" s="4" t="s">
        <v>28</v>
      </c>
      <c r="C31" t="s">
        <v>29</v>
      </c>
      <c r="E31" t="s">
        <v>30</v>
      </c>
    </row>
    <row r="32" spans="2:5" x14ac:dyDescent="0.35">
      <c r="B32" s="4" t="s">
        <v>70</v>
      </c>
      <c r="C32" t="s">
        <v>71</v>
      </c>
      <c r="E32" t="s">
        <v>31</v>
      </c>
    </row>
    <row r="33" spans="2:11" x14ac:dyDescent="0.35">
      <c r="B33" s="4" t="s">
        <v>72</v>
      </c>
      <c r="C33" t="s">
        <v>73</v>
      </c>
      <c r="E33" t="s">
        <v>74</v>
      </c>
    </row>
    <row r="34" spans="2:11" x14ac:dyDescent="0.35">
      <c r="B34" s="4" t="s">
        <v>75</v>
      </c>
      <c r="C34" t="s">
        <v>76</v>
      </c>
      <c r="E34" t="s">
        <v>32</v>
      </c>
    </row>
    <row r="35" spans="2:11" x14ac:dyDescent="0.35">
      <c r="B35" s="4" t="s">
        <v>77</v>
      </c>
      <c r="C35" t="s">
        <v>78</v>
      </c>
      <c r="E35" t="s">
        <v>33</v>
      </c>
    </row>
    <row r="36" spans="2:11" x14ac:dyDescent="0.35">
      <c r="B36" s="10" t="s">
        <v>34</v>
      </c>
    </row>
    <row r="38" spans="2:11" x14ac:dyDescent="0.35">
      <c r="B38" s="7" t="s">
        <v>24</v>
      </c>
      <c r="C38" s="6"/>
      <c r="D38" s="6"/>
    </row>
    <row r="39" spans="2:11" x14ac:dyDescent="0.35">
      <c r="B39" t="s">
        <v>41</v>
      </c>
      <c r="C39" t="s">
        <v>58</v>
      </c>
      <c r="E39" t="s">
        <v>25</v>
      </c>
      <c r="F39" t="s">
        <v>59</v>
      </c>
    </row>
    <row r="40" spans="2:11" x14ac:dyDescent="0.35">
      <c r="B40" s="5">
        <f>C9</f>
        <v>-191.898968</v>
      </c>
      <c r="C40" s="5">
        <f>C19</f>
        <v>-153.84549699999999</v>
      </c>
      <c r="D40" s="5"/>
      <c r="E40" s="5">
        <f>2*(C40-B40)</f>
        <v>76.106942000000004</v>
      </c>
      <c r="F40" s="8" t="s">
        <v>311</v>
      </c>
      <c r="J40" s="5" t="s">
        <v>65</v>
      </c>
    </row>
    <row r="41" spans="2:11" x14ac:dyDescent="0.35">
      <c r="J41" s="5" t="s">
        <v>66</v>
      </c>
    </row>
    <row r="44" spans="2:11" x14ac:dyDescent="0.35">
      <c r="B44" s="2" t="s">
        <v>88</v>
      </c>
      <c r="C44" s="4"/>
      <c r="D44" s="4"/>
    </row>
    <row r="45" spans="2:11" x14ac:dyDescent="0.35">
      <c r="B45" s="1"/>
    </row>
    <row r="46" spans="2:11" x14ac:dyDescent="0.35">
      <c r="B46" s="1"/>
      <c r="C46" s="19" t="s">
        <v>98</v>
      </c>
      <c r="D46" s="19"/>
      <c r="E46" s="19"/>
      <c r="F46" s="19"/>
      <c r="G46" s="19"/>
      <c r="H46" s="19"/>
      <c r="I46" s="19"/>
      <c r="J46" s="19"/>
      <c r="K46" s="1"/>
    </row>
    <row r="47" spans="2:11" x14ac:dyDescent="0.35">
      <c r="B47" s="1"/>
      <c r="C47" s="1" t="s">
        <v>12</v>
      </c>
      <c r="D47" s="1" t="s">
        <v>13</v>
      </c>
      <c r="E47" s="1" t="s">
        <v>14</v>
      </c>
      <c r="F47" s="1" t="s">
        <v>15</v>
      </c>
      <c r="G47" s="1" t="s">
        <v>16</v>
      </c>
      <c r="H47" s="1" t="s">
        <v>17</v>
      </c>
      <c r="I47" s="1" t="s">
        <v>18</v>
      </c>
      <c r="J47" s="1" t="s">
        <v>19</v>
      </c>
    </row>
    <row r="48" spans="2:11" x14ac:dyDescent="0.35">
      <c r="B48" s="1" t="s">
        <v>85</v>
      </c>
      <c r="C48" s="3">
        <v>0.20975706453535378</v>
      </c>
      <c r="D48" s="3">
        <v>1.1089060808080814E-3</v>
      </c>
      <c r="E48" s="3">
        <v>1.0779243165353507</v>
      </c>
      <c r="F48" s="3">
        <v>0.21526549295959543</v>
      </c>
      <c r="G48" s="3">
        <v>0.88661516679796293</v>
      </c>
      <c r="H48" s="3">
        <v>0.77205224168686082</v>
      </c>
      <c r="I48" s="3">
        <v>0.18304493812120992</v>
      </c>
      <c r="J48" s="3">
        <v>8.3258667171717225E-3</v>
      </c>
    </row>
    <row r="49" spans="2:41" x14ac:dyDescent="0.35">
      <c r="B49" s="1" t="s">
        <v>84</v>
      </c>
      <c r="C49">
        <v>0.21071941750505208</v>
      </c>
      <c r="D49">
        <v>1.3201890303030305E-3</v>
      </c>
      <c r="E49">
        <v>1.0750100762727486</v>
      </c>
      <c r="F49">
        <v>0.21388558302020336</v>
      </c>
      <c r="G49">
        <v>1.0073395418585938</v>
      </c>
      <c r="H49">
        <v>0.83859579306062026</v>
      </c>
      <c r="I49">
        <v>0.18141004213131406</v>
      </c>
      <c r="J49">
        <v>1.0237655101010117E-2</v>
      </c>
    </row>
    <row r="50" spans="2:41" x14ac:dyDescent="0.35">
      <c r="B50" s="1" t="s">
        <v>86</v>
      </c>
      <c r="C50">
        <v>0.21158144746464527</v>
      </c>
      <c r="D50">
        <v>1.5233008787878769E-3</v>
      </c>
      <c r="E50">
        <v>1.0709188426666518</v>
      </c>
      <c r="F50">
        <v>0.2136748672525226</v>
      </c>
      <c r="G50">
        <v>1.1276198202929357</v>
      </c>
      <c r="H50">
        <v>0.87071763051514806</v>
      </c>
      <c r="I50">
        <v>0.180059777888885</v>
      </c>
      <c r="J50">
        <v>1.2038796828282848E-2</v>
      </c>
    </row>
    <row r="51" spans="2:41" x14ac:dyDescent="0.35">
      <c r="B51" s="1" t="s">
        <v>82</v>
      </c>
      <c r="C51" s="5">
        <f t="shared" ref="C51:J51" si="0">AVERAGE(C48:C50)</f>
        <v>0.21068597650168372</v>
      </c>
      <c r="D51" s="5">
        <f t="shared" si="0"/>
        <v>1.3174653299663295E-3</v>
      </c>
      <c r="E51" s="5">
        <f t="shared" si="0"/>
        <v>1.0746177451582504</v>
      </c>
      <c r="F51" s="5">
        <f t="shared" si="0"/>
        <v>0.21427531441077377</v>
      </c>
      <c r="G51" s="5">
        <f t="shared" si="0"/>
        <v>1.0071915096498307</v>
      </c>
      <c r="H51" s="5">
        <f t="shared" si="0"/>
        <v>0.82712188842087642</v>
      </c>
      <c r="I51" s="5">
        <f t="shared" si="0"/>
        <v>0.18150491938046964</v>
      </c>
      <c r="J51" s="5">
        <f t="shared" si="0"/>
        <v>1.0200772882154896E-2</v>
      </c>
    </row>
    <row r="52" spans="2:41" x14ac:dyDescent="0.35">
      <c r="B52" s="1"/>
      <c r="C52" s="9"/>
      <c r="D52" s="9"/>
      <c r="E52" s="9"/>
      <c r="F52" s="9"/>
      <c r="G52" s="9"/>
      <c r="H52" s="9"/>
      <c r="I52" s="9"/>
      <c r="J52" s="9"/>
    </row>
    <row r="53" spans="2:41" x14ac:dyDescent="0.35">
      <c r="E53" s="19" t="s">
        <v>83</v>
      </c>
      <c r="F53" s="19"/>
      <c r="G53" s="19"/>
      <c r="H53" s="19"/>
      <c r="I53" s="19"/>
      <c r="J53" s="19"/>
      <c r="K53" s="19"/>
      <c r="L53" s="19"/>
      <c r="N53" s="19" t="s">
        <v>87</v>
      </c>
      <c r="O53" s="19"/>
      <c r="P53" s="19"/>
      <c r="Q53" s="19"/>
      <c r="R53" s="19"/>
      <c r="S53" s="19"/>
      <c r="T53" s="19"/>
      <c r="U53" s="19"/>
      <c r="V53" s="19"/>
      <c r="W53" s="19"/>
    </row>
    <row r="54" spans="2:41" x14ac:dyDescent="0.35">
      <c r="C54" s="1" t="s">
        <v>60</v>
      </c>
      <c r="D54" s="1"/>
      <c r="E54" s="1" t="s">
        <v>12</v>
      </c>
      <c r="F54" s="1" t="s">
        <v>13</v>
      </c>
      <c r="G54" s="1" t="s">
        <v>14</v>
      </c>
      <c r="H54" s="1" t="s">
        <v>15</v>
      </c>
      <c r="I54" s="1" t="s">
        <v>16</v>
      </c>
      <c r="J54" s="1" t="s">
        <v>17</v>
      </c>
      <c r="K54" s="1" t="s">
        <v>18</v>
      </c>
      <c r="L54" s="1" t="s">
        <v>19</v>
      </c>
      <c r="N54" s="1" t="s">
        <v>95</v>
      </c>
      <c r="O54" s="1" t="s">
        <v>263</v>
      </c>
      <c r="P54" s="1" t="s">
        <v>264</v>
      </c>
      <c r="Q54" s="1" t="s">
        <v>265</v>
      </c>
      <c r="R54" s="12" t="s">
        <v>96</v>
      </c>
      <c r="S54" s="1" t="s">
        <v>266</v>
      </c>
      <c r="T54" s="1" t="s">
        <v>267</v>
      </c>
      <c r="U54" s="1" t="s">
        <v>268</v>
      </c>
      <c r="V54" s="12" t="s">
        <v>103</v>
      </c>
      <c r="W54" s="12" t="s">
        <v>269</v>
      </c>
      <c r="X54" s="12" t="s">
        <v>270</v>
      </c>
      <c r="Y54" s="12" t="s">
        <v>271</v>
      </c>
      <c r="Z54" s="12" t="s">
        <v>272</v>
      </c>
      <c r="AA54" s="1" t="s">
        <v>101</v>
      </c>
      <c r="AB54" s="12" t="s">
        <v>273</v>
      </c>
      <c r="AC54" s="12" t="s">
        <v>274</v>
      </c>
      <c r="AD54" s="12" t="s">
        <v>261</v>
      </c>
      <c r="AE54" s="12" t="s">
        <v>104</v>
      </c>
      <c r="AF54" s="12" t="s">
        <v>260</v>
      </c>
      <c r="AG54" s="12" t="s">
        <v>275</v>
      </c>
      <c r="AH54" s="12" t="s">
        <v>276</v>
      </c>
      <c r="AI54" s="12" t="s">
        <v>277</v>
      </c>
      <c r="AJ54" s="1" t="s">
        <v>102</v>
      </c>
      <c r="AK54" s="12" t="s">
        <v>97</v>
      </c>
      <c r="AL54" s="12" t="s">
        <v>278</v>
      </c>
      <c r="AM54" s="12" t="s">
        <v>279</v>
      </c>
      <c r="AN54" s="12" t="s">
        <v>280</v>
      </c>
      <c r="AO54" s="1" t="s">
        <v>79</v>
      </c>
    </row>
    <row r="55" spans="2:41" x14ac:dyDescent="0.35">
      <c r="B55" s="1" t="s">
        <v>85</v>
      </c>
      <c r="C55">
        <v>100</v>
      </c>
      <c r="E55">
        <v>4.3434343434343436E-2</v>
      </c>
      <c r="F55">
        <v>99.345454545454544</v>
      </c>
      <c r="G55">
        <v>8.0808080808080808E-3</v>
      </c>
      <c r="H55">
        <v>6.581818181818182</v>
      </c>
      <c r="I55">
        <v>33.995959595959597</v>
      </c>
      <c r="J55">
        <v>25.007070707070707</v>
      </c>
      <c r="K55">
        <v>3.61010101010101</v>
      </c>
      <c r="L55">
        <v>96.254545454545465</v>
      </c>
      <c r="N55">
        <v>0.63737373737373737</v>
      </c>
      <c r="O55">
        <v>3.581818181818182</v>
      </c>
      <c r="P55">
        <v>85.937373737373733</v>
      </c>
      <c r="Q55">
        <v>34.602020202020199</v>
      </c>
      <c r="R55">
        <v>31.071717171717172</v>
      </c>
      <c r="S55">
        <v>95.350505050505049</v>
      </c>
      <c r="T55">
        <v>3.6727272727272728</v>
      </c>
      <c r="U55">
        <v>0.53636363636363638</v>
      </c>
      <c r="V55">
        <v>6.5757575757575752</v>
      </c>
      <c r="W55">
        <v>33.9969696969697</v>
      </c>
      <c r="X55">
        <v>25.265656565656563</v>
      </c>
      <c r="Y55">
        <v>3.2111111111111112</v>
      </c>
      <c r="Z55">
        <v>96.74444444444444</v>
      </c>
      <c r="AA55">
        <v>9.4888888888888889</v>
      </c>
      <c r="AB55">
        <v>27.601010101010097</v>
      </c>
      <c r="AC55">
        <v>42.970707070707071</v>
      </c>
      <c r="AD55">
        <v>5.1515151515151514E-2</v>
      </c>
      <c r="AE55">
        <v>3.4606060606060605</v>
      </c>
      <c r="AF55">
        <v>35.342424242424244</v>
      </c>
      <c r="AG55">
        <v>31.012121212121212</v>
      </c>
      <c r="AH55">
        <v>84.790909090909096</v>
      </c>
      <c r="AI55">
        <v>7.8636363636363642</v>
      </c>
      <c r="AJ55">
        <v>31.137373737373736</v>
      </c>
      <c r="AK55">
        <v>34.515151515151516</v>
      </c>
      <c r="AL55">
        <v>33.988888888888894</v>
      </c>
      <c r="AM55">
        <v>30.003030303030304</v>
      </c>
      <c r="AN55">
        <v>25.904040404040401</v>
      </c>
      <c r="AO55">
        <v>0.4525252525252525</v>
      </c>
    </row>
    <row r="56" spans="2:41" x14ac:dyDescent="0.35">
      <c r="B56" s="1" t="s">
        <v>84</v>
      </c>
      <c r="C56">
        <v>100</v>
      </c>
      <c r="E56">
        <v>4.8484848484848485E-2</v>
      </c>
      <c r="F56">
        <v>99.216161616161614</v>
      </c>
      <c r="G56">
        <v>2.0202020202020202E-3</v>
      </c>
      <c r="H56">
        <v>6.9070707070707078</v>
      </c>
      <c r="I56">
        <v>33.716161616161614</v>
      </c>
      <c r="J56">
        <v>24.924242424242422</v>
      </c>
      <c r="K56">
        <v>4.3494949494949493</v>
      </c>
      <c r="L56">
        <v>95.428282828282832</v>
      </c>
      <c r="N56">
        <v>0.75353535353535361</v>
      </c>
      <c r="O56">
        <v>4.3636363636363642</v>
      </c>
      <c r="P56">
        <v>85.687878787878788</v>
      </c>
      <c r="Q56">
        <v>34.37373737373737</v>
      </c>
      <c r="R56">
        <v>30.986868686868686</v>
      </c>
      <c r="S56">
        <v>94.579797979797974</v>
      </c>
      <c r="T56">
        <v>4.4888888888888889</v>
      </c>
      <c r="U56">
        <v>0.64040404040404042</v>
      </c>
      <c r="V56">
        <v>6.96060606060606</v>
      </c>
      <c r="W56">
        <v>33.717171717171716</v>
      </c>
      <c r="X56">
        <v>25.283838383838386</v>
      </c>
      <c r="Y56">
        <v>3.8848484848484848</v>
      </c>
      <c r="Z56">
        <v>96.023232323232321</v>
      </c>
      <c r="AA56">
        <v>9.9555555555555557</v>
      </c>
      <c r="AB56">
        <v>27.359595959595961</v>
      </c>
      <c r="AC56">
        <v>42.822222222222223</v>
      </c>
      <c r="AD56">
        <v>9.5959595959595953E-2</v>
      </c>
      <c r="AE56">
        <v>4.2363636363636363</v>
      </c>
      <c r="AF56">
        <v>34.879797979797978</v>
      </c>
      <c r="AG56">
        <v>30.872727272727275</v>
      </c>
      <c r="AH56">
        <v>84.215151515151518</v>
      </c>
      <c r="AI56">
        <v>8.581818181818182</v>
      </c>
      <c r="AJ56">
        <v>31.481818181818184</v>
      </c>
      <c r="AK56">
        <v>34.240404040404037</v>
      </c>
      <c r="AL56">
        <v>33.717171717171716</v>
      </c>
      <c r="AM56">
        <v>29.808080808080806</v>
      </c>
      <c r="AN56">
        <v>26.036363636363635</v>
      </c>
      <c r="AO56">
        <v>0.55555555555555558</v>
      </c>
    </row>
    <row r="57" spans="2:41" x14ac:dyDescent="0.35">
      <c r="B57" s="1" t="s">
        <v>86</v>
      </c>
      <c r="C57">
        <v>100</v>
      </c>
      <c r="E57">
        <v>4.6464646464646465E-2</v>
      </c>
      <c r="F57">
        <v>99.074747474747468</v>
      </c>
      <c r="G57">
        <v>3.0303030303030303E-3</v>
      </c>
      <c r="H57">
        <v>7.0262626262626267</v>
      </c>
      <c r="I57">
        <v>33.25454545454545</v>
      </c>
      <c r="J57">
        <v>24.802020202020202</v>
      </c>
      <c r="K57">
        <v>5.1545454545454543</v>
      </c>
      <c r="L57">
        <v>94.589898989898984</v>
      </c>
      <c r="N57">
        <v>0.88989898989898997</v>
      </c>
      <c r="O57">
        <v>5.2080808080808083</v>
      </c>
      <c r="P57">
        <v>85.651515151515156</v>
      </c>
      <c r="Q57">
        <v>34.345454545454544</v>
      </c>
      <c r="R57">
        <v>31.132323232323234</v>
      </c>
      <c r="S57">
        <v>93.738383838383839</v>
      </c>
      <c r="T57">
        <v>5.2969696969696969</v>
      </c>
      <c r="U57">
        <v>0.79494949494949496</v>
      </c>
      <c r="V57">
        <v>7.1585858585858588</v>
      </c>
      <c r="W57">
        <v>33.25454545454545</v>
      </c>
      <c r="X57">
        <v>25.245454545454542</v>
      </c>
      <c r="Y57">
        <v>4.6010101010101012</v>
      </c>
      <c r="Z57">
        <v>95.349494949494954</v>
      </c>
      <c r="AA57">
        <v>10.444444444444445</v>
      </c>
      <c r="AB57">
        <v>27.015151515151516</v>
      </c>
      <c r="AC57">
        <v>42.949494949494948</v>
      </c>
      <c r="AD57">
        <v>0.13636363636363638</v>
      </c>
      <c r="AE57">
        <v>5.0878787878787879</v>
      </c>
      <c r="AF57">
        <v>34.754545454545458</v>
      </c>
      <c r="AG57">
        <v>30.934343434343436</v>
      </c>
      <c r="AH57">
        <v>83.948484848484853</v>
      </c>
      <c r="AI57">
        <v>8.9878787878787882</v>
      </c>
      <c r="AJ57">
        <v>31.292929292929294</v>
      </c>
      <c r="AK57">
        <v>34.232323232323232</v>
      </c>
      <c r="AL57">
        <v>33.257575757575758</v>
      </c>
      <c r="AM57">
        <v>29.571717171717172</v>
      </c>
      <c r="AN57">
        <v>26.25858585858586</v>
      </c>
      <c r="AO57">
        <v>0.57575757575757569</v>
      </c>
    </row>
    <row r="58" spans="2:41" x14ac:dyDescent="0.35">
      <c r="B58" s="1" t="s">
        <v>82</v>
      </c>
      <c r="C58" s="5">
        <f>AVERAGE(C55:C57)</f>
        <v>100</v>
      </c>
      <c r="D58" s="5"/>
      <c r="E58" s="5">
        <f t="shared" ref="E58:K58" si="1">AVERAGE(E55:E57)</f>
        <v>4.6127946127946129E-2</v>
      </c>
      <c r="F58" s="5">
        <f t="shared" si="1"/>
        <v>99.212121212121204</v>
      </c>
      <c r="G58" s="5">
        <f t="shared" si="1"/>
        <v>4.377104377104377E-3</v>
      </c>
      <c r="H58" s="5">
        <f t="shared" si="1"/>
        <v>6.8383838383838382</v>
      </c>
      <c r="I58" s="5">
        <f t="shared" si="1"/>
        <v>33.655555555555559</v>
      </c>
      <c r="J58" s="5">
        <f t="shared" si="1"/>
        <v>24.911111111111111</v>
      </c>
      <c r="K58" s="5">
        <f t="shared" si="1"/>
        <v>4.3713804713804718</v>
      </c>
      <c r="L58" s="5">
        <f>AVERAGE(L55:L57)</f>
        <v>95.424242424242422</v>
      </c>
      <c r="N58" s="5">
        <f t="shared" ref="N58:V58" si="2">AVERAGE(N55:N57)</f>
        <v>0.76026936026936032</v>
      </c>
      <c r="O58" s="5">
        <f t="shared" si="2"/>
        <v>4.3845117845117842</v>
      </c>
      <c r="P58" s="5">
        <f t="shared" si="2"/>
        <v>85.758922558922563</v>
      </c>
      <c r="Q58" s="5">
        <f t="shared" si="2"/>
        <v>34.44040404040404</v>
      </c>
      <c r="R58" s="5">
        <f t="shared" si="2"/>
        <v>31.063636363636363</v>
      </c>
      <c r="S58" s="5">
        <f t="shared" si="2"/>
        <v>94.556228956228964</v>
      </c>
      <c r="T58" s="5">
        <f t="shared" si="2"/>
        <v>4.4861952861952865</v>
      </c>
      <c r="U58" s="5">
        <f t="shared" si="2"/>
        <v>0.65723905723905729</v>
      </c>
      <c r="V58" s="5">
        <f t="shared" si="2"/>
        <v>6.8983164983164977</v>
      </c>
      <c r="W58" s="5">
        <f>AVERAGE(W55:W57)</f>
        <v>33.656228956228951</v>
      </c>
      <c r="X58" s="5">
        <f>AVERAGE(X55:X57)</f>
        <v>25.264983164983164</v>
      </c>
      <c r="Y58" s="5">
        <f t="shared" ref="Y58:AO58" si="3">AVERAGE(Y55:Y57)</f>
        <v>3.8989898989898992</v>
      </c>
      <c r="Z58" s="5">
        <f t="shared" si="3"/>
        <v>96.039057239057229</v>
      </c>
      <c r="AA58" s="5">
        <f t="shared" si="3"/>
        <v>9.9629629629629619</v>
      </c>
      <c r="AB58" s="5">
        <f t="shared" si="3"/>
        <v>27.325252525252523</v>
      </c>
      <c r="AC58" s="5">
        <f t="shared" si="3"/>
        <v>42.914141414141419</v>
      </c>
      <c r="AD58" s="5">
        <f t="shared" si="3"/>
        <v>9.4612794612794635E-2</v>
      </c>
      <c r="AE58" s="5">
        <f t="shared" si="3"/>
        <v>4.2616161616161614</v>
      </c>
      <c r="AF58" s="5">
        <f t="shared" si="3"/>
        <v>34.992255892255891</v>
      </c>
      <c r="AG58" s="5">
        <f t="shared" si="3"/>
        <v>30.939730639730641</v>
      </c>
      <c r="AH58" s="5">
        <f t="shared" si="3"/>
        <v>84.318181818181813</v>
      </c>
      <c r="AI58" s="5">
        <f t="shared" si="3"/>
        <v>8.4777777777777779</v>
      </c>
      <c r="AJ58" s="5">
        <f t="shared" si="3"/>
        <v>31.304040404040403</v>
      </c>
      <c r="AK58" s="5">
        <f t="shared" si="3"/>
        <v>34.329292929292933</v>
      </c>
      <c r="AL58" s="5">
        <f t="shared" si="3"/>
        <v>33.654545454545456</v>
      </c>
      <c r="AM58" s="5">
        <f t="shared" si="3"/>
        <v>29.794276094276096</v>
      </c>
      <c r="AN58" s="5">
        <f t="shared" si="3"/>
        <v>26.066329966329963</v>
      </c>
      <c r="AO58" s="5">
        <f t="shared" si="3"/>
        <v>0.52794612794612794</v>
      </c>
    </row>
    <row r="59" spans="2:41" x14ac:dyDescent="0.35">
      <c r="F59" t="s">
        <v>312</v>
      </c>
      <c r="H59" s="8"/>
      <c r="I59" s="5"/>
      <c r="J59" s="8"/>
      <c r="K59" s="8"/>
      <c r="L59" s="8" t="s">
        <v>312</v>
      </c>
      <c r="P59" t="s">
        <v>312</v>
      </c>
      <c r="S59" t="s">
        <v>312</v>
      </c>
      <c r="AH59" t="s">
        <v>312</v>
      </c>
    </row>
    <row r="61" spans="2:41" x14ac:dyDescent="0.35">
      <c r="B61" s="2" t="s">
        <v>90</v>
      </c>
      <c r="C61" s="4"/>
      <c r="D61" s="4"/>
    </row>
    <row r="62" spans="2:41" x14ac:dyDescent="0.35">
      <c r="B62" s="1"/>
    </row>
    <row r="63" spans="2:41" x14ac:dyDescent="0.35">
      <c r="D63" s="19" t="s">
        <v>82</v>
      </c>
      <c r="E63" s="19"/>
      <c r="F63" s="19"/>
      <c r="G63" s="19"/>
      <c r="I63" s="19" t="s">
        <v>83</v>
      </c>
      <c r="J63" s="19"/>
      <c r="K63" s="19"/>
      <c r="L63" s="19"/>
      <c r="R63" s="12"/>
    </row>
    <row r="64" spans="2:41" x14ac:dyDescent="0.35">
      <c r="D64" s="1" t="s">
        <v>20</v>
      </c>
      <c r="E64" s="1" t="s">
        <v>21</v>
      </c>
      <c r="F64" s="1" t="s">
        <v>22</v>
      </c>
      <c r="G64" s="1" t="s">
        <v>23</v>
      </c>
      <c r="I64" s="1" t="s">
        <v>20</v>
      </c>
      <c r="J64" s="1" t="s">
        <v>21</v>
      </c>
      <c r="K64" s="1" t="s">
        <v>22</v>
      </c>
      <c r="L64" s="1" t="s">
        <v>23</v>
      </c>
      <c r="N64" s="12"/>
    </row>
    <row r="65" spans="2:21" x14ac:dyDescent="0.35">
      <c r="D65" s="1" t="s">
        <v>91</v>
      </c>
      <c r="E65" s="1" t="s">
        <v>92</v>
      </c>
      <c r="F65" s="1" t="s">
        <v>93</v>
      </c>
      <c r="G65" s="1" t="s">
        <v>94</v>
      </c>
      <c r="I65" s="1" t="s">
        <v>91</v>
      </c>
      <c r="J65" s="1" t="s">
        <v>92</v>
      </c>
      <c r="K65" s="1" t="s">
        <v>93</v>
      </c>
      <c r="L65" s="1" t="s">
        <v>94</v>
      </c>
      <c r="N65" s="12"/>
    </row>
    <row r="66" spans="2:21" x14ac:dyDescent="0.35">
      <c r="B66" s="1" t="s">
        <v>85</v>
      </c>
      <c r="D66">
        <v>3.8552349545454473E-2</v>
      </c>
      <c r="E66">
        <v>8.4057271323232763E-2</v>
      </c>
      <c r="F66">
        <v>0.2307967671313173</v>
      </c>
      <c r="G66">
        <v>0.64659361043433372</v>
      </c>
      <c r="I66">
        <v>6.4060606060606053</v>
      </c>
      <c r="J66">
        <v>6.3838383838383832</v>
      </c>
      <c r="K66">
        <v>9.3797979797979796</v>
      </c>
      <c r="L66">
        <v>0.16262626262626262</v>
      </c>
    </row>
    <row r="67" spans="2:21" x14ac:dyDescent="0.35">
      <c r="B67" s="1" t="s">
        <v>84</v>
      </c>
      <c r="D67">
        <v>3.9195919202020361E-2</v>
      </c>
      <c r="E67">
        <v>8.4675836626261672E-2</v>
      </c>
      <c r="F67">
        <v>0.22955801254545344</v>
      </c>
      <c r="G67">
        <v>0.64657023134343783</v>
      </c>
      <c r="I67">
        <v>6.7181818181818178</v>
      </c>
      <c r="J67">
        <v>6.6878787878787884</v>
      </c>
      <c r="K67">
        <v>9.4272727272727277</v>
      </c>
      <c r="L67">
        <v>0.1707070707070707</v>
      </c>
    </row>
    <row r="68" spans="2:21" x14ac:dyDescent="0.35">
      <c r="B68" s="1" t="s">
        <v>86</v>
      </c>
      <c r="D68">
        <v>3.9714157646464777E-2</v>
      </c>
      <c r="E68">
        <v>8.5681318656565988E-2</v>
      </c>
      <c r="F68">
        <v>0.22932855115151496</v>
      </c>
      <c r="G68">
        <v>0.64527597511110857</v>
      </c>
      <c r="I68">
        <v>6.8171717171717177</v>
      </c>
      <c r="J68">
        <v>6.7919191919191917</v>
      </c>
      <c r="K68">
        <v>9.2535353535353533</v>
      </c>
      <c r="L68">
        <v>0.16868686868686869</v>
      </c>
    </row>
    <row r="69" spans="2:21" x14ac:dyDescent="0.35">
      <c r="B69" s="1" t="s">
        <v>82</v>
      </c>
      <c r="D69" s="5">
        <f t="shared" ref="D69" si="4">AVERAGE(D66:D68)</f>
        <v>3.9154142131313206E-2</v>
      </c>
      <c r="E69" s="5">
        <f t="shared" ref="E69" si="5">AVERAGE(E66:E68)</f>
        <v>8.4804808868686798E-2</v>
      </c>
      <c r="F69" s="5">
        <f t="shared" ref="F69" si="6">AVERAGE(F66:F68)</f>
        <v>0.22989444360942857</v>
      </c>
      <c r="G69" s="5">
        <f t="shared" ref="G69" si="7">AVERAGE(G66:G68)</f>
        <v>0.64614660562962667</v>
      </c>
      <c r="I69" s="5">
        <f>AVERAGE(I66:I68)</f>
        <v>6.6471380471380472</v>
      </c>
      <c r="J69" s="5">
        <f t="shared" ref="J69:L69" si="8">AVERAGE(J66:J68)</f>
        <v>6.6212121212121211</v>
      </c>
      <c r="K69" s="5">
        <f t="shared" si="8"/>
        <v>9.3535353535353547</v>
      </c>
      <c r="L69" s="5">
        <f t="shared" si="8"/>
        <v>0.16734006734006734</v>
      </c>
      <c r="N69" s="5"/>
    </row>
    <row r="73" spans="2:21" x14ac:dyDescent="0.35">
      <c r="B73" s="2" t="s">
        <v>89</v>
      </c>
      <c r="C73" s="4"/>
      <c r="D73" s="4"/>
      <c r="E73" s="4"/>
      <c r="F73" s="4"/>
      <c r="G73" s="4"/>
      <c r="H73" s="4"/>
      <c r="I73" s="4"/>
      <c r="J73" s="4"/>
      <c r="K73" s="4"/>
      <c r="L73" s="4"/>
    </row>
    <row r="74" spans="2:21" x14ac:dyDescent="0.35">
      <c r="B74" s="1" t="s">
        <v>12</v>
      </c>
      <c r="C74" s="1" t="s">
        <v>13</v>
      </c>
      <c r="D74" s="1" t="s">
        <v>14</v>
      </c>
      <c r="E74" s="1" t="s">
        <v>15</v>
      </c>
      <c r="F74" s="1" t="s">
        <v>16</v>
      </c>
      <c r="G74" s="1" t="s">
        <v>17</v>
      </c>
      <c r="H74" s="1" t="s">
        <v>18</v>
      </c>
      <c r="I74" s="1" t="s">
        <v>19</v>
      </c>
      <c r="K74" s="1" t="s">
        <v>259</v>
      </c>
      <c r="U74" t="s">
        <v>262</v>
      </c>
    </row>
    <row r="75" spans="2:21" x14ac:dyDescent="0.35">
      <c r="B75" s="3">
        <v>0.21068597650168372</v>
      </c>
      <c r="C75" s="3">
        <v>1.3174653299663295E-3</v>
      </c>
      <c r="D75" s="3">
        <v>1.0746177451582504</v>
      </c>
      <c r="E75" s="3">
        <v>0.21427531441077377</v>
      </c>
      <c r="F75" s="3">
        <v>1.0071915096498307</v>
      </c>
      <c r="G75" s="3">
        <v>0.82712188842087642</v>
      </c>
      <c r="H75" s="3">
        <v>0.18150491938046964</v>
      </c>
      <c r="I75" s="3">
        <v>1.0200772882154896E-2</v>
      </c>
      <c r="K75" s="1" t="s">
        <v>294</v>
      </c>
      <c r="U75" s="13"/>
    </row>
    <row r="76" spans="2:21" x14ac:dyDescent="0.35">
      <c r="B76" s="1"/>
      <c r="G76" s="1"/>
      <c r="I76" s="1"/>
      <c r="K76" t="s">
        <v>327</v>
      </c>
      <c r="Q76" s="6" t="s">
        <v>313</v>
      </c>
      <c r="U76" s="14"/>
    </row>
    <row r="77" spans="2:21" x14ac:dyDescent="0.35">
      <c r="Q77" s="6" t="s">
        <v>107</v>
      </c>
      <c r="U77" s="15"/>
    </row>
    <row r="78" spans="2:21" x14ac:dyDescent="0.35">
      <c r="B78" s="2" t="s">
        <v>67</v>
      </c>
      <c r="C78" s="4"/>
      <c r="Q78" s="20">
        <v>2</v>
      </c>
      <c r="U78" s="16"/>
    </row>
    <row r="79" spans="2:21" x14ac:dyDescent="0.35">
      <c r="Q79" s="20"/>
      <c r="U79" s="17"/>
    </row>
    <row r="80" spans="2:21" x14ac:dyDescent="0.35">
      <c r="B80" s="21" t="s">
        <v>42</v>
      </c>
      <c r="C80" s="3" t="s">
        <v>317</v>
      </c>
      <c r="D80" t="s">
        <v>319</v>
      </c>
    </row>
    <row r="81" spans="2:20" x14ac:dyDescent="0.35">
      <c r="B81" s="21"/>
      <c r="C81" s="3" t="s">
        <v>81</v>
      </c>
      <c r="D81" t="s">
        <v>316</v>
      </c>
    </row>
    <row r="82" spans="2:20" x14ac:dyDescent="0.35">
      <c r="B82" s="21"/>
      <c r="C82" s="3" t="s">
        <v>44</v>
      </c>
      <c r="D82" t="s">
        <v>320</v>
      </c>
    </row>
    <row r="83" spans="2:20" x14ac:dyDescent="0.35">
      <c r="B83" s="21"/>
      <c r="C83" s="3" t="s">
        <v>318</v>
      </c>
      <c r="D83" t="s">
        <v>321</v>
      </c>
    </row>
    <row r="84" spans="2:20" x14ac:dyDescent="0.35">
      <c r="B84" s="21" t="s">
        <v>43</v>
      </c>
      <c r="C84" s="3" t="s">
        <v>322</v>
      </c>
      <c r="D84" t="s">
        <v>323</v>
      </c>
    </row>
    <row r="85" spans="2:20" x14ac:dyDescent="0.35">
      <c r="B85" s="21"/>
      <c r="C85" s="3" t="s">
        <v>105</v>
      </c>
      <c r="D85" t="s">
        <v>324</v>
      </c>
      <c r="N85" s="11" t="s">
        <v>313</v>
      </c>
      <c r="O85" s="20">
        <v>1</v>
      </c>
      <c r="S85" s="20">
        <v>4</v>
      </c>
      <c r="T85" s="7" t="s">
        <v>314</v>
      </c>
    </row>
    <row r="86" spans="2:20" x14ac:dyDescent="0.35">
      <c r="B86" s="21"/>
      <c r="C86" s="3" t="s">
        <v>106</v>
      </c>
      <c r="D86" t="s">
        <v>325</v>
      </c>
      <c r="N86" s="11" t="s">
        <v>315</v>
      </c>
      <c r="O86" s="20"/>
      <c r="S86" s="20"/>
      <c r="T86" s="7" t="s">
        <v>107</v>
      </c>
    </row>
    <row r="87" spans="2:20" x14ac:dyDescent="0.35">
      <c r="B87" s="21"/>
      <c r="C87" s="3" t="s">
        <v>258</v>
      </c>
      <c r="D87" t="s">
        <v>326</v>
      </c>
    </row>
    <row r="90" spans="2:20" x14ac:dyDescent="0.35">
      <c r="B90" t="s">
        <v>68</v>
      </c>
      <c r="C90" s="3"/>
      <c r="D90" s="3"/>
      <c r="Q90" s="20">
        <v>3</v>
      </c>
    </row>
    <row r="91" spans="2:20" x14ac:dyDescent="0.35">
      <c r="Q91" s="20"/>
    </row>
    <row r="92" spans="2:20" x14ac:dyDescent="0.35">
      <c r="D92" s="3"/>
      <c r="Q92" s="6" t="s">
        <v>314</v>
      </c>
    </row>
    <row r="93" spans="2:20" x14ac:dyDescent="0.35">
      <c r="D93" s="3"/>
      <c r="Q93" s="11" t="s">
        <v>315</v>
      </c>
    </row>
    <row r="94" spans="2:20" x14ac:dyDescent="0.35">
      <c r="C94" s="3"/>
    </row>
  </sheetData>
  <mergeCells count="11">
    <mergeCell ref="C46:J46"/>
    <mergeCell ref="Q78:Q79"/>
    <mergeCell ref="S85:S86"/>
    <mergeCell ref="Q90:Q91"/>
    <mergeCell ref="B80:B83"/>
    <mergeCell ref="B84:B87"/>
    <mergeCell ref="O85:O86"/>
    <mergeCell ref="N53:W53"/>
    <mergeCell ref="I63:L63"/>
    <mergeCell ref="D63:G63"/>
    <mergeCell ref="E53:L53"/>
  </mergeCells>
  <phoneticPr fontId="8" type="noConversion"/>
  <hyperlinks>
    <hyperlink ref="B36" r:id="rId1" xr:uid="{9A5A8E0E-75ED-4B8E-85F6-D68B9B921CA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Traits</vt:lpstr>
      <vt:lpstr>ML_analysis</vt:lpstr>
      <vt:lpstr>Results_RJ-MCMC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Varela</dc:creator>
  <cp:lastModifiedBy>Pol Sorigue</cp:lastModifiedBy>
  <dcterms:created xsi:type="dcterms:W3CDTF">2015-06-05T18:17:20Z</dcterms:created>
  <dcterms:modified xsi:type="dcterms:W3CDTF">2025-04-16T10:56:18Z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2025-04-08T09:39:28Z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09839d39-20e6-405d-8c08-dbc5e1ab3b3b</vt:lpwstr>
  </property>
  <property fmtid="{D5CDD505-2E9C-101B-9397-08002B2CF9AE}" pid="7" name="MSIP_Label_defa4170-0d19-0005-0004-bc88714345d2_ActionId">
    <vt:lpwstr>42635e11-df2b-46b5-baeb-55101b2cfad2</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