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Measurements m^3" sheetId="1" state="visible" r:id="rId2"/>
    <sheet name="Raw Measurements cm^3" sheetId="2" state="visible" r:id="rId3"/>
    <sheet name="Timing" sheetId="3" state="visible" r:id="rId4"/>
  </sheets>
  <definedNames>
    <definedName function="false" hidden="false" name="_xlchart.v1.0" vbProcedure="false">'Raw Measurements cm^3'!$R$74</definedName>
    <definedName function="false" hidden="false" name="_xlchart.v1.1" vbProcedure="false">'Raw Measurements cm^3'!$R$75</definedName>
    <definedName function="false" hidden="false" name="_xlchart.v1.10" vbProcedure="false">'Raw Measurements cm^3'!$S$75:$AB$75</definedName>
    <definedName function="false" hidden="false" name="_xlchart.v1.11" vbProcedure="false">'Raw Measurements cm^3'!$S$76:$AB$76</definedName>
    <definedName function="false" hidden="false" name="_xlchart.v1.12" vbProcedure="false">'Raw Measurements cm^3'!$S$77:$AB$77</definedName>
    <definedName function="false" hidden="false" name="_xlchart.v1.13" vbProcedure="false">'Raw Measurements cm^3'!$S$78:$AB$78</definedName>
    <definedName function="false" hidden="false" name="_xlchart.v1.14" vbProcedure="false">'Raw Measurements cm^3'!$S$79:$AB$79</definedName>
    <definedName function="false" hidden="false" name="_xlchart.v1.15" vbProcedure="false">'Raw Measurements cm^3'!$S$80:$AB$80</definedName>
    <definedName function="false" hidden="false" name="_xlchart.v1.16" vbProcedure="false">'Raw Measurements cm^3'!$S$81:$AB$81</definedName>
    <definedName function="false" hidden="false" name="_xlchart.v1.17" vbProcedure="false">'Raw Measurements cm^3'!$A$2:$A$11</definedName>
    <definedName function="false" hidden="false" name="_xlchart.v1.18" vbProcedure="false">'Raw Measurements cm^3'!$B$1</definedName>
    <definedName function="false" hidden="false" name="_xlchart.v1.19" vbProcedure="false">'Raw Measurements cm^3'!$B$2:$B$11</definedName>
    <definedName function="false" hidden="false" name="_xlchart.v1.2" vbProcedure="false">'Raw Measurements cm^3'!$R$76</definedName>
    <definedName function="false" hidden="false" name="_xlchart.v1.20" vbProcedure="false">'Raw Measurements cm^3'!$C$1</definedName>
    <definedName function="false" hidden="false" name="_xlchart.v1.21" vbProcedure="false">'Raw Measurements cm^3'!$C$2:$C$11</definedName>
    <definedName function="false" hidden="false" name="_xlchart.v1.22" vbProcedure="false">'Raw Measurements cm^3'!$D$1</definedName>
    <definedName function="false" hidden="false" name="_xlchart.v1.23" vbProcedure="false">'Raw Measurements cm^3'!$D$2:$D$11</definedName>
    <definedName function="false" hidden="false" name="_xlchart.v1.24" vbProcedure="false">'Raw Measurements cm^3'!$E$1</definedName>
    <definedName function="false" hidden="false" name="_xlchart.v1.25" vbProcedure="false">'Raw Measurements cm^3'!$E$2:$E$11</definedName>
    <definedName function="false" hidden="false" name="_xlchart.v1.26" vbProcedure="false">'Raw Measurements cm^3'!$F$1</definedName>
    <definedName function="false" hidden="false" name="_xlchart.v1.27" vbProcedure="false">'Raw Measurements cm^3'!$F$2:$F$11</definedName>
    <definedName function="false" hidden="false" name="_xlchart.v1.28" vbProcedure="false">'Raw Measurements cm^3'!$G$1</definedName>
    <definedName function="false" hidden="false" name="_xlchart.v1.29" vbProcedure="false">'Raw Measurements cm^3'!$G$2:$G$11</definedName>
    <definedName function="false" hidden="false" name="_xlchart.v1.3" vbProcedure="false">'Raw Measurements cm^3'!$R$77</definedName>
    <definedName function="false" hidden="false" name="_xlchart.v1.30" vbProcedure="false">'Raw Measurements cm^3'!$H$1</definedName>
    <definedName function="false" hidden="false" name="_xlchart.v1.31" vbProcedure="false">'Raw Measurements cm^3'!$H$2:$H$11</definedName>
    <definedName function="false" hidden="false" name="_xlchart.v1.32" vbProcedure="false">'Raw Measurements cm^3'!$I$1</definedName>
    <definedName function="false" hidden="false" name="_xlchart.v1.33" vbProcedure="false">'Raw Measurements cm^3'!$I$2:$I$11</definedName>
    <definedName function="false" hidden="false" name="_xlchart.v1.34" vbProcedure="false">'Raw Measurements cm^3'!$J$1</definedName>
    <definedName function="false" hidden="false" name="_xlchart.v1.35" vbProcedure="false">'Raw Measurements cm^3'!$J$2:$J$11</definedName>
    <definedName function="false" hidden="false" name="_xlchart.v1.4" vbProcedure="false">'Raw Measurements cm^3'!$R$78</definedName>
    <definedName function="false" hidden="false" name="_xlchart.v1.5" vbProcedure="false">'Raw Measurements cm^3'!$R$79</definedName>
    <definedName function="false" hidden="false" name="_xlchart.v1.6" vbProcedure="false">'Raw Measurements cm^3'!$R$80</definedName>
    <definedName function="false" hidden="false" name="_xlchart.v1.7" vbProcedure="false">'Raw Measurements cm^3'!$R$81</definedName>
    <definedName function="false" hidden="false" name="_xlchart.v1.8" vbProcedure="false">'Raw Measurements cm^3'!$S$73:$AB$73</definedName>
    <definedName function="false" hidden="false" name="_xlchart.v1.9" vbProcedure="false">'Raw Measurements cm^3'!$S$74:$AB$74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<sst xmlns="http://schemas.openxmlformats.org/spreadsheetml/2006/main" count="401" uniqueCount="213">
  <si>
    <t xml:space="preserve">Experiment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</si>
  <si>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</si>
  <si>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</si>
  <si>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</si>
  <si>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</si>
  <si>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</si>
  <si>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</si>
  <si>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H</t>
  </si>
  <si>
    <t xml:space="preserve">I</t>
  </si>
  <si>
    <t xml:space="preserve">O</t>
  </si>
  <si>
    <t xml:space="preserve">P</t>
  </si>
  <si>
    <t xml:space="preserve">S</t>
  </si>
  <si>
    <t xml:space="preserve">T</t>
  </si>
  <si>
    <t xml:space="preserve">U</t>
  </si>
  <si>
    <t xml:space="preserve">V</t>
  </si>
  <si>
    <t xml:space="preserve">Series 1</t>
  </si>
  <si>
    <t xml:space="preserve">Series 2</t>
  </si>
  <si>
    <t xml:space="preserve">Series 3</t>
  </si>
  <si>
    <t xml:space="preserve">Series 4</t>
  </si>
  <si>
    <t xml:space="preserve">Series 5</t>
  </si>
  <si>
    <t xml:space="preserve">Series 6</t>
  </si>
  <si>
    <t xml:space="preserve">Series 7</t>
  </si>
  <si>
    <t xml:space="preserve">Series 8</t>
  </si>
  <si>
    <t xml:space="preserve">Series 9</t>
  </si>
  <si>
    <t xml:space="preserve">Series 10</t>
  </si>
  <si>
    <t xml:space="preserve">Avg</t>
  </si>
  <si>
    <t xml:space="preserve">Stdev</t>
  </si>
  <si>
    <t xml:space="preserve">Max</t>
  </si>
  <si>
    <t xml:space="preserve">Min</t>
  </si>
  <si>
    <t xml:space="preserve">Med</t>
  </si>
  <si>
    <t xml:space="preserve">Weird</t>
  </si>
  <si>
    <t xml:space="preserve">OR-Avg</t>
  </si>
  <si>
    <t xml:space="preserve">Ground Truth</t>
  </si>
  <si>
    <t xml:space="preserve">Abs. Error Median</t>
  </si>
  <si>
    <t xml:space="preserve">Gesamtfehler</t>
  </si>
  <si>
    <t xml:space="preserve">Rel. Error Median</t>
  </si>
  <si>
    <t xml:space="preserve">Abs. Error Weird</t>
  </si>
  <si>
    <t xml:space="preserve">Rel. Error Weird</t>
  </si>
  <si>
    <t xml:space="preserve">Abs. Error OR-Avg</t>
  </si>
  <si>
    <t xml:space="preserve">Rel. Error OR-Avg</t>
  </si>
  <si>
    <t xml:space="preserve">Description</t>
  </si>
  <si>
    <t xml:space="preserve">Basis kl. KLT</t>
  </si>
  <si>
    <t xml:space="preserve">Basis gr. KLT</t>
  </si>
  <si>
    <t xml:space="preserve">Basis Karton</t>
  </si>
  <si>
    <t xml:space="preserve">Basis bl KLT</t>
  </si>
  <si>
    <t xml:space="preserve">Basis gr. SLK</t>
  </si>
  <si>
    <t xml:space="preserve">Basis kl. SLK</t>
  </si>
  <si>
    <t xml:space="preserve">Basis Europalette</t>
  </si>
  <si>
    <t xml:space="preserve">Fass II</t>
  </si>
  <si>
    <t xml:space="preserve">llw 0,01</t>
  </si>
  <si>
    <t xml:space="preserve">llw 0,05</t>
  </si>
  <si>
    <t xml:space="preserve">kabel</t>
  </si>
  <si>
    <t xml:space="preserve">boden nach oben</t>
  </si>
  <si>
    <t xml:space="preserve">70% licht</t>
  </si>
  <si>
    <t xml:space="preserve">70% licht karton</t>
  </si>
  <si>
    <t xml:space="preserve">G</t>
  </si>
  <si>
    <t xml:space="preserve">Basis Fass</t>
  </si>
  <si>
    <t xml:space="preserve">Measurement Time</t>
  </si>
  <si>
    <t xml:space="preserve">Width</t>
  </si>
  <si>
    <t xml:space="preserve">Height</t>
  </si>
  <si>
    <t xml:space="preserve">Duration (ca)</t>
  </si>
  <si>
    <t xml:space="preserve">Compute Time</t>
  </si>
  <si>
    <t xml:space="preserve">Total Time 
(Meas + Avg Compute)</t>
  </si>
  <si>
    <t xml:space="preserve">0:00:09.017697</t>
  </si>
  <si>
    <t xml:space="preserve">0:00:08.845178</t>
  </si>
  <si>
    <t xml:space="preserve">0:00:09.140647</t>
  </si>
  <si>
    <t xml:space="preserve">0:00:09.080078</t>
  </si>
  <si>
    <t xml:space="preserve">0:00:08.940935</t>
  </si>
  <si>
    <t xml:space="preserve">0:00:08.836846</t>
  </si>
  <si>
    <t xml:space="preserve">0:00:11.250820</t>
  </si>
  <si>
    <t xml:space="preserve">0:00:13.794526</t>
  </si>
  <si>
    <t xml:space="preserve">0:00:11.351303</t>
  </si>
  <si>
    <t xml:space="preserve">0:00:08.939257</t>
  </si>
  <si>
    <t xml:space="preserve">0:00:09.505565</t>
  </si>
  <si>
    <t xml:space="preserve">0:00:08.915316</t>
  </si>
  <si>
    <t xml:space="preserve">0:00:08.873099</t>
  </si>
  <si>
    <t xml:space="preserve">0:00:08.696916</t>
  </si>
  <si>
    <t xml:space="preserve">0:00:09.238267</t>
  </si>
  <si>
    <t xml:space="preserve">0:00:08.781899</t>
  </si>
  <si>
    <t xml:space="preserve">0:00:08.838100</t>
  </si>
  <si>
    <t xml:space="preserve">0:00:09.252922</t>
  </si>
  <si>
    <t xml:space="preserve">0:00:08.944743</t>
  </si>
  <si>
    <t xml:space="preserve">0:00:08.788383</t>
  </si>
  <si>
    <t xml:space="preserve">0:00:08.674652</t>
  </si>
  <si>
    <t xml:space="preserve">0:00:11.057284</t>
  </si>
  <si>
    <t xml:space="preserve">0:00:14.207978</t>
  </si>
  <si>
    <t xml:space="preserve">0:00:10.557866</t>
  </si>
  <si>
    <t xml:space="preserve">0:00:08.930974</t>
  </si>
  <si>
    <t xml:space="preserve">0:00:09.524153</t>
  </si>
  <si>
    <t xml:space="preserve">0:00:08.769413</t>
  </si>
  <si>
    <t xml:space="preserve">0:00:08.864027</t>
  </si>
  <si>
    <t xml:space="preserve">0:00:08.654728</t>
  </si>
  <si>
    <t xml:space="preserve">0:00:09.113988</t>
  </si>
  <si>
    <t xml:space="preserve">0:00:08.746529</t>
  </si>
  <si>
    <t xml:space="preserve">0:00:08.925604</t>
  </si>
  <si>
    <t xml:space="preserve">0:00:09.266724</t>
  </si>
  <si>
    <t xml:space="preserve">0:00:09.177491</t>
  </si>
  <si>
    <t xml:space="preserve">0:00:09.262128</t>
  </si>
  <si>
    <t xml:space="preserve">0:00:08.790327</t>
  </si>
  <si>
    <t xml:space="preserve">0:00:12.601719</t>
  </si>
  <si>
    <t xml:space="preserve">0:00:14.001730</t>
  </si>
  <si>
    <t xml:space="preserve">0:00:10.405963</t>
  </si>
  <si>
    <t xml:space="preserve">0:00:09.105336</t>
  </si>
  <si>
    <t xml:space="preserve">0:00:09.452651</t>
  </si>
  <si>
    <t xml:space="preserve">0:00:08.926526</t>
  </si>
  <si>
    <t xml:space="preserve">0:00:08.912208</t>
  </si>
  <si>
    <t xml:space="preserve">0:00:08.703895</t>
  </si>
  <si>
    <t xml:space="preserve">0:00:08.927505</t>
  </si>
  <si>
    <t xml:space="preserve">0:00:08.775479</t>
  </si>
  <si>
    <t xml:space="preserve">0:00:08.759607</t>
  </si>
  <si>
    <t xml:space="preserve">0:00:09.295017</t>
  </si>
  <si>
    <t xml:space="preserve">0:00:09.006058</t>
  </si>
  <si>
    <t xml:space="preserve">0:00:08.766431</t>
  </si>
  <si>
    <t xml:space="preserve">0:00:08.816158</t>
  </si>
  <si>
    <t xml:space="preserve">0:00:11.236147</t>
  </si>
  <si>
    <t xml:space="preserve">0:00:15.015684</t>
  </si>
  <si>
    <t xml:space="preserve">0:00:10.344664</t>
  </si>
  <si>
    <t xml:space="preserve">0:00:09.162873</t>
  </si>
  <si>
    <t xml:space="preserve">0:00:10.035958</t>
  </si>
  <si>
    <t xml:space="preserve">0:00:08.882974</t>
  </si>
  <si>
    <t xml:space="preserve">0:00:08.843168</t>
  </si>
  <si>
    <t xml:space="preserve">0:00:08.659335</t>
  </si>
  <si>
    <t xml:space="preserve">0:00:09.115127</t>
  </si>
  <si>
    <t xml:space="preserve">0:00:08.788203</t>
  </si>
  <si>
    <t xml:space="preserve">0:00:13.534198</t>
  </si>
  <si>
    <t xml:space="preserve">0:00:09.067794</t>
  </si>
  <si>
    <t xml:space="preserve">0:00:09.009390</t>
  </si>
  <si>
    <t xml:space="preserve">0:00:08.657653</t>
  </si>
  <si>
    <t xml:space="preserve">0:00:08.805305</t>
  </si>
  <si>
    <t xml:space="preserve">0:00:11.409112</t>
  </si>
  <si>
    <t xml:space="preserve">0:00:14.344032</t>
  </si>
  <si>
    <t xml:space="preserve">0:00:10.435657</t>
  </si>
  <si>
    <t xml:space="preserve">0:00:09.210017</t>
  </si>
  <si>
    <t xml:space="preserve">0:00:11.062815</t>
  </si>
  <si>
    <t xml:space="preserve">0:00:08.926668</t>
  </si>
  <si>
    <t xml:space="preserve">0:00:08.843158</t>
  </si>
  <si>
    <t xml:space="preserve">0:00:08.624967</t>
  </si>
  <si>
    <t xml:space="preserve">0:00:08.823897</t>
  </si>
  <si>
    <t xml:space="preserve">0:00:08.722302</t>
  </si>
  <si>
    <t xml:space="preserve">0:00:09.030259</t>
  </si>
  <si>
    <t xml:space="preserve">0:00:09.394602</t>
  </si>
  <si>
    <t xml:space="preserve">0:00:09.350986</t>
  </si>
  <si>
    <t xml:space="preserve">0:00:08.715135</t>
  </si>
  <si>
    <t xml:space="preserve">0:00:08.738478</t>
  </si>
  <si>
    <t xml:space="preserve">0:00:12.668924</t>
  </si>
  <si>
    <t xml:space="preserve">0:00:16.141101</t>
  </si>
  <si>
    <t xml:space="preserve">0:00:10.487599</t>
  </si>
  <si>
    <t xml:space="preserve">0:00:09.278010</t>
  </si>
  <si>
    <t xml:space="preserve">0:00:09.450135</t>
  </si>
  <si>
    <t xml:space="preserve">0:00:08.922075</t>
  </si>
  <si>
    <t xml:space="preserve">0:00:09.183118</t>
  </si>
  <si>
    <t xml:space="preserve">0:00:08.796930</t>
  </si>
  <si>
    <t xml:space="preserve">0:00:09.511317</t>
  </si>
  <si>
    <t xml:space="preserve">0:00:08.986107</t>
  </si>
  <si>
    <t xml:space="preserve">0:00:08.741134</t>
  </si>
  <si>
    <t xml:space="preserve">0:00:09.211637</t>
  </si>
  <si>
    <t xml:space="preserve">0:00:09.833205</t>
  </si>
  <si>
    <t xml:space="preserve">0:00:08.610285</t>
  </si>
  <si>
    <t xml:space="preserve">0:00:08.738199</t>
  </si>
  <si>
    <t xml:space="preserve">0:00:11.315280</t>
  </si>
  <si>
    <t xml:space="preserve">0:00:14.885363</t>
  </si>
  <si>
    <t xml:space="preserve">0:00:11.026545</t>
  </si>
  <si>
    <t xml:space="preserve">0:00:09.122950</t>
  </si>
  <si>
    <t xml:space="preserve">0:00:09.472127</t>
  </si>
  <si>
    <t xml:space="preserve">0:00:08.870611</t>
  </si>
  <si>
    <t xml:space="preserve">0:00:13.810513</t>
  </si>
  <si>
    <t xml:space="preserve">0:00:09.074615</t>
  </si>
  <si>
    <t xml:space="preserve">0:00:08.829143</t>
  </si>
  <si>
    <t xml:space="preserve">0:00:08.934287</t>
  </si>
  <si>
    <t xml:space="preserve">0:00:09.897583</t>
  </si>
  <si>
    <t xml:space="preserve">0:00:09.274707</t>
  </si>
  <si>
    <t xml:space="preserve">0:00:09.508659</t>
  </si>
  <si>
    <t xml:space="preserve">0:00:08.586270</t>
  </si>
  <si>
    <t xml:space="preserve">0:00:08.840383</t>
  </si>
  <si>
    <t xml:space="preserve">0:00:11.453834</t>
  </si>
  <si>
    <t xml:space="preserve">0:00:14.932547</t>
  </si>
  <si>
    <t xml:space="preserve">0:00:11.077605</t>
  </si>
  <si>
    <t xml:space="preserve">0:00:09.049793</t>
  </si>
  <si>
    <t xml:space="preserve">0:00:09.463007</t>
  </si>
  <si>
    <t xml:space="preserve">0:00:08.875568</t>
  </si>
  <si>
    <t xml:space="preserve">0:00:10.407437</t>
  </si>
  <si>
    <t xml:space="preserve">0:00:08.972929</t>
  </si>
  <si>
    <t xml:space="preserve">0:00:09.812196</t>
  </si>
  <si>
    <t xml:space="preserve">0:00:09.030245</t>
  </si>
  <si>
    <t xml:space="preserve">0:00:08.806692</t>
  </si>
  <si>
    <t xml:space="preserve">0:00:09.119070</t>
  </si>
  <si>
    <t xml:space="preserve">0:00:09.217523</t>
  </si>
  <si>
    <t xml:space="preserve">0:00:08.744652</t>
  </si>
  <si>
    <t xml:space="preserve">0:00:08.918636</t>
  </si>
  <si>
    <t xml:space="preserve">0:00:11.266748</t>
  </si>
  <si>
    <t xml:space="preserve">0:00:14.899629</t>
  </si>
  <si>
    <t xml:space="preserve">0:00:10.422054</t>
  </si>
  <si>
    <t xml:space="preserve">0:00:09.434103</t>
  </si>
  <si>
    <t xml:space="preserve">0:00:09.425028</t>
  </si>
  <si>
    <t xml:space="preserve">0:00:08.832587</t>
  </si>
  <si>
    <t xml:space="preserve">0:00:08.800306</t>
  </si>
  <si>
    <t xml:space="preserve">0:00:09.029856</t>
  </si>
  <si>
    <t xml:space="preserve">0:00:09.057620</t>
  </si>
  <si>
    <t xml:space="preserve">0:00:08.806510</t>
  </si>
  <si>
    <t xml:space="preserve">0:00:08.864996</t>
  </si>
  <si>
    <t xml:space="preserve">0:00:09.583235</t>
  </si>
  <si>
    <t xml:space="preserve">0:00:09.134556</t>
  </si>
  <si>
    <t xml:space="preserve">0:00:08.615161</t>
  </si>
  <si>
    <t xml:space="preserve">0:00:09.000528</t>
  </si>
  <si>
    <t xml:space="preserve">0:00:11.297532</t>
  </si>
  <si>
    <t xml:space="preserve">0:00:14.943227</t>
  </si>
  <si>
    <t xml:space="preserve">0:00:10.394750</t>
  </si>
  <si>
    <t xml:space="preserve">0:00:13.491292</t>
  </si>
  <si>
    <t xml:space="preserve">0:00:09.473163</t>
  </si>
  <si>
    <t xml:space="preserve">0:00:08.771452</t>
  </si>
  <si>
    <t xml:space="preserve">0:00:08.901207</t>
  </si>
  <si>
    <t xml:space="preserve">0:00:08.711851</t>
  </si>
  <si>
    <t xml:space="preserve">0:00:08.918836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</si>
</sst>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#,##0"/>
    <numFmt numFmtId="166" formatCode="0"/>
    <numFmt numFmtId="167" formatCode="0.00"/>
    <numFmt numFmtId="168" formatCode="0\ %"/>
    <numFmt numFmtId="169" formatCode="0.0%"/>
    <numFmt numFmtId="170" formatCode="0.00\ %"/>
    <numFmt numFmtId="171" formatCode="hh:mm"/>
    <numFmt numFmtId="172" formatCode="[$-F400]h:mm:ss\ AM/PM"/>
  </numFmts>
  <fonts count="7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8"/>
      <color rgb="FFBCBEC4"/>
      <name val="JetBrains Mono"/>
      <family val="0"/>
      <charset val="1"/>
    </font>
    <font>
      <sz val="11"/>
      <name val="Times New Roman"/>
      <family val="1"/>
    </font>
    <font>
      <sz val="12"/>
      <name val="Apto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D9D9D9"/>
        <bgColor rgb="FFF2CFEE"/>
      </patternFill>
    </fill>
    <fill>
      <patternFill patternType="solid">
        <fgColor rgb="FFCAEEFB"/>
        <bgColor rgb="FFCCFFFF"/>
      </patternFill>
    </fill>
    <fill>
      <patternFill patternType="solid">
        <fgColor rgb="FFF2CFEE"/>
        <bgColor rgb="FFD9D9D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AEEFB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CFE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757800</xdr:colOff>
      <xdr:row>44</xdr:row>
      <xdr:rowOff>126360</xdr:rowOff>
    </xdr:from>
    <xdr:to>
      <xdr:col>11</xdr:col>
      <xdr:colOff>477360</xdr:colOff>
      <xdr:row>67</xdr:row>
      <xdr:rowOff>39600</xdr:rowOff>
    </xdr:to>
    <xdr:sp>
      <xdr:nvSpPr>
        <xdr:cNvPr id="0" name=""/>
        <xdr:cNvSpPr/>
      </xdr:nvSpPr>
      <xdr:spPr>
        <a:xfrm>
          <a:off x="6216840" y="7733520"/>
          <a:ext cx="5647680" cy="429480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r>
            <a:rPr b="0" lang="en-GB" sz="1100" spc="-1" strike="noStrike">
              <a:latin typeface="Times New Roman"/>
            </a:rPr>
            <a:t>This chart isn’t available in your version of Excel.</a:t>
          </a:r>
          <a:endParaRPr b="0" lang="de-DE" sz="1100" spc="-1" strike="noStrike">
            <a:latin typeface="Times New Roman"/>
          </a:endParaRPr>
        </a:p>
        <a:p>
          <a:endParaRPr b="0" lang="de-D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latin typeface="Times New Roman"/>
            </a:rPr>
            <a:t>Editing this shape or saving this workbook into a different file format will permanently break the chart.</a:t>
          </a:r>
          <a:endParaRPr b="0" lang="de-DE" sz="11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348480</xdr:colOff>
      <xdr:row>77</xdr:row>
      <xdr:rowOff>173160</xdr:rowOff>
    </xdr:from>
    <xdr:to>
      <xdr:col>14</xdr:col>
      <xdr:colOff>235080</xdr:colOff>
      <xdr:row>102</xdr:row>
      <xdr:rowOff>46800</xdr:rowOff>
    </xdr:to>
    <xdr:sp>
      <xdr:nvSpPr>
        <xdr:cNvPr id="1" name=""/>
        <xdr:cNvSpPr/>
      </xdr:nvSpPr>
      <xdr:spPr>
        <a:xfrm>
          <a:off x="9759600" y="14066640"/>
          <a:ext cx="4826880" cy="463644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r>
            <a:rPr b="0" lang="en-GB" sz="1100" spc="-1" strike="noStrike">
              <a:latin typeface="Times New Roman"/>
            </a:rPr>
            <a:t>This chart isn’t available in your version of Excel.</a:t>
          </a:r>
          <a:endParaRPr b="0" lang="de-DE" sz="1100" spc="-1" strike="noStrike">
            <a:latin typeface="Times New Roman"/>
          </a:endParaRPr>
        </a:p>
        <a:p>
          <a:endParaRPr b="0" lang="de-D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latin typeface="Times New Roman"/>
            </a:rPr>
            <a:t>Editing this shape or saving this workbook into a different file format will permanently break the chart.</a:t>
          </a:r>
          <a:endParaRPr b="0" lang="de-DE" sz="1100" spc="-1" strike="noStrike"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10.38671875" defaultRowHeight="15" zeroHeight="false" outlineLevelRow="0" outlineLevelCol="0"/>
  <cols>
    <col collapsed="false" customWidth="true" hidden="false" outlineLevel="0" max="4" min="4" style="0" width="15.16"/>
    <col collapsed="false" customWidth="true" hidden="false" outlineLevel="0" max="1024" min="1018" style="0" width="8.36"/>
  </cols>
  <sheetData>
    <row r="1" customFormat="false" ht="15" hidden="false" customHeight="false" outlineLevel="0" collapsed="false">
      <c r="A1" s="1" t="n">
        <v>0.0245206853190346</v>
      </c>
      <c r="B1" s="1" t="n">
        <v>0.0287664966341253</v>
      </c>
      <c r="C1" s="1" t="n">
        <v>0.0197306217156334</v>
      </c>
      <c r="D1" s="1" t="n">
        <v>0.0292491382367591</v>
      </c>
      <c r="E1" s="1" t="n">
        <v>0.0170727980495771</v>
      </c>
      <c r="F1" s="1" t="n">
        <v>0.0152397462780681</v>
      </c>
      <c r="G1" s="1" t="n">
        <v>0.130921863711975</v>
      </c>
      <c r="H1" s="1" t="n">
        <v>0.269061421079531</v>
      </c>
      <c r="I1" s="1" t="n">
        <v>0.145242644398228</v>
      </c>
      <c r="J1" s="1" t="n">
        <v>0.0383652833163691</v>
      </c>
      <c r="K1" s="1" t="n">
        <v>0.047368468391631</v>
      </c>
      <c r="L1" s="1" t="n">
        <v>0.0206939420121857</v>
      </c>
      <c r="M1" s="1" t="n">
        <v>0.0157180652729992</v>
      </c>
      <c r="N1" s="1" t="n">
        <v>0.02238286348494</v>
      </c>
      <c r="O1" s="1" t="n">
        <v>0.022225801849695</v>
      </c>
    </row>
    <row r="2" customFormat="false" ht="15" hidden="false" customHeight="false" outlineLevel="0" collapsed="false">
      <c r="A2" s="1" t="n">
        <v>0.0308051406024737</v>
      </c>
      <c r="B2" s="1" t="n">
        <v>0.026633562149675</v>
      </c>
      <c r="C2" s="1" t="n">
        <v>0.0208839004678909</v>
      </c>
      <c r="D2" s="1" t="n">
        <v>0.0239733528950807</v>
      </c>
      <c r="E2" s="1" t="n">
        <v>0.0181173054399857</v>
      </c>
      <c r="F2" s="1" t="n">
        <v>0.0172404227271484</v>
      </c>
      <c r="G2" s="1" t="n">
        <v>0.190974850192781</v>
      </c>
      <c r="H2" s="1" t="n">
        <v>0.428065812616031</v>
      </c>
      <c r="I2" s="1" t="n">
        <v>0.494077318902687</v>
      </c>
      <c r="J2" s="1" t="n">
        <v>0.0474099859953233</v>
      </c>
      <c r="K2" s="1" t="n">
        <v>0.0497908269110272</v>
      </c>
      <c r="L2" s="1" t="n">
        <v>0.0194576353561793</v>
      </c>
      <c r="M2" s="1" t="n">
        <v>0.0190894387581889</v>
      </c>
      <c r="N2" s="1" t="n">
        <v>0.0282501009075164</v>
      </c>
      <c r="O2" s="1" t="n">
        <v>0.0202275469877437</v>
      </c>
    </row>
    <row r="3" customFormat="false" ht="15" hidden="false" customHeight="false" outlineLevel="0" collapsed="false">
      <c r="A3" s="1" t="n">
        <v>0.0217390651214219</v>
      </c>
      <c r="B3" s="1" t="n">
        <v>0.0246461267447144</v>
      </c>
      <c r="C3" s="1" t="n">
        <v>0.0196779258821168</v>
      </c>
      <c r="D3" s="1" t="n">
        <v>0.0284867118550653</v>
      </c>
      <c r="E3" s="1" t="n">
        <v>0.0198544434035253</v>
      </c>
      <c r="F3" s="1" t="n">
        <v>0.0160776595978766</v>
      </c>
      <c r="G3" s="1" t="n">
        <v>0.927516772663953</v>
      </c>
      <c r="H3" s="1" t="n">
        <v>0.775402885978481</v>
      </c>
      <c r="I3" s="1" t="n">
        <v>0.35582561649974</v>
      </c>
      <c r="J3" s="1" t="n">
        <v>0.0342944400513772</v>
      </c>
      <c r="K3" s="1" t="n">
        <v>0.0368467688978472</v>
      </c>
      <c r="L3" s="1" t="n">
        <v>0.0229382975847339</v>
      </c>
      <c r="M3" s="1" t="n">
        <v>0.0193683686129111</v>
      </c>
      <c r="N3" s="1" t="n">
        <v>0.0226810106842746</v>
      </c>
      <c r="O3" s="1" t="n">
        <v>0.0219249608089452</v>
      </c>
    </row>
    <row r="4" customFormat="false" ht="15" hidden="false" customHeight="false" outlineLevel="0" collapsed="false">
      <c r="A4" s="1" t="n">
        <v>0.0231593268757133</v>
      </c>
      <c r="B4" s="1" t="n">
        <v>0.0283969385247803</v>
      </c>
      <c r="C4" s="1" t="n">
        <v>0.0191207765456641</v>
      </c>
      <c r="D4" s="1" t="n">
        <v>0.0252105240168392</v>
      </c>
      <c r="E4" s="1" t="n">
        <v>0.0153955464124389</v>
      </c>
      <c r="F4" s="1" t="n">
        <v>0.0187257992600117</v>
      </c>
      <c r="G4" s="1" t="n">
        <v>0.0518752619306633</v>
      </c>
      <c r="H4" s="1" t="n">
        <v>0.32533158169236</v>
      </c>
      <c r="I4" s="1" t="n">
        <v>0.328718125279118</v>
      </c>
      <c r="J4" s="1" t="n">
        <v>0.0432817799004454</v>
      </c>
      <c r="K4" s="1" t="n">
        <v>0.206535922645297</v>
      </c>
      <c r="L4" s="1" t="n">
        <v>0.018948712039698</v>
      </c>
      <c r="M4" s="1" t="n">
        <v>0.0172274205116973</v>
      </c>
      <c r="N4" s="1" t="n">
        <v>0.023423145277496</v>
      </c>
      <c r="O4" s="1" t="n">
        <v>0.0196849403076524</v>
      </c>
    </row>
    <row r="5" customFormat="false" ht="15" hidden="false" customHeight="false" outlineLevel="0" collapsed="false">
      <c r="A5" s="1" t="n">
        <v>0.0269636766437593</v>
      </c>
      <c r="B5" s="1" t="n">
        <v>0.244256035627142</v>
      </c>
      <c r="C5" s="1" t="n">
        <v>0.0231399704652476</v>
      </c>
      <c r="D5" s="1" t="n">
        <v>0.026462256419136</v>
      </c>
      <c r="E5" s="1" t="n">
        <v>0.0193571538350418</v>
      </c>
      <c r="F5" s="1" t="n">
        <v>0.0192768012247659</v>
      </c>
      <c r="G5" s="1" t="n">
        <v>0.104615854093573</v>
      </c>
      <c r="H5" s="1" t="n">
        <v>0.481234309587567</v>
      </c>
      <c r="I5" s="1" t="n">
        <v>0.339653278136072</v>
      </c>
      <c r="J5" s="1" t="n">
        <v>0.0287641617839174</v>
      </c>
      <c r="K5" s="1" t="n">
        <v>0.860766025854093</v>
      </c>
      <c r="L5" s="1" t="n">
        <v>0.0187740049840506</v>
      </c>
      <c r="M5" s="1" t="n">
        <v>0.0161386759197513</v>
      </c>
      <c r="N5" s="1" t="n">
        <v>0.0226004661186581</v>
      </c>
      <c r="O5" s="1" t="n">
        <v>0.0218694958901273</v>
      </c>
    </row>
    <row r="6" customFormat="false" ht="15" hidden="false" customHeight="false" outlineLevel="0" collapsed="false">
      <c r="A6" s="1" t="n">
        <v>0.0250775134447079</v>
      </c>
      <c r="B6" s="1" t="n">
        <v>0.0306231219935505</v>
      </c>
      <c r="C6" s="1" t="n">
        <v>0.181973851466368</v>
      </c>
      <c r="D6" s="1" t="n">
        <v>0.0270184391520944</v>
      </c>
      <c r="E6" s="1" t="n">
        <v>0.0163789628002948</v>
      </c>
      <c r="F6" s="1" t="n">
        <v>0.017531352295247</v>
      </c>
      <c r="G6" s="2" t="n">
        <v>1.5647533250005</v>
      </c>
      <c r="H6" s="1" t="n">
        <v>0.927067229583527</v>
      </c>
      <c r="I6" s="1" t="n">
        <v>0.374893905065822</v>
      </c>
      <c r="J6" s="1" t="n">
        <v>0.26801363945259</v>
      </c>
      <c r="K6" s="1" t="n">
        <v>0.0379128291214255</v>
      </c>
      <c r="L6" s="1" t="n">
        <v>0.0257298344594793</v>
      </c>
      <c r="M6" s="1" t="n">
        <v>0.276714989230657</v>
      </c>
      <c r="N6" s="1" t="n">
        <v>0.0353197941311366</v>
      </c>
      <c r="O6" s="1" t="n">
        <v>0.0849756470320431</v>
      </c>
    </row>
    <row r="7" customFormat="false" ht="15" hidden="false" customHeight="false" outlineLevel="0" collapsed="false">
      <c r="A7" s="1" t="n">
        <v>0.0236603213802869</v>
      </c>
      <c r="B7" s="1" t="n">
        <v>0.0266607255130478</v>
      </c>
      <c r="C7" s="1" t="n">
        <v>0.0194106788213766</v>
      </c>
      <c r="D7" s="1" t="n">
        <v>0.0255827187691523</v>
      </c>
      <c r="E7" s="1" t="n">
        <v>0.0175561065468564</v>
      </c>
      <c r="F7" s="1" t="n">
        <v>0.0169938230921178</v>
      </c>
      <c r="G7" s="1" t="n">
        <v>0.113853374039637</v>
      </c>
      <c r="H7" s="1" t="n">
        <v>0.476227819580689</v>
      </c>
      <c r="I7" s="1" t="n">
        <v>0.76566858484272</v>
      </c>
      <c r="J7" s="1" t="n">
        <v>0.0356042560134489</v>
      </c>
      <c r="K7" s="1" t="n">
        <v>0.0515865940195143</v>
      </c>
      <c r="L7" s="1" t="n">
        <v>0.0179768295011584</v>
      </c>
      <c r="M7" s="2" t="n">
        <v>1.06165979803999</v>
      </c>
      <c r="N7" s="1" t="n">
        <v>0.0286693344964975</v>
      </c>
      <c r="O7" s="1" t="n">
        <v>0.0174835916141276</v>
      </c>
    </row>
    <row r="8" customFormat="false" ht="15" hidden="false" customHeight="false" outlineLevel="0" collapsed="false">
      <c r="A8" s="1" t="n">
        <v>0.0263245933686467</v>
      </c>
      <c r="B8" s="1" t="n">
        <v>0.280000752557769</v>
      </c>
      <c r="C8" s="1" t="n">
        <v>0.0203095838553734</v>
      </c>
      <c r="D8" s="1" t="n">
        <v>0.0249779924151372</v>
      </c>
      <c r="E8" s="1" t="n">
        <v>0.0173374901860015</v>
      </c>
      <c r="F8" s="1" t="n">
        <v>0.0168825105033335</v>
      </c>
      <c r="G8" s="1" t="n">
        <v>0.0749827286065148</v>
      </c>
      <c r="H8" s="1" t="n">
        <v>0.182211366807665</v>
      </c>
      <c r="I8" s="1" t="n">
        <v>0.0660242595806345</v>
      </c>
      <c r="J8" s="1" t="n">
        <v>0.0396095159555593</v>
      </c>
      <c r="K8" s="1" t="n">
        <v>0.04939405244711</v>
      </c>
      <c r="L8" s="1" t="n">
        <v>0.0215770701439924</v>
      </c>
      <c r="M8" s="1" t="n">
        <v>0.0856548168028997</v>
      </c>
      <c r="N8" s="1" t="n">
        <v>0.0232603408329653</v>
      </c>
      <c r="O8" s="1" t="n">
        <v>0.136383615403747</v>
      </c>
    </row>
    <row r="9" customFormat="false" ht="15" hidden="false" customHeight="false" outlineLevel="0" collapsed="false">
      <c r="A9" s="1" t="n">
        <v>0.0251619865170931</v>
      </c>
      <c r="B9" s="1" t="n">
        <v>0.0297242521680151</v>
      </c>
      <c r="C9" s="1" t="n">
        <v>0.0180228558733294</v>
      </c>
      <c r="D9" s="1" t="n">
        <v>0.0279676517390129</v>
      </c>
      <c r="E9" s="1" t="n">
        <v>0.0178575336819209</v>
      </c>
      <c r="F9" s="1" t="n">
        <v>0.0193444554947203</v>
      </c>
      <c r="G9" s="1" t="n">
        <v>0.0848695058236292</v>
      </c>
      <c r="H9" s="1" t="n">
        <v>0.311426950546873</v>
      </c>
      <c r="I9" s="1" t="n">
        <v>0.370041517740845</v>
      </c>
      <c r="J9" s="1" t="n">
        <v>0.450926830675007</v>
      </c>
      <c r="K9" s="1" t="n">
        <v>0.0440192776043441</v>
      </c>
      <c r="L9" s="1" t="n">
        <v>0.0217554026406893</v>
      </c>
      <c r="M9" s="1" t="n">
        <v>0.0191985517306497</v>
      </c>
      <c r="N9" s="1" t="n">
        <v>0.025432093587837</v>
      </c>
      <c r="O9" s="1" t="n">
        <v>0.0670032360947952</v>
      </c>
    </row>
    <row r="10" customFormat="false" ht="15" hidden="false" customHeight="false" outlineLevel="0" collapsed="false">
      <c r="A10" s="1" t="n">
        <v>0.023083181537251</v>
      </c>
      <c r="B10" s="1" t="n">
        <v>0.0293244079559812</v>
      </c>
      <c r="C10" s="1" t="n">
        <v>0.0820288331071656</v>
      </c>
      <c r="D10" s="1" t="n">
        <v>0.0304644290454662</v>
      </c>
      <c r="E10" s="1" t="n">
        <v>0.0187078382717651</v>
      </c>
      <c r="F10" s="1" t="n">
        <v>0.0169357164419159</v>
      </c>
      <c r="G10" s="1" t="n">
        <v>0.175160389798361</v>
      </c>
      <c r="H10" s="1" t="n">
        <v>0.410567046457952</v>
      </c>
      <c r="I10" s="1" t="n">
        <v>0.35290106378511</v>
      </c>
      <c r="J10" s="2" t="n">
        <v>1.48298503284284</v>
      </c>
      <c r="K10" s="1" t="n">
        <v>0.052955663067862</v>
      </c>
      <c r="L10" s="1" t="n">
        <v>0.021649735629113</v>
      </c>
      <c r="M10" s="1" t="n">
        <v>0.0175560062621491</v>
      </c>
      <c r="N10" s="1" t="n">
        <v>0.0259547478665521</v>
      </c>
      <c r="O10" s="1" t="n">
        <v>0.0244439092123037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25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pane xSplit="1" ySplit="0" topLeftCell="I1" activePane="topRight" state="frozen"/>
      <selection pane="topLeft" activeCell="A1" activeCellId="0" sqref="A1"/>
      <selection pane="topRight" activeCell="M1" activeCellId="0" sqref="M1"/>
    </sheetView>
  </sheetViews>
  <sheetFormatPr defaultColWidth="10.38671875" defaultRowHeight="15" zeroHeight="false" outlineLevelRow="0" outlineLevelCol="0"/>
  <cols>
    <col collapsed="false" customWidth="true" hidden="false" outlineLevel="0" max="1" min="1" style="0" width="15.5"/>
    <col collapsed="false" customWidth="true" hidden="false" outlineLevel="0" max="16" min="2" style="0" width="10.17"/>
    <col collapsed="false" customWidth="true" hidden="false" outlineLevel="0" max="18" min="18" style="0" width="14.84"/>
    <col collapsed="false" customWidth="true" hidden="false" outlineLevel="0" max="1024" min="1018" style="0" width="8.36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customFormat="false" ht="15" hidden="false" customHeight="false" outlineLevel="0" collapsed="false">
      <c r="A2" s="4" t="s">
        <v>15</v>
      </c>
      <c r="B2" s="5" t="n">
        <f aca="false">IF('Raw Measurements m^3'!A1&lt;&gt;0,'Raw Measurements m^3'!A1*1000000,"")</f>
        <v>24520.6853190346</v>
      </c>
      <c r="C2" s="5" t="n">
        <f aca="false">IF('Raw Measurements m^3'!B1&lt;&gt;0,'Raw Measurements m^3'!B1*1000000,"")</f>
        <v>28766.4966341253</v>
      </c>
      <c r="D2" s="5" t="n">
        <f aca="false">IF('Raw Measurements m^3'!C1&lt;&gt;0,'Raw Measurements m^3'!C1*1000000,"")</f>
        <v>19730.6217156334</v>
      </c>
      <c r="E2" s="5" t="n">
        <f aca="false">IF('Raw Measurements m^3'!D1&lt;&gt;0,'Raw Measurements m^3'!D1*1000000,"")</f>
        <v>29249.1382367591</v>
      </c>
      <c r="F2" s="5" t="n">
        <f aca="false">IF('Raw Measurements m^3'!E1&lt;&gt;0,'Raw Measurements m^3'!E1*1000000,"")</f>
        <v>17072.7980495771</v>
      </c>
      <c r="G2" s="5" t="n">
        <f aca="false">IF('Raw Measurements m^3'!F1&lt;&gt;0,'Raw Measurements m^3'!F1*1000000,"")</f>
        <v>15239.7462780681</v>
      </c>
      <c r="H2" s="5"/>
      <c r="I2" s="5" t="n">
        <f aca="false">IF('Raw Measurements m^3'!H1&lt;&gt;0,'Raw Measurements m^3'!H1*1000000,"")</f>
        <v>269061.421079531</v>
      </c>
      <c r="J2" s="5" t="n">
        <f aca="false">IF('Raw Measurements m^3'!I1&lt;&gt;0,'Raw Measurements m^3'!I1*1000000,"")</f>
        <v>145242.644398228</v>
      </c>
      <c r="K2" s="5" t="n">
        <f aca="false">IF('Raw Measurements m^3'!J1&lt;&gt;0,'Raw Measurements m^3'!J1*1000000,"")</f>
        <v>38365.2833163691</v>
      </c>
      <c r="L2" s="5" t="n">
        <f aca="false">IF('Raw Measurements m^3'!K1&lt;&gt;0,'Raw Measurements m^3'!K1*1000000,"")</f>
        <v>47368.468391631</v>
      </c>
      <c r="M2" s="5" t="n">
        <f aca="false">IF('Raw Measurements m^3'!L1&lt;&gt;0,'Raw Measurements m^3'!L1*1000000,"")</f>
        <v>20693.9420121857</v>
      </c>
      <c r="N2" s="5" t="n">
        <f aca="false">IF('Raw Measurements m^3'!M1&lt;&gt;0,'Raw Measurements m^3'!M1*1000000,"")</f>
        <v>15718.0652729992</v>
      </c>
      <c r="O2" s="5" t="n">
        <f aca="false">IF('Raw Measurements m^3'!N1&lt;&gt;0,'Raw Measurements m^3'!N1*1000000,"")</f>
        <v>22382.86348494</v>
      </c>
      <c r="P2" s="5" t="n">
        <f aca="false">IF('Raw Measurements m^3'!O1&lt;&gt;0,'Raw Measurements m^3'!O1*1000000,"")</f>
        <v>22225.801849695</v>
      </c>
    </row>
    <row r="3" customFormat="false" ht="15" hidden="false" customHeight="false" outlineLevel="0" collapsed="false">
      <c r="A3" s="4" t="s">
        <v>16</v>
      </c>
      <c r="B3" s="5" t="n">
        <f aca="false">IF('Raw Measurements m^3'!A2&lt;&gt;0,'Raw Measurements m^3'!A2*1000000,"")</f>
        <v>30805.1406024737</v>
      </c>
      <c r="C3" s="5" t="n">
        <f aca="false">IF('Raw Measurements m^3'!B2&lt;&gt;0,'Raw Measurements m^3'!B2*1000000,"")</f>
        <v>26633.562149675</v>
      </c>
      <c r="D3" s="5" t="n">
        <f aca="false">IF('Raw Measurements m^3'!C2&lt;&gt;0,'Raw Measurements m^3'!C2*1000000,"")</f>
        <v>20883.9004678909</v>
      </c>
      <c r="E3" s="5" t="n">
        <f aca="false">IF('Raw Measurements m^3'!D2&lt;&gt;0,'Raw Measurements m^3'!D2*1000000,"")</f>
        <v>23973.3528950807</v>
      </c>
      <c r="F3" s="5" t="n">
        <f aca="false">IF('Raw Measurements m^3'!E2&lt;&gt;0,'Raw Measurements m^3'!E2*1000000,"")</f>
        <v>18117.3054399857</v>
      </c>
      <c r="G3" s="5" t="n">
        <f aca="false">IF('Raw Measurements m^3'!F2&lt;&gt;0,'Raw Measurements m^3'!F2*1000000,"")</f>
        <v>17240.4227271484</v>
      </c>
      <c r="H3" s="5"/>
      <c r="I3" s="5" t="n">
        <f aca="false">IF('Raw Measurements m^3'!H2&lt;&gt;0,'Raw Measurements m^3'!H2*1000000,"")</f>
        <v>428065.812616031</v>
      </c>
      <c r="J3" s="5" t="n">
        <f aca="false">IF('Raw Measurements m^3'!I2&lt;&gt;0,'Raw Measurements m^3'!I2*1000000,"")</f>
        <v>494077.318902687</v>
      </c>
      <c r="K3" s="5" t="n">
        <f aca="false">IF('Raw Measurements m^3'!J2&lt;&gt;0,'Raw Measurements m^3'!J2*1000000,"")</f>
        <v>47409.9859953233</v>
      </c>
      <c r="L3" s="5" t="n">
        <f aca="false">IF('Raw Measurements m^3'!K2&lt;&gt;0,'Raw Measurements m^3'!K2*1000000,"")</f>
        <v>49790.8269110272</v>
      </c>
      <c r="M3" s="5" t="n">
        <f aca="false">IF('Raw Measurements m^3'!L2&lt;&gt;0,'Raw Measurements m^3'!L2*1000000,"")</f>
        <v>19457.6353561793</v>
      </c>
      <c r="N3" s="5" t="n">
        <f aca="false">IF('Raw Measurements m^3'!M2&lt;&gt;0,'Raw Measurements m^3'!M2*1000000,"")</f>
        <v>19089.4387581889</v>
      </c>
      <c r="O3" s="5" t="n">
        <f aca="false">IF('Raw Measurements m^3'!N2&lt;&gt;0,'Raw Measurements m^3'!N2*1000000,"")</f>
        <v>28250.1009075164</v>
      </c>
      <c r="P3" s="5" t="n">
        <f aca="false">IF('Raw Measurements m^3'!O2&lt;&gt;0,'Raw Measurements m^3'!O2*1000000,"")</f>
        <v>20227.5469877437</v>
      </c>
    </row>
    <row r="4" customFormat="false" ht="15" hidden="false" customHeight="false" outlineLevel="0" collapsed="false">
      <c r="A4" s="4" t="s">
        <v>17</v>
      </c>
      <c r="B4" s="5" t="n">
        <f aca="false">IF('Raw Measurements m^3'!A3&lt;&gt;0,'Raw Measurements m^3'!A3*1000000,"")</f>
        <v>21739.0651214219</v>
      </c>
      <c r="C4" s="5" t="n">
        <f aca="false">IF('Raw Measurements m^3'!B3&lt;&gt;0,'Raw Measurements m^3'!B3*1000000,"")</f>
        <v>24646.1267447144</v>
      </c>
      <c r="D4" s="5" t="n">
        <f aca="false">IF('Raw Measurements m^3'!C3&lt;&gt;0,'Raw Measurements m^3'!C3*1000000,"")</f>
        <v>19677.9258821168</v>
      </c>
      <c r="E4" s="5" t="n">
        <f aca="false">IF('Raw Measurements m^3'!D3&lt;&gt;0,'Raw Measurements m^3'!D3*1000000,"")</f>
        <v>28486.7118550653</v>
      </c>
      <c r="F4" s="5" t="n">
        <f aca="false">IF('Raw Measurements m^3'!E3&lt;&gt;0,'Raw Measurements m^3'!E3*1000000,"")</f>
        <v>19854.4434035253</v>
      </c>
      <c r="G4" s="5" t="n">
        <f aca="false">IF('Raw Measurements m^3'!F3&lt;&gt;0,'Raw Measurements m^3'!F3*1000000,"")</f>
        <v>16077.6595978766</v>
      </c>
      <c r="H4" s="5"/>
      <c r="I4" s="5" t="n">
        <f aca="false">IF('Raw Measurements m^3'!H3&lt;&gt;0,'Raw Measurements m^3'!H3*1000000,"")</f>
        <v>775402.885978481</v>
      </c>
      <c r="J4" s="5" t="n">
        <f aca="false">IF('Raw Measurements m^3'!I3&lt;&gt;0,'Raw Measurements m^3'!I3*1000000,"")</f>
        <v>355825.61649974</v>
      </c>
      <c r="K4" s="5" t="n">
        <f aca="false">IF('Raw Measurements m^3'!J3&lt;&gt;0,'Raw Measurements m^3'!J3*1000000,"")</f>
        <v>34294.4400513772</v>
      </c>
      <c r="L4" s="5" t="n">
        <f aca="false">IF('Raw Measurements m^3'!K3&lt;&gt;0,'Raw Measurements m^3'!K3*1000000,"")</f>
        <v>36846.7688978472</v>
      </c>
      <c r="M4" s="5" t="n">
        <f aca="false">IF('Raw Measurements m^3'!L3&lt;&gt;0,'Raw Measurements m^3'!L3*1000000,"")</f>
        <v>22938.2975847339</v>
      </c>
      <c r="N4" s="5" t="n">
        <f aca="false">IF('Raw Measurements m^3'!M3&lt;&gt;0,'Raw Measurements m^3'!M3*1000000,"")</f>
        <v>19368.3686129111</v>
      </c>
      <c r="O4" s="5" t="n">
        <f aca="false">IF('Raw Measurements m^3'!N3&lt;&gt;0,'Raw Measurements m^3'!N3*1000000,"")</f>
        <v>22681.0106842746</v>
      </c>
      <c r="P4" s="5" t="n">
        <f aca="false">IF('Raw Measurements m^3'!O3&lt;&gt;0,'Raw Measurements m^3'!O3*1000000,"")</f>
        <v>21924.9608089452</v>
      </c>
    </row>
    <row r="5" customFormat="false" ht="15" hidden="false" customHeight="false" outlineLevel="0" collapsed="false">
      <c r="A5" s="4" t="s">
        <v>18</v>
      </c>
      <c r="B5" s="5" t="n">
        <f aca="false">IF('Raw Measurements m^3'!A4&lt;&gt;0,'Raw Measurements m^3'!A4*1000000,"")</f>
        <v>23159.3268757133</v>
      </c>
      <c r="C5" s="5" t="n">
        <f aca="false">IF('Raw Measurements m^3'!B4&lt;&gt;0,'Raw Measurements m^3'!B4*1000000,"")</f>
        <v>28396.9385247803</v>
      </c>
      <c r="D5" s="5" t="n">
        <f aca="false">IF('Raw Measurements m^3'!C4&lt;&gt;0,'Raw Measurements m^3'!C4*1000000,"")</f>
        <v>19120.7765456641</v>
      </c>
      <c r="E5" s="5" t="n">
        <f aca="false">IF('Raw Measurements m^3'!D4&lt;&gt;0,'Raw Measurements m^3'!D4*1000000,"")</f>
        <v>25210.5240168392</v>
      </c>
      <c r="F5" s="5" t="n">
        <f aca="false">IF('Raw Measurements m^3'!E4&lt;&gt;0,'Raw Measurements m^3'!E4*1000000,"")</f>
        <v>15395.5464124389</v>
      </c>
      <c r="G5" s="5" t="n">
        <f aca="false">IF('Raw Measurements m^3'!F4&lt;&gt;0,'Raw Measurements m^3'!F4*1000000,"")</f>
        <v>18725.7992600117</v>
      </c>
      <c r="H5" s="5"/>
      <c r="I5" s="5" t="n">
        <f aca="false">IF('Raw Measurements m^3'!H4&lt;&gt;0,'Raw Measurements m^3'!H4*1000000,"")</f>
        <v>325331.58169236</v>
      </c>
      <c r="J5" s="5" t="n">
        <f aca="false">IF('Raw Measurements m^3'!I4&lt;&gt;0,'Raw Measurements m^3'!I4*1000000,"")</f>
        <v>328718.125279118</v>
      </c>
      <c r="K5" s="5" t="n">
        <f aca="false">IF('Raw Measurements m^3'!J4&lt;&gt;0,'Raw Measurements m^3'!J4*1000000,"")</f>
        <v>43281.7799004454</v>
      </c>
      <c r="L5" s="5" t="n">
        <f aca="false">IF('Raw Measurements m^3'!K4&lt;&gt;0,'Raw Measurements m^3'!K4*1000000,"")</f>
        <v>206535.922645297</v>
      </c>
      <c r="M5" s="5" t="n">
        <f aca="false">IF('Raw Measurements m^3'!L4&lt;&gt;0,'Raw Measurements m^3'!L4*1000000,"")</f>
        <v>18948.712039698</v>
      </c>
      <c r="N5" s="5" t="n">
        <f aca="false">IF('Raw Measurements m^3'!M4&lt;&gt;0,'Raw Measurements m^3'!M4*1000000,"")</f>
        <v>17227.4205116973</v>
      </c>
      <c r="O5" s="5" t="n">
        <f aca="false">IF('Raw Measurements m^3'!N4&lt;&gt;0,'Raw Measurements m^3'!N4*1000000,"")</f>
        <v>23423.145277496</v>
      </c>
      <c r="P5" s="5" t="n">
        <f aca="false">IF('Raw Measurements m^3'!O4&lt;&gt;0,'Raw Measurements m^3'!O4*1000000,"")</f>
        <v>19684.9403076524</v>
      </c>
    </row>
    <row r="6" customFormat="false" ht="15" hidden="false" customHeight="false" outlineLevel="0" collapsed="false">
      <c r="A6" s="4" t="s">
        <v>19</v>
      </c>
      <c r="B6" s="5" t="n">
        <f aca="false">IF('Raw Measurements m^3'!A5&lt;&gt;0,'Raw Measurements m^3'!A5*1000000,"")</f>
        <v>26963.6766437593</v>
      </c>
      <c r="C6" s="5" t="n">
        <f aca="false">IF('Raw Measurements m^3'!B5&lt;&gt;0,'Raw Measurements m^3'!B5*1000000,"")</f>
        <v>244256.035627142</v>
      </c>
      <c r="D6" s="5" t="n">
        <f aca="false">IF('Raw Measurements m^3'!C5&lt;&gt;0,'Raw Measurements m^3'!C5*1000000,"")</f>
        <v>23139.9704652476</v>
      </c>
      <c r="E6" s="5" t="n">
        <f aca="false">IF('Raw Measurements m^3'!D5&lt;&gt;0,'Raw Measurements m^3'!D5*1000000,"")</f>
        <v>26462.256419136</v>
      </c>
      <c r="F6" s="5" t="n">
        <f aca="false">IF('Raw Measurements m^3'!E5&lt;&gt;0,'Raw Measurements m^3'!E5*1000000,"")</f>
        <v>19357.1538350418</v>
      </c>
      <c r="G6" s="5" t="n">
        <f aca="false">IF('Raw Measurements m^3'!F5&lt;&gt;0,'Raw Measurements m^3'!F5*1000000,"")</f>
        <v>19276.8012247659</v>
      </c>
      <c r="H6" s="5"/>
      <c r="I6" s="5" t="n">
        <f aca="false">IF('Raw Measurements m^3'!H5&lt;&gt;0,'Raw Measurements m^3'!H5*1000000,"")</f>
        <v>481234.309587567</v>
      </c>
      <c r="J6" s="5" t="n">
        <f aca="false">IF('Raw Measurements m^3'!I5&lt;&gt;0,'Raw Measurements m^3'!I5*1000000,"")</f>
        <v>339653.278136072</v>
      </c>
      <c r="K6" s="5" t="n">
        <f aca="false">IF('Raw Measurements m^3'!J5&lt;&gt;0,'Raw Measurements m^3'!J5*1000000,"")</f>
        <v>28764.1617839174</v>
      </c>
      <c r="L6" s="5" t="n">
        <f aca="false">IF('Raw Measurements m^3'!K5&lt;&gt;0,'Raw Measurements m^3'!K5*1000000,"")</f>
        <v>860766.025854093</v>
      </c>
      <c r="M6" s="5" t="n">
        <f aca="false">IF('Raw Measurements m^3'!L5&lt;&gt;0,'Raw Measurements m^3'!L5*1000000,"")</f>
        <v>18774.0049840506</v>
      </c>
      <c r="N6" s="5" t="n">
        <f aca="false">IF('Raw Measurements m^3'!M5&lt;&gt;0,'Raw Measurements m^3'!M5*1000000,"")</f>
        <v>16138.6759197513</v>
      </c>
      <c r="O6" s="5" t="n">
        <f aca="false">IF('Raw Measurements m^3'!N5&lt;&gt;0,'Raw Measurements m^3'!N5*1000000,"")</f>
        <v>22600.4661186581</v>
      </c>
      <c r="P6" s="5" t="n">
        <f aca="false">IF('Raw Measurements m^3'!O5&lt;&gt;0,'Raw Measurements m^3'!O5*1000000,"")</f>
        <v>21869.4958901273</v>
      </c>
    </row>
    <row r="7" customFormat="false" ht="15" hidden="false" customHeight="false" outlineLevel="0" collapsed="false">
      <c r="A7" s="4" t="s">
        <v>20</v>
      </c>
      <c r="B7" s="5" t="n">
        <f aca="false">IF('Raw Measurements m^3'!A6&lt;&gt;0,'Raw Measurements m^3'!A6*1000000,"")</f>
        <v>25077.5134447079</v>
      </c>
      <c r="C7" s="5" t="n">
        <f aca="false">IF('Raw Measurements m^3'!B6&lt;&gt;0,'Raw Measurements m^3'!B6*1000000,"")</f>
        <v>30623.1219935505</v>
      </c>
      <c r="D7" s="5" t="n">
        <f aca="false">IF('Raw Measurements m^3'!C6&lt;&gt;0,'Raw Measurements m^3'!C6*1000000,"")</f>
        <v>181973.851466368</v>
      </c>
      <c r="E7" s="5" t="n">
        <f aca="false">IF('Raw Measurements m^3'!D6&lt;&gt;0,'Raw Measurements m^3'!D6*1000000,"")</f>
        <v>27018.4391520944</v>
      </c>
      <c r="F7" s="5" t="n">
        <f aca="false">IF('Raw Measurements m^3'!E6&lt;&gt;0,'Raw Measurements m^3'!E6*1000000,"")</f>
        <v>16378.9628002948</v>
      </c>
      <c r="G7" s="5" t="n">
        <f aca="false">IF('Raw Measurements m^3'!F6&lt;&gt;0,'Raw Measurements m^3'!F6*1000000,"")</f>
        <v>17531.352295247</v>
      </c>
      <c r="H7" s="5"/>
      <c r="I7" s="5" t="n">
        <f aca="false">IF('Raw Measurements m^3'!H6&lt;&gt;0,'Raw Measurements m^3'!H6*1000000,"")</f>
        <v>927067.229583527</v>
      </c>
      <c r="J7" s="5" t="n">
        <f aca="false">IF('Raw Measurements m^3'!I6&lt;&gt;0,'Raw Measurements m^3'!I6*1000000,"")</f>
        <v>374893.905065822</v>
      </c>
      <c r="K7" s="5" t="n">
        <f aca="false">IF('Raw Measurements m^3'!J6&lt;&gt;0,'Raw Measurements m^3'!J6*1000000,"")</f>
        <v>268013.63945259</v>
      </c>
      <c r="L7" s="5" t="n">
        <f aca="false">IF('Raw Measurements m^3'!K6&lt;&gt;0,'Raw Measurements m^3'!K6*1000000,"")</f>
        <v>37912.8291214255</v>
      </c>
      <c r="M7" s="5" t="n">
        <f aca="false">IF('Raw Measurements m^3'!L6&lt;&gt;0,'Raw Measurements m^3'!L6*1000000,"")</f>
        <v>25729.8344594793</v>
      </c>
      <c r="N7" s="5" t="n">
        <f aca="false">IF('Raw Measurements m^3'!M6&lt;&gt;0,'Raw Measurements m^3'!M6*1000000,"")</f>
        <v>276714.989230657</v>
      </c>
      <c r="O7" s="5" t="n">
        <f aca="false">IF('Raw Measurements m^3'!N6&lt;&gt;0,'Raw Measurements m^3'!N6*1000000,"")</f>
        <v>35319.7941311366</v>
      </c>
      <c r="P7" s="5" t="n">
        <f aca="false">IF('Raw Measurements m^3'!O6&lt;&gt;0,'Raw Measurements m^3'!O6*1000000,"")</f>
        <v>84975.6470320431</v>
      </c>
    </row>
    <row r="8" customFormat="false" ht="15" hidden="false" customHeight="false" outlineLevel="0" collapsed="false">
      <c r="A8" s="4" t="s">
        <v>21</v>
      </c>
      <c r="B8" s="5" t="n">
        <f aca="false">IF('Raw Measurements m^3'!A7&lt;&gt;0,'Raw Measurements m^3'!A7*1000000,"")</f>
        <v>23660.3213802869</v>
      </c>
      <c r="C8" s="5" t="n">
        <f aca="false">IF('Raw Measurements m^3'!B7&lt;&gt;0,'Raw Measurements m^3'!B7*1000000,"")</f>
        <v>26660.7255130478</v>
      </c>
      <c r="D8" s="5" t="n">
        <f aca="false">IF('Raw Measurements m^3'!C7&lt;&gt;0,'Raw Measurements m^3'!C7*1000000,"")</f>
        <v>19410.6788213766</v>
      </c>
      <c r="E8" s="5" t="n">
        <f aca="false">IF('Raw Measurements m^3'!D7&lt;&gt;0,'Raw Measurements m^3'!D7*1000000,"")</f>
        <v>25582.7187691523</v>
      </c>
      <c r="F8" s="5" t="n">
        <f aca="false">IF('Raw Measurements m^3'!E7&lt;&gt;0,'Raw Measurements m^3'!E7*1000000,"")</f>
        <v>17556.1065468564</v>
      </c>
      <c r="G8" s="5" t="n">
        <f aca="false">IF('Raw Measurements m^3'!F7&lt;&gt;0,'Raw Measurements m^3'!F7*1000000,"")</f>
        <v>16993.8230921178</v>
      </c>
      <c r="H8" s="5"/>
      <c r="I8" s="5" t="n">
        <f aca="false">IF('Raw Measurements m^3'!H7&lt;&gt;0,'Raw Measurements m^3'!H7*1000000,"")</f>
        <v>476227.819580689</v>
      </c>
      <c r="J8" s="5" t="n">
        <f aca="false">IF('Raw Measurements m^3'!I7&lt;&gt;0,'Raw Measurements m^3'!I7*1000000,"")</f>
        <v>765668.58484272</v>
      </c>
      <c r="K8" s="5" t="n">
        <f aca="false">IF('Raw Measurements m^3'!J7&lt;&gt;0,'Raw Measurements m^3'!J7*1000000,"")</f>
        <v>35604.2560134489</v>
      </c>
      <c r="L8" s="5" t="n">
        <f aca="false">IF('Raw Measurements m^3'!K7&lt;&gt;0,'Raw Measurements m^3'!K7*1000000,"")</f>
        <v>51586.5940195143</v>
      </c>
      <c r="M8" s="5" t="n">
        <f aca="false">IF('Raw Measurements m^3'!L7&lt;&gt;0,'Raw Measurements m^3'!L7*1000000,"")</f>
        <v>17976.8295011584</v>
      </c>
      <c r="N8" s="5" t="n">
        <f aca="false">IF('Raw Measurements m^3'!M7&lt;&gt;0,'Raw Measurements m^3'!M7*1000000,"")</f>
        <v>1061659.79803999</v>
      </c>
      <c r="O8" s="5" t="n">
        <f aca="false">IF('Raw Measurements m^3'!N7&lt;&gt;0,'Raw Measurements m^3'!N7*1000000,"")</f>
        <v>28669.3344964975</v>
      </c>
      <c r="P8" s="5" t="n">
        <f aca="false">IF('Raw Measurements m^3'!O7&lt;&gt;0,'Raw Measurements m^3'!O7*1000000,"")</f>
        <v>17483.5916141276</v>
      </c>
    </row>
    <row r="9" customFormat="false" ht="15" hidden="false" customHeight="false" outlineLevel="0" collapsed="false">
      <c r="A9" s="4" t="s">
        <v>22</v>
      </c>
      <c r="B9" s="5" t="n">
        <f aca="false">IF('Raw Measurements m^3'!A8&lt;&gt;0,'Raw Measurements m^3'!A8*1000000,"")</f>
        <v>26324.5933686467</v>
      </c>
      <c r="C9" s="5" t="n">
        <f aca="false">IF('Raw Measurements m^3'!B8&lt;&gt;0,'Raw Measurements m^3'!B8*1000000,"")</f>
        <v>280000.752557769</v>
      </c>
      <c r="D9" s="5" t="n">
        <f aca="false">IF('Raw Measurements m^3'!C8&lt;&gt;0,'Raw Measurements m^3'!C8*1000000,"")</f>
        <v>20309.5838553734</v>
      </c>
      <c r="E9" s="5" t="n">
        <f aca="false">IF('Raw Measurements m^3'!D8&lt;&gt;0,'Raw Measurements m^3'!D8*1000000,"")</f>
        <v>24977.9924151372</v>
      </c>
      <c r="F9" s="5" t="n">
        <f aca="false">IF('Raw Measurements m^3'!E8&lt;&gt;0,'Raw Measurements m^3'!E8*1000000,"")</f>
        <v>17337.4901860015</v>
      </c>
      <c r="G9" s="5" t="n">
        <f aca="false">IF('Raw Measurements m^3'!F8&lt;&gt;0,'Raw Measurements m^3'!F8*1000000,"")</f>
        <v>16882.5105033335</v>
      </c>
      <c r="H9" s="5"/>
      <c r="I9" s="5" t="n">
        <f aca="false">IF('Raw Measurements m^3'!H8&lt;&gt;0,'Raw Measurements m^3'!H8*1000000,"")</f>
        <v>182211.366807665</v>
      </c>
      <c r="J9" s="5" t="n">
        <f aca="false">IF('Raw Measurements m^3'!I8&lt;&gt;0,'Raw Measurements m^3'!I8*1000000,"")</f>
        <v>66024.2595806345</v>
      </c>
      <c r="K9" s="5" t="n">
        <f aca="false">IF('Raw Measurements m^3'!J8&lt;&gt;0,'Raw Measurements m^3'!J8*1000000,"")</f>
        <v>39609.5159555593</v>
      </c>
      <c r="L9" s="5" t="n">
        <f aca="false">IF('Raw Measurements m^3'!K8&lt;&gt;0,'Raw Measurements m^3'!K8*1000000,"")</f>
        <v>49394.05244711</v>
      </c>
      <c r="M9" s="5" t="n">
        <f aca="false">IF('Raw Measurements m^3'!L8&lt;&gt;0,'Raw Measurements m^3'!L8*1000000,"")</f>
        <v>21577.0701439924</v>
      </c>
      <c r="N9" s="5" t="n">
        <f aca="false">IF('Raw Measurements m^3'!M8&lt;&gt;0,'Raw Measurements m^3'!M8*1000000,"")</f>
        <v>85654.8168028997</v>
      </c>
      <c r="O9" s="5" t="n">
        <f aca="false">IF('Raw Measurements m^3'!N8&lt;&gt;0,'Raw Measurements m^3'!N8*1000000,"")</f>
        <v>23260.3408329653</v>
      </c>
      <c r="P9" s="5" t="n">
        <f aca="false">IF('Raw Measurements m^3'!O8&lt;&gt;0,'Raw Measurements m^3'!O8*1000000,"")</f>
        <v>136383.615403747</v>
      </c>
    </row>
    <row r="10" customFormat="false" ht="15" hidden="false" customHeight="false" outlineLevel="0" collapsed="false">
      <c r="A10" s="4" t="s">
        <v>23</v>
      </c>
      <c r="B10" s="5" t="n">
        <f aca="false">IF('Raw Measurements m^3'!A9&lt;&gt;0,'Raw Measurements m^3'!A9*1000000,"")</f>
        <v>25161.9865170931</v>
      </c>
      <c r="C10" s="5" t="n">
        <f aca="false">IF('Raw Measurements m^3'!B9&lt;&gt;0,'Raw Measurements m^3'!B9*1000000,"")</f>
        <v>29724.2521680151</v>
      </c>
      <c r="D10" s="5" t="n">
        <f aca="false">IF('Raw Measurements m^3'!C9&lt;&gt;0,'Raw Measurements m^3'!C9*1000000,"")</f>
        <v>18022.8558733294</v>
      </c>
      <c r="E10" s="5" t="n">
        <f aca="false">IF('Raw Measurements m^3'!D9&lt;&gt;0,'Raw Measurements m^3'!D9*1000000,"")</f>
        <v>27967.6517390129</v>
      </c>
      <c r="F10" s="5" t="n">
        <f aca="false">IF('Raw Measurements m^3'!E9&lt;&gt;0,'Raw Measurements m^3'!E9*1000000,"")</f>
        <v>17857.5336819209</v>
      </c>
      <c r="G10" s="5" t="n">
        <f aca="false">IF('Raw Measurements m^3'!F9&lt;&gt;0,'Raw Measurements m^3'!F9*1000000,"")</f>
        <v>19344.4554947203</v>
      </c>
      <c r="H10" s="5"/>
      <c r="I10" s="5" t="n">
        <f aca="false">IF('Raw Measurements m^3'!H9&lt;&gt;0,'Raw Measurements m^3'!H9*1000000,"")</f>
        <v>311426.950546873</v>
      </c>
      <c r="J10" s="5" t="n">
        <f aca="false">IF('Raw Measurements m^3'!I9&lt;&gt;0,'Raw Measurements m^3'!I9*1000000,"")</f>
        <v>370041.517740845</v>
      </c>
      <c r="K10" s="5" t="n">
        <f aca="false">IF('Raw Measurements m^3'!J9&lt;&gt;0,'Raw Measurements m^3'!J9*1000000,"")</f>
        <v>450926.830675007</v>
      </c>
      <c r="L10" s="5" t="n">
        <f aca="false">IF('Raw Measurements m^3'!K9&lt;&gt;0,'Raw Measurements m^3'!K9*1000000,"")</f>
        <v>44019.2776043441</v>
      </c>
      <c r="M10" s="5" t="n">
        <f aca="false">IF('Raw Measurements m^3'!L9&lt;&gt;0,'Raw Measurements m^3'!L9*1000000,"")</f>
        <v>21755.4026406893</v>
      </c>
      <c r="N10" s="5" t="n">
        <f aca="false">IF('Raw Measurements m^3'!M9&lt;&gt;0,'Raw Measurements m^3'!M9*1000000,"")</f>
        <v>19198.5517306497</v>
      </c>
      <c r="O10" s="5" t="n">
        <f aca="false">IF('Raw Measurements m^3'!N9&lt;&gt;0,'Raw Measurements m^3'!N9*1000000,"")</f>
        <v>25432.093587837</v>
      </c>
      <c r="P10" s="5" t="n">
        <f aca="false">IF('Raw Measurements m^3'!O9&lt;&gt;0,'Raw Measurements m^3'!O9*1000000,"")</f>
        <v>67003.2360947952</v>
      </c>
    </row>
    <row r="11" customFormat="false" ht="15" hidden="false" customHeight="false" outlineLevel="0" collapsed="false">
      <c r="A11" s="4" t="s">
        <v>24</v>
      </c>
      <c r="B11" s="6" t="n">
        <f aca="false">IF('Raw Measurements m^3'!A10&lt;&gt;0,'Raw Measurements m^3'!A10*1000000,"")</f>
        <v>23083.181537251</v>
      </c>
      <c r="C11" s="5" t="n">
        <f aca="false">IF('Raw Measurements m^3'!B10&lt;&gt;0,'Raw Measurements m^3'!B10*1000000,"")</f>
        <v>29324.4079559812</v>
      </c>
      <c r="D11" s="5" t="n">
        <f aca="false">IF('Raw Measurements m^3'!C10&lt;&gt;0,'Raw Measurements m^3'!C10*1000000,"")</f>
        <v>82028.8331071656</v>
      </c>
      <c r="E11" s="5" t="n">
        <f aca="false">IF('Raw Measurements m^3'!D10&lt;&gt;0,'Raw Measurements m^3'!D10*1000000,"")</f>
        <v>30464.4290454662</v>
      </c>
      <c r="F11" s="5" t="n">
        <f aca="false">IF('Raw Measurements m^3'!E10&lt;&gt;0,'Raw Measurements m^3'!E10*1000000,"")</f>
        <v>18707.8382717651</v>
      </c>
      <c r="G11" s="5" t="n">
        <f aca="false">IF('Raw Measurements m^3'!F10&lt;&gt;0,'Raw Measurements m^3'!F10*1000000,"")</f>
        <v>16935.7164419159</v>
      </c>
      <c r="H11" s="5"/>
      <c r="I11" s="5" t="n">
        <f aca="false">IF('Raw Measurements m^3'!H10&lt;&gt;0,'Raw Measurements m^3'!H10*1000000,"")</f>
        <v>410567.046457952</v>
      </c>
      <c r="J11" s="5" t="n">
        <f aca="false">IF('Raw Measurements m^3'!I10&lt;&gt;0,'Raw Measurements m^3'!I10*1000000,"")</f>
        <v>352901.06378511</v>
      </c>
      <c r="K11" s="5" t="n">
        <f aca="false">IF('Raw Measurements m^3'!J10&lt;&gt;0,'Raw Measurements m^3'!J10*1000000,"")</f>
        <v>1482985.03284284</v>
      </c>
      <c r="L11" s="5" t="n">
        <f aca="false">IF('Raw Measurements m^3'!K10&lt;&gt;0,'Raw Measurements m^3'!K10*1000000,"")</f>
        <v>52955.663067862</v>
      </c>
      <c r="M11" s="5" t="n">
        <f aca="false">IF('Raw Measurements m^3'!L10&lt;&gt;0,'Raw Measurements m^3'!L10*1000000,"")</f>
        <v>21649.735629113</v>
      </c>
      <c r="N11" s="5" t="n">
        <f aca="false">IF('Raw Measurements m^3'!M10&lt;&gt;0,'Raw Measurements m^3'!M10*1000000,"")</f>
        <v>17556.0062621491</v>
      </c>
      <c r="O11" s="5" t="n">
        <f aca="false">IF('Raw Measurements m^3'!N10&lt;&gt;0,'Raw Measurements m^3'!N10*1000000,"")</f>
        <v>25954.7478665521</v>
      </c>
      <c r="P11" s="5" t="n">
        <f aca="false">IF('Raw Measurements m^3'!O10&lt;&gt;0,'Raw Measurements m^3'!O10*1000000,"")</f>
        <v>24443.9092123037</v>
      </c>
    </row>
    <row r="12" customFormat="false" ht="15" hidden="false" customHeight="false" outlineLevel="0" collapsed="false">
      <c r="A12" s="7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/>
      <c r="I12" s="3" t="s">
        <v>7</v>
      </c>
      <c r="J12" s="3" t="s">
        <v>8</v>
      </c>
      <c r="K12" s="3" t="s">
        <v>9</v>
      </c>
      <c r="L12" s="3" t="s">
        <v>10</v>
      </c>
      <c r="M12" s="3" t="s">
        <v>11</v>
      </c>
      <c r="N12" s="3" t="s">
        <v>12</v>
      </c>
      <c r="O12" s="3" t="s">
        <v>13</v>
      </c>
      <c r="P12" s="3" t="s">
        <v>14</v>
      </c>
    </row>
    <row r="13" customFormat="false" ht="15" hidden="false" customHeight="false" outlineLevel="0" collapsed="false">
      <c r="A13" s="4" t="s">
        <v>25</v>
      </c>
      <c r="B13" s="8" t="n">
        <f aca="false">AVERAGE(B2:B11)</f>
        <v>25049.5490810388</v>
      </c>
      <c r="C13" s="6" t="n">
        <f aca="false">AVERAGE(C2:C11)</f>
        <v>74903.2419868801</v>
      </c>
      <c r="D13" s="6" t="n">
        <f aca="false">AVERAGE(D2:D11)</f>
        <v>42429.8998200166</v>
      </c>
      <c r="E13" s="6" t="n">
        <f aca="false">AVERAGE(E2:E11)</f>
        <v>26939.3214543743</v>
      </c>
      <c r="F13" s="6" t="n">
        <f aca="false">AVERAGE(F2:F11)</f>
        <v>17763.5178627408</v>
      </c>
      <c r="G13" s="6" t="n">
        <f aca="false">AVERAGE(G2:G11)</f>
        <v>17424.8286915205</v>
      </c>
      <c r="H13" s="6"/>
      <c r="I13" s="6" t="n">
        <f aca="false">AVERAGE(I2:I11)</f>
        <v>458659.642393068</v>
      </c>
      <c r="J13" s="6" t="n">
        <f aca="false">AVERAGE(J2:J11)</f>
        <v>359304.631423098</v>
      </c>
      <c r="K13" s="9" t="n">
        <f aca="false">AVERAGE(K2:K11)</f>
        <v>246925.492598688</v>
      </c>
      <c r="L13" s="9" t="n">
        <f aca="false">AVERAGE(L2:L11)</f>
        <v>143717.642896015</v>
      </c>
      <c r="M13" s="9" t="n">
        <f aca="false">AVERAGE(M2:M11)</f>
        <v>20950.146435128</v>
      </c>
      <c r="N13" s="9" t="n">
        <f aca="false">AVERAGE(N2:N11)</f>
        <v>154832.613114189</v>
      </c>
      <c r="O13" s="9" t="n">
        <f aca="false">AVERAGE(O2:O11)</f>
        <v>25797.3897387874</v>
      </c>
      <c r="P13" s="9" t="n">
        <f aca="false">AVERAGE(P2:P11)</f>
        <v>43622.274520118</v>
      </c>
    </row>
    <row r="14" customFormat="false" ht="15" hidden="false" customHeight="false" outlineLevel="0" collapsed="false">
      <c r="A14" s="4" t="s">
        <v>26</v>
      </c>
      <c r="B14" s="10" t="n">
        <f aca="false">STDEV(B2:B11)</f>
        <v>2561.21446971612</v>
      </c>
      <c r="C14" s="11" t="n">
        <f aca="false">STDEV(C2:C11)</f>
        <v>99050.5894136159</v>
      </c>
      <c r="D14" s="11" t="n">
        <f aca="false">STDEV(D2:D11)</f>
        <v>52776.3024487722</v>
      </c>
      <c r="E14" s="11" t="n">
        <f aca="false">STDEV(E2:E11)</f>
        <v>2079.53682080643</v>
      </c>
      <c r="F14" s="11" t="n">
        <f aca="false">STDEV(F2:F11)</f>
        <v>1340.11961714355</v>
      </c>
      <c r="G14" s="11" t="n">
        <f aca="false">STDEV(G2:G11)</f>
        <v>1340.0332476183</v>
      </c>
      <c r="H14" s="11"/>
      <c r="I14" s="11" t="n">
        <f aca="false">STDEV(I2:I11)</f>
        <v>229885.009579748</v>
      </c>
      <c r="J14" s="11" t="n">
        <f aca="false">STDEV(J2:J11)</f>
        <v>187635.691989182</v>
      </c>
      <c r="K14" s="12" t="n">
        <f aca="false">STDEV(K2:K11)</f>
        <v>456450.303108371</v>
      </c>
      <c r="L14" s="12" t="n">
        <f aca="false">STDEV(L2:L11)</f>
        <v>256988.660189863</v>
      </c>
      <c r="M14" s="12" t="n">
        <f aca="false">STDEV(M2:M11)</f>
        <v>2314.3089539437</v>
      </c>
      <c r="N14" s="12" t="n">
        <f aca="false">STDEV(N2:N11)</f>
        <v>328890.173397376</v>
      </c>
      <c r="O14" s="12" t="n">
        <f aca="false">STDEV(O2:O11)</f>
        <v>4065.6150215806</v>
      </c>
      <c r="P14" s="12" t="n">
        <f aca="false">STDEV(P2:P11)</f>
        <v>40047.9610708504</v>
      </c>
    </row>
    <row r="15" customFormat="false" ht="15" hidden="false" customHeight="false" outlineLevel="0" collapsed="false">
      <c r="A15" s="4" t="s">
        <v>27</v>
      </c>
      <c r="B15" s="13" t="n">
        <f aca="false">MAX(B2:B11)</f>
        <v>30805.1406024737</v>
      </c>
      <c r="C15" s="14" t="n">
        <f aca="false">MAX(C2:C11)</f>
        <v>280000.752557769</v>
      </c>
      <c r="D15" s="14" t="n">
        <f aca="false">MAX(D2:D11)</f>
        <v>181973.851466368</v>
      </c>
      <c r="E15" s="14" t="n">
        <f aca="false">MAX(E2:E11)</f>
        <v>30464.4290454662</v>
      </c>
      <c r="F15" s="14" t="n">
        <f aca="false">MAX(F2:F11)</f>
        <v>19854.4434035253</v>
      </c>
      <c r="G15" s="14" t="n">
        <f aca="false">MAX(G2:G11)</f>
        <v>19344.4554947203</v>
      </c>
      <c r="H15" s="14"/>
      <c r="I15" s="14" t="n">
        <f aca="false">MAX(I2:I11)</f>
        <v>927067.229583527</v>
      </c>
      <c r="J15" s="14" t="n">
        <f aca="false">MAX(J2:J11)</f>
        <v>765668.58484272</v>
      </c>
      <c r="K15" s="15" t="n">
        <f aca="false">MAX(K2:K11)</f>
        <v>1482985.03284284</v>
      </c>
      <c r="L15" s="15" t="n">
        <f aca="false">MAX(L2:L11)</f>
        <v>860766.025854093</v>
      </c>
      <c r="M15" s="15" t="n">
        <f aca="false">MAX(M2:M11)</f>
        <v>25729.8344594793</v>
      </c>
      <c r="N15" s="15" t="n">
        <f aca="false">MAX(N2:N11)</f>
        <v>1061659.79803999</v>
      </c>
      <c r="O15" s="15" t="n">
        <f aca="false">MAX(O2:O11)</f>
        <v>35319.7941311366</v>
      </c>
      <c r="P15" s="15" t="n">
        <f aca="false">MAX(P2:P11)</f>
        <v>136383.615403747</v>
      </c>
    </row>
    <row r="16" customFormat="false" ht="15" hidden="false" customHeight="false" outlineLevel="0" collapsed="false">
      <c r="A16" s="4" t="s">
        <v>28</v>
      </c>
      <c r="B16" s="13" t="n">
        <f aca="false">MIN(B2:B11)</f>
        <v>21739.0651214219</v>
      </c>
      <c r="C16" s="14" t="n">
        <f aca="false">MIN(C2:C11)</f>
        <v>24646.1267447144</v>
      </c>
      <c r="D16" s="14" t="n">
        <f aca="false">MIN(D2:D11)</f>
        <v>18022.8558733294</v>
      </c>
      <c r="E16" s="14" t="n">
        <f aca="false">MIN(E2:E11)</f>
        <v>23973.3528950807</v>
      </c>
      <c r="F16" s="14" t="n">
        <f aca="false">MIN(F2:F11)</f>
        <v>15395.5464124389</v>
      </c>
      <c r="G16" s="14" t="n">
        <f aca="false">MIN(G2:G11)</f>
        <v>15239.7462780681</v>
      </c>
      <c r="H16" s="14"/>
      <c r="I16" s="14" t="n">
        <f aca="false">MIN(I2:I11)</f>
        <v>182211.366807665</v>
      </c>
      <c r="J16" s="14" t="n">
        <f aca="false">MIN(J2:J11)</f>
        <v>66024.2595806345</v>
      </c>
      <c r="K16" s="15" t="n">
        <f aca="false">MIN(K2:K11)</f>
        <v>28764.1617839174</v>
      </c>
      <c r="L16" s="15" t="n">
        <f aca="false">MIN(L2:L11)</f>
        <v>36846.7688978472</v>
      </c>
      <c r="M16" s="15" t="n">
        <f aca="false">MIN(M2:M11)</f>
        <v>17976.8295011584</v>
      </c>
      <c r="N16" s="15" t="n">
        <f aca="false">MIN(N2:N11)</f>
        <v>15718.0652729992</v>
      </c>
      <c r="O16" s="15" t="n">
        <f aca="false">MIN(O2:O11)</f>
        <v>22382.86348494</v>
      </c>
      <c r="P16" s="15" t="n">
        <f aca="false">MIN(P2:P11)</f>
        <v>17483.5916141276</v>
      </c>
    </row>
    <row r="17" customFormat="false" ht="15" hidden="false" customHeight="false" outlineLevel="0" collapsed="false">
      <c r="A17" s="4" t="s">
        <v>29</v>
      </c>
      <c r="B17" s="13" t="n">
        <f aca="false">MEDIAN(B2:B11)</f>
        <v>24799.0993818712</v>
      </c>
      <c r="C17" s="14" t="n">
        <f aca="false">MEDIAN(C2:C11)</f>
        <v>29045.4522950532</v>
      </c>
      <c r="D17" s="14" t="n">
        <f aca="false">MEDIAN(D2:D11)</f>
        <v>20020.1027855034</v>
      </c>
      <c r="E17" s="14" t="n">
        <f aca="false">MEDIAN(E2:E11)</f>
        <v>26740.3477856152</v>
      </c>
      <c r="F17" s="14" t="n">
        <f aca="false">MEDIAN(F2:F11)</f>
        <v>17706.8201143886</v>
      </c>
      <c r="G17" s="14" t="n">
        <f aca="false">MEDIAN(G2:G11)</f>
        <v>17117.1229096331</v>
      </c>
      <c r="H17" s="14"/>
      <c r="I17" s="14" t="n">
        <f aca="false">MEDIAN(I2:I11)</f>
        <v>419316.429536992</v>
      </c>
      <c r="J17" s="14" t="n">
        <f aca="false">MEDIAN(J2:J11)</f>
        <v>354363.340142425</v>
      </c>
      <c r="K17" s="15" t="n">
        <f aca="false">MEDIAN(K2:K11)</f>
        <v>41445.6479280024</v>
      </c>
      <c r="L17" s="15" t="n">
        <f aca="false">MEDIAN(L2:L11)</f>
        <v>49592.4396790686</v>
      </c>
      <c r="M17" s="15" t="n">
        <f aca="false">MEDIAN(M2:M11)</f>
        <v>21135.506078089</v>
      </c>
      <c r="N17" s="15" t="n">
        <f aca="false">MEDIAN(N2:N11)</f>
        <v>19143.9952444193</v>
      </c>
      <c r="O17" s="15" t="n">
        <f aca="false">MEDIAN(O2:O11)</f>
        <v>24427.6194326665</v>
      </c>
      <c r="P17" s="15" t="n">
        <f aca="false">MEDIAN(P2:P11)</f>
        <v>22075.3813293201</v>
      </c>
    </row>
    <row r="18" customFormat="false" ht="15" hidden="false" customHeight="false" outlineLevel="0" collapsed="false">
      <c r="A18" s="4" t="s">
        <v>30</v>
      </c>
      <c r="B18" s="13" t="n">
        <f aca="false">AVERAGE(B17,B13)</f>
        <v>24924.324231455</v>
      </c>
      <c r="C18" s="14" t="n">
        <f aca="false">AVERAGE(C17,C13)</f>
        <v>51974.3471409667</v>
      </c>
      <c r="D18" s="14" t="n">
        <f aca="false">AVERAGE(D17,D13)</f>
        <v>31225.00130276</v>
      </c>
      <c r="E18" s="14" t="n">
        <f aca="false">AVERAGE(E17,E13)</f>
        <v>26839.8346199948</v>
      </c>
      <c r="F18" s="14" t="n">
        <f aca="false">AVERAGE(F17,F13)</f>
        <v>17735.1689885647</v>
      </c>
      <c r="G18" s="14" t="n">
        <f aca="false">AVERAGE(G17,G13)</f>
        <v>17270.9758005768</v>
      </c>
      <c r="H18" s="14"/>
      <c r="I18" s="14" t="n">
        <f aca="false">AVERAGE(I17,I13)</f>
        <v>438988.03596503</v>
      </c>
      <c r="J18" s="14" t="n">
        <f aca="false">AVERAGE(J17,J13)</f>
        <v>356833.985782761</v>
      </c>
      <c r="K18" s="15" t="n">
        <f aca="false">AVERAGE(K17,K13)</f>
        <v>144185.570263345</v>
      </c>
      <c r="L18" s="15" t="n">
        <f aca="false">AVERAGE(L17,L13)</f>
        <v>96655.0412875419</v>
      </c>
      <c r="M18" s="15" t="n">
        <f aca="false">AVERAGE(M17,M13)</f>
        <v>21042.8262566085</v>
      </c>
      <c r="N18" s="15" t="n">
        <f aca="false">AVERAGE(N17,N13)</f>
        <v>86988.3041793043</v>
      </c>
      <c r="O18" s="15" t="n">
        <f aca="false">AVERAGE(O17,O13)</f>
        <v>25112.5045857269</v>
      </c>
      <c r="P18" s="15" t="n">
        <f aca="false">AVERAGE(P17,P13)</f>
        <v>32848.8279247191</v>
      </c>
    </row>
    <row r="19" customFormat="false" ht="15" hidden="false" customHeight="false" outlineLevel="0" collapsed="false">
      <c r="A19" s="4" t="s">
        <v>31</v>
      </c>
      <c r="B19" s="8" t="n">
        <f aca="false">AVERAGEIFS(B2:B11, B2:B11, "&gt;" &amp; _xlfn.PERCENTILE.EXC(B2:B11, 0.25) - 1.5 * (_xlfn.PERCENTILE.EXC(B2:B11, 0.75) - _xlfn.PERCENTILE.EXC(B2:B11, 0.25)), B2:B11, "&lt;" &amp; _xlfn.PERCENTILE.EXC(B2:B11, 0.75) + 1.5 * (_xlfn.PERCENTILE.EXC(B2:B11, 0.75) - _xlfn.PERCENTILE.EXC(B2:B11, 0.25)))</f>
        <v>25049.5490810388</v>
      </c>
      <c r="C19" s="6" t="n">
        <f aca="false">AVERAGEIFS(C2:C11, C2:C11, "&gt;" &amp; _xlfn.PERCENTILE.EXC(C2:C11, 0.25) - 1.5 * (_xlfn.PERCENTILE.EXC(C2:C11, 0.75) - _xlfn.PERCENTILE.EXC(C2:C11, 0.25)), C2:C11, "&lt;" &amp; _xlfn.PERCENTILE.EXC(C2:C11, 0.75) + 1.5 * (_xlfn.PERCENTILE.EXC(C2:C11, 0.75) - _xlfn.PERCENTILE.EXC(C2:C11, 0.25)))</f>
        <v>28096.9539604862</v>
      </c>
      <c r="D19" s="6" t="n">
        <f aca="false">AVERAGEIFS(D2:D11, D2:D11, "&gt;" &amp; _xlfn.PERCENTILE.EXC(D2:D11, 0.25) - 1.5 * (_xlfn.PERCENTILE.EXC(D2:D11, 0.75) - _xlfn.PERCENTILE.EXC(D2:D11, 0.25)), D2:D11, "&lt;" &amp; _xlfn.PERCENTILE.EXC(D2:D11, 0.75) + 1.5 * (_xlfn.PERCENTILE.EXC(D2:D11, 0.75) - _xlfn.PERCENTILE.EXC(D2:D11, 0.25)))</f>
        <v>20037.039203329</v>
      </c>
      <c r="E19" s="6" t="n">
        <f aca="false">AVERAGEIFS(E2:E11, E2:E11, "&gt;" &amp; _xlfn.PERCENTILE.EXC(E2:E11, 0.25) - 1.5 * (_xlfn.PERCENTILE.EXC(E2:E11, 0.75) - _xlfn.PERCENTILE.EXC(E2:E11, 0.25)), E2:E11, "&lt;" &amp; _xlfn.PERCENTILE.EXC(E2:E11, 0.75) + 1.5 * (_xlfn.PERCENTILE.EXC(E2:E11, 0.75) - _xlfn.PERCENTILE.EXC(E2:E11, 0.25)))</f>
        <v>26939.3214543743</v>
      </c>
      <c r="F19" s="6" t="n">
        <f aca="false">AVERAGEIFS(F2:F11, F2:F11, "&gt;" &amp; _xlfn.PERCENTILE.EXC(F2:F11, 0.25) - 1.5 * (_xlfn.PERCENTILE.EXC(F2:F11, 0.75) - _xlfn.PERCENTILE.EXC(F2:F11, 0.25)), F2:F11, "&lt;" &amp; _xlfn.PERCENTILE.EXC(F2:F11, 0.75) + 1.5 * (_xlfn.PERCENTILE.EXC(F2:F11, 0.75) - _xlfn.PERCENTILE.EXC(F2:F11, 0.25)))</f>
        <v>17763.5178627408</v>
      </c>
      <c r="G19" s="6" t="n">
        <f aca="false">AVERAGEIFS(G2:G11, G2:G11, "&gt;" &amp; _xlfn.PERCENTILE.EXC(G2:G11, 0.25) - 1.5 * (_xlfn.PERCENTILE.EXC(G2:G11, 0.75) - _xlfn.PERCENTILE.EXC(G2:G11, 0.25)), G2:G11, "&lt;" &amp; _xlfn.PERCENTILE.EXC(G2:G11, 0.75) + 1.5 * (_xlfn.PERCENTILE.EXC(G2:G11, 0.75) - _xlfn.PERCENTILE.EXC(G2:G11, 0.25)))</f>
        <v>17424.8286915205</v>
      </c>
      <c r="H19" s="6"/>
      <c r="I19" s="6" t="n">
        <f aca="false">AVERAGEIFS(I2:I11, I2:I11, "&gt;" &amp; _xlfn.PERCENTILE.EXC(I2:I11, 0.25) - 1.5 * (_xlfn.PERCENTILE.EXC(I2:I11, 0.75) - _xlfn.PERCENTILE.EXC(I2:I11, 0.25)), I2:I11, "&lt;" &amp; _xlfn.PERCENTILE.EXC(I2:I11, 0.75) + 1.5 * (_xlfn.PERCENTILE.EXC(I2:I11, 0.75) - _xlfn.PERCENTILE.EXC(I2:I11, 0.25)))</f>
        <v>458659.642393068</v>
      </c>
      <c r="J19" s="6" t="n">
        <f aca="false">AVERAGEIFS(J2:J11, J2:J11, "&gt;" &amp; _xlfn.PERCENTILE.EXC(J2:J11, 0.25) - 1.5 * (_xlfn.PERCENTILE.EXC(J2:J11, 0.75) - _xlfn.PERCENTILE.EXC(J2:J11, 0.25)), J2:J11, "&lt;" &amp; _xlfn.PERCENTILE.EXC(J2:J11, 0.75) + 1.5 * (_xlfn.PERCENTILE.EXC(J2:J11, 0.75) - _xlfn.PERCENTILE.EXC(J2:J11, 0.25)))</f>
        <v>345169.183725953</v>
      </c>
      <c r="K19" s="9" t="n">
        <f aca="false">AVERAGEIFS(K2:K11, K2:K11, "&gt;" &amp; _xlfn.PERCENTILE.EXC(K2:K11, 0.25) - 1.5 * (_xlfn.PERCENTILE.EXC(K2:K11, 0.75) - _xlfn.PERCENTILE.EXC(K2:K11, 0.25)), K2:K11, "&lt;" &amp; _xlfn.PERCENTILE.EXC(K2:K11, 0.75) + 1.5 * (_xlfn.PERCENTILE.EXC(K2:K11, 0.75) - _xlfn.PERCENTILE.EXC(K2:K11, 0.25)))</f>
        <v>109585.543682671</v>
      </c>
      <c r="L19" s="9" t="n">
        <f aca="false">AVERAGEIFS(L2:L11, L2:L11, "&gt;" &amp; _xlfn.PERCENTILE.EXC(L2:L11, 0.25) - 1.5 * (_xlfn.PERCENTILE.EXC(L2:L11, 0.75) - _xlfn.PERCENTILE.EXC(L2:L11, 0.25)), L2:L11, "&lt;" &amp; _xlfn.PERCENTILE.EXC(L2:L11, 0.75) + 1.5 * (_xlfn.PERCENTILE.EXC(L2:L11, 0.75) - _xlfn.PERCENTILE.EXC(L2:L11, 0.25)))</f>
        <v>46234.3100575952</v>
      </c>
      <c r="M19" s="9" t="n">
        <f aca="false">AVERAGEIFS(M2:M11, M2:M11, "&gt;" &amp; _xlfn.PERCENTILE.EXC(M2:M11, 0.25) - 1.5 * (_xlfn.PERCENTILE.EXC(M2:M11, 0.75) - _xlfn.PERCENTILE.EXC(M2:M11, 0.25)), M2:M11, "&lt;" &amp; _xlfn.PERCENTILE.EXC(M2:M11, 0.75) + 1.5 * (_xlfn.PERCENTILE.EXC(M2:M11, 0.75) - _xlfn.PERCENTILE.EXC(M2:M11, 0.25)))</f>
        <v>20950.146435128</v>
      </c>
      <c r="N19" s="9" t="n">
        <f aca="false">AVERAGEIFS(N2:N11, N2:N11, "&gt;" &amp; _xlfn.PERCENTILE.EXC(N2:N11, 0.25) - 1.5 * (_xlfn.PERCENTILE.EXC(N2:N11, 0.75) - _xlfn.PERCENTILE.EXC(N2:N11, 0.25)), N2:N11, "&lt;" &amp; _xlfn.PERCENTILE.EXC(N2:N11, 0.75) + 1.5 * (_xlfn.PERCENTILE.EXC(N2:N11, 0.75) - _xlfn.PERCENTILE.EXC(N2:N11, 0.25)))</f>
        <v>54074.0370113226</v>
      </c>
      <c r="O19" s="9" t="n">
        <f aca="false">AVERAGEIFS(O2:O11, O2:O11, "&gt;" &amp; _xlfn.PERCENTILE.EXC(O2:O11, 0.25) - 1.5 * (_xlfn.PERCENTILE.EXC(O2:O11, 0.75) - _xlfn.PERCENTILE.EXC(O2:O11, 0.25)), O2:O11, "&lt;" &amp; _xlfn.PERCENTILE.EXC(O2:O11, 0.75) + 1.5 * (_xlfn.PERCENTILE.EXC(O2:O11, 0.75) - _xlfn.PERCENTILE.EXC(O2:O11, 0.25)))</f>
        <v>25797.3897387874</v>
      </c>
      <c r="P19" s="9" t="n">
        <f aca="false">AVERAGEIFS(P2:P11, P2:P11, "&gt;" &amp; _xlfn.PERCENTILE.EXC(P2:P11, 0.25) - 1.5 * (_xlfn.PERCENTILE.EXC(P2:P11, 0.75) - _xlfn.PERCENTILE.EXC(P2:P11, 0.25)), P2:P11, "&lt;" &amp; _xlfn.PERCENTILE.EXC(P2:P11, 0.75) + 1.5 * (_xlfn.PERCENTILE.EXC(P2:P11, 0.75) - _xlfn.PERCENTILE.EXC(P2:P11, 0.25)))</f>
        <v>43622.274520118</v>
      </c>
    </row>
    <row r="20" customFormat="false" ht="15" hidden="false" customHeight="false" outlineLevel="0" collapsed="false">
      <c r="A20" s="16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/>
      <c r="I20" s="3" t="s">
        <v>7</v>
      </c>
      <c r="J20" s="3" t="s">
        <v>8</v>
      </c>
      <c r="K20" s="3" t="s">
        <v>9</v>
      </c>
      <c r="L20" s="3" t="s">
        <v>10</v>
      </c>
      <c r="M20" s="3" t="s">
        <v>11</v>
      </c>
      <c r="N20" s="3" t="s">
        <v>12</v>
      </c>
      <c r="O20" s="3" t="s">
        <v>13</v>
      </c>
      <c r="P20" s="3" t="s">
        <v>14</v>
      </c>
    </row>
    <row r="21" customFormat="false" ht="15" hidden="false" customHeight="false" outlineLevel="0" collapsed="false">
      <c r="A21" s="4" t="s">
        <v>32</v>
      </c>
      <c r="B21" s="8" t="n">
        <v>26400</v>
      </c>
      <c r="C21" s="6" t="n">
        <v>52800</v>
      </c>
      <c r="D21" s="6" t="n">
        <v>34810</v>
      </c>
      <c r="E21" s="6" t="n">
        <v>26400</v>
      </c>
      <c r="F21" s="6" t="n">
        <v>3510</v>
      </c>
      <c r="G21" s="6" t="n">
        <v>295</v>
      </c>
      <c r="H21" s="6"/>
      <c r="I21" s="6" t="n">
        <v>748800</v>
      </c>
      <c r="J21" s="6" t="n">
        <v>233824</v>
      </c>
      <c r="K21" s="9" t="n">
        <v>26400</v>
      </c>
      <c r="L21" s="9" t="n">
        <v>26400</v>
      </c>
      <c r="M21" s="9" t="n">
        <v>26400</v>
      </c>
      <c r="N21" s="9" t="n">
        <v>26400</v>
      </c>
      <c r="O21" s="9" t="n">
        <v>26400</v>
      </c>
      <c r="P21" s="9" t="n">
        <v>34810</v>
      </c>
    </row>
    <row r="22" customFormat="false" ht="5" hidden="false" customHeight="true" outlineLevel="0" collapsed="false">
      <c r="A22" s="17"/>
      <c r="B22" s="18"/>
      <c r="C22" s="19"/>
      <c r="D22" s="19"/>
      <c r="E22" s="19"/>
      <c r="F22" s="19"/>
      <c r="G22" s="19"/>
      <c r="H22" s="19"/>
      <c r="I22" s="19"/>
      <c r="J22" s="19"/>
      <c r="K22" s="20"/>
      <c r="L22" s="20"/>
      <c r="M22" s="20"/>
      <c r="N22" s="20"/>
      <c r="O22" s="20"/>
      <c r="P22" s="20"/>
    </row>
    <row r="23" customFormat="false" ht="16" hidden="true" customHeight="false" outlineLevel="0" collapsed="false">
      <c r="A23" s="4" t="s">
        <v>33</v>
      </c>
      <c r="B23" s="5" t="n">
        <f aca="false">B17-B21</f>
        <v>-1600.90061812875</v>
      </c>
      <c r="C23" s="5" t="n">
        <f aca="false">C17-C21</f>
        <v>-23754.5477049468</v>
      </c>
      <c r="D23" s="5" t="n">
        <f aca="false">D17-D21</f>
        <v>-14789.8972144966</v>
      </c>
      <c r="E23" s="5" t="n">
        <f aca="false">E17-E21</f>
        <v>340.347785615202</v>
      </c>
      <c r="F23" s="5" t="n">
        <f aca="false">F17-F21</f>
        <v>14196.8201143886</v>
      </c>
      <c r="G23" s="5" t="n">
        <f aca="false">G17-G21</f>
        <v>16822.1229096331</v>
      </c>
      <c r="H23" s="5"/>
      <c r="I23" s="5" t="n">
        <f aca="false">I17-I21</f>
        <v>-329483.570463008</v>
      </c>
      <c r="J23" s="5" t="n">
        <f aca="false">J17-J21</f>
        <v>120539.340142425</v>
      </c>
      <c r="K23" s="5" t="n">
        <f aca="false">K17-K21</f>
        <v>15045.6479280023</v>
      </c>
      <c r="L23" s="5" t="n">
        <f aca="false">L17-L21</f>
        <v>23192.4396790686</v>
      </c>
      <c r="M23" s="5" t="n">
        <f aca="false">M17-M21</f>
        <v>-5264.49392191095</v>
      </c>
      <c r="N23" s="5" t="n">
        <f aca="false">N17-N21</f>
        <v>-7256.0047555807</v>
      </c>
      <c r="O23" s="5" t="n">
        <f aca="false">O17-O21</f>
        <v>-1972.3805673335</v>
      </c>
      <c r="P23" s="5" t="n">
        <f aca="false">P17-P21</f>
        <v>-12734.6186706799</v>
      </c>
      <c r="R23" s="0" t="s">
        <v>34</v>
      </c>
    </row>
    <row r="24" customFormat="false" ht="16" hidden="true" customHeight="false" outlineLevel="0" collapsed="false">
      <c r="A24" s="4" t="s">
        <v>35</v>
      </c>
      <c r="B24" s="21" t="n">
        <f aca="false">B23/B21</f>
        <v>-0.0606401749291192</v>
      </c>
      <c r="C24" s="21" t="n">
        <f aca="false">C23/C21</f>
        <v>-0.449896736836113</v>
      </c>
      <c r="D24" s="21" t="n">
        <f aca="false">D23/D21</f>
        <v>-0.424874955889015</v>
      </c>
      <c r="E24" s="21" t="n">
        <f aca="false">E23/E21</f>
        <v>0.0128919615763334</v>
      </c>
      <c r="F24" s="21" t="n">
        <f aca="false">F23/F21</f>
        <v>4.04467809526742</v>
      </c>
      <c r="G24" s="21" t="n">
        <f aca="false">G23/G21</f>
        <v>57.0241454563834</v>
      </c>
      <c r="H24" s="21"/>
      <c r="I24" s="21" t="n">
        <f aca="false">I23/I21</f>
        <v>-0.440015452007223</v>
      </c>
      <c r="J24" s="21" t="n">
        <f aca="false">J23/J21</f>
        <v>0.515513121588994</v>
      </c>
      <c r="K24" s="21" t="n">
        <f aca="false">K23/K21</f>
        <v>0.569910906363725</v>
      </c>
      <c r="L24" s="21" t="n">
        <f aca="false">L23/L21</f>
        <v>0.878501502995023</v>
      </c>
      <c r="M24" s="21" t="n">
        <f aca="false">M23/M21</f>
        <v>-0.199412648557233</v>
      </c>
      <c r="N24" s="21" t="n">
        <f aca="false">N23/N21</f>
        <v>-0.274848664984117</v>
      </c>
      <c r="O24" s="21" t="n">
        <f aca="false">O23/O21</f>
        <v>-0.074711385126269</v>
      </c>
      <c r="P24" s="21" t="n">
        <f aca="false">P23/P21</f>
        <v>-0.365832193929328</v>
      </c>
      <c r="R24" s="22" t="n">
        <f aca="false" t="array" ref="R24:R24">SUM(ABS(B24:P24))</f>
        <v>65.3358732564333</v>
      </c>
    </row>
    <row r="25" customFormat="false" ht="5" hidden="true" customHeight="true" outlineLevel="0" collapsed="false">
      <c r="A25" s="17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customFormat="false" ht="16" hidden="false" customHeight="false" outlineLevel="0" collapsed="false">
      <c r="A26" s="4" t="s">
        <v>36</v>
      </c>
      <c r="B26" s="5" t="n">
        <f aca="false">B18-B21</f>
        <v>-1475.67576854496</v>
      </c>
      <c r="C26" s="5" t="n">
        <f aca="false">C18-C21</f>
        <v>-825.652859033347</v>
      </c>
      <c r="D26" s="5" t="n">
        <f aca="false">D18-D21</f>
        <v>-3584.99869724001</v>
      </c>
      <c r="E26" s="5" t="n">
        <f aca="false">E18-E21</f>
        <v>439.834619994766</v>
      </c>
      <c r="F26" s="5" t="n">
        <f aca="false">F18-F21</f>
        <v>14225.1689885647</v>
      </c>
      <c r="G26" s="5" t="n">
        <f aca="false">G18-G21</f>
        <v>16975.9758005768</v>
      </c>
      <c r="H26" s="5"/>
      <c r="I26" s="5" t="n">
        <f aca="false">I18-I21</f>
        <v>-309811.96403497</v>
      </c>
      <c r="J26" s="5" t="n">
        <f aca="false">J18-J21</f>
        <v>123009.985782761</v>
      </c>
      <c r="K26" s="5" t="n">
        <f aca="false">K18-K21</f>
        <v>117785.570263345</v>
      </c>
      <c r="L26" s="5" t="n">
        <f aca="false">L18-L21</f>
        <v>70255.0412875419</v>
      </c>
      <c r="M26" s="5" t="n">
        <f aca="false">M18-M21</f>
        <v>-5357.17374339148</v>
      </c>
      <c r="N26" s="5" t="n">
        <f aca="false">N18-N21</f>
        <v>60588.3041793043</v>
      </c>
      <c r="O26" s="5" t="n">
        <f aca="false">O18-O21</f>
        <v>-1287.49541427307</v>
      </c>
      <c r="P26" s="5" t="n">
        <f aca="false">P18-P21</f>
        <v>-1961.17207528094</v>
      </c>
    </row>
    <row r="27" customFormat="false" ht="16" hidden="false" customHeight="false" outlineLevel="0" collapsed="false">
      <c r="A27" s="4" t="s">
        <v>37</v>
      </c>
      <c r="B27" s="24" t="n">
        <f aca="false">B26/B21</f>
        <v>-0.0558968094145817</v>
      </c>
      <c r="C27" s="24" t="n">
        <f aca="false">C26/C21</f>
        <v>-0.0156373647544195</v>
      </c>
      <c r="D27" s="24" t="n">
        <f aca="false">D26/D21</f>
        <v>-0.102987609802931</v>
      </c>
      <c r="E27" s="24" t="n">
        <f aca="false">E26/E21</f>
        <v>0.016660402272529</v>
      </c>
      <c r="F27" s="24" t="n">
        <f aca="false">F26/F21</f>
        <v>4.05275469759678</v>
      </c>
      <c r="G27" s="24" t="n">
        <f aca="false">G26/G21</f>
        <v>57.5456806799214</v>
      </c>
      <c r="H27" s="24"/>
      <c r="I27" s="24" t="n">
        <f aca="false">I26/I21</f>
        <v>-0.413744610089437</v>
      </c>
      <c r="J27" s="24" t="n">
        <f aca="false">J26/J21</f>
        <v>0.526079383565252</v>
      </c>
      <c r="K27" s="24" t="n">
        <f aca="false">K26/K21</f>
        <v>4.46157463118731</v>
      </c>
      <c r="L27" s="24" t="n">
        <f aca="false">L26/L21</f>
        <v>2.66117580634628</v>
      </c>
      <c r="M27" s="24" t="n">
        <f aca="false">M26/M21</f>
        <v>-0.202923247855738</v>
      </c>
      <c r="N27" s="24" t="n">
        <f aca="false">N26/N21</f>
        <v>2.29501152194335</v>
      </c>
      <c r="O27" s="24" t="n">
        <f aca="false">O26/O21</f>
        <v>-0.0487687656921618</v>
      </c>
      <c r="P27" s="24" t="n">
        <f aca="false">P26/P21</f>
        <v>-0.0563393299419977</v>
      </c>
      <c r="R27" s="22" t="n">
        <f aca="false" t="array" ref="R27:R27">SUM(ABS(B27:P27))</f>
        <v>72.4552348603842</v>
      </c>
    </row>
    <row r="28" customFormat="false" ht="5" hidden="true" customHeight="true" outlineLevel="0" collapsed="false">
      <c r="A28" s="17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29" customFormat="false" ht="16" hidden="true" customHeight="false" outlineLevel="0" collapsed="false">
      <c r="A29" s="4" t="s">
        <v>38</v>
      </c>
      <c r="B29" s="5" t="n">
        <f aca="false">B19-B21</f>
        <v>-1350.45091896116</v>
      </c>
      <c r="C29" s="5" t="n">
        <f aca="false">C19-C21</f>
        <v>-24703.0460395138</v>
      </c>
      <c r="D29" s="5" t="n">
        <f aca="false">D19-D21</f>
        <v>-14772.960796671</v>
      </c>
      <c r="E29" s="5" t="n">
        <f aca="false">E19-E21</f>
        <v>539.321454374331</v>
      </c>
      <c r="F29" s="5" t="n">
        <f aca="false">F19-F21</f>
        <v>14253.5178627408</v>
      </c>
      <c r="G29" s="5" t="n">
        <f aca="false">G19-G21</f>
        <v>17129.8286915205</v>
      </c>
      <c r="H29" s="5"/>
      <c r="I29" s="5" t="n">
        <f aca="false">I19-I21</f>
        <v>-290140.357606932</v>
      </c>
      <c r="J29" s="5" t="n">
        <f aca="false">J19-J21</f>
        <v>111345.183725953</v>
      </c>
      <c r="K29" s="5" t="n">
        <f aca="false">K19-K21</f>
        <v>83185.5436826709</v>
      </c>
      <c r="L29" s="5" t="n">
        <f aca="false">L19-L21</f>
        <v>19834.3100575952</v>
      </c>
      <c r="M29" s="5" t="n">
        <f aca="false">M19-M21</f>
        <v>-5449.85356487201</v>
      </c>
      <c r="N29" s="5" t="n">
        <f aca="false">N19-N21</f>
        <v>27674.0370113226</v>
      </c>
      <c r="O29" s="5" t="n">
        <f aca="false">O19-O21</f>
        <v>-602.610261212638</v>
      </c>
      <c r="P29" s="5" t="n">
        <f aca="false">P19-P21</f>
        <v>8812.27452011802</v>
      </c>
    </row>
    <row r="30" customFormat="false" ht="16" hidden="true" customHeight="false" outlineLevel="0" collapsed="false">
      <c r="A30" s="4" t="s">
        <v>39</v>
      </c>
      <c r="B30" s="21" t="n">
        <f aca="false">B29/B21</f>
        <v>-0.0511534439000441</v>
      </c>
      <c r="C30" s="21" t="n">
        <f aca="false">C29/C21</f>
        <v>-0.467860720445337</v>
      </c>
      <c r="D30" s="21" t="n">
        <f aca="false">D29/D21</f>
        <v>-0.424388417025883</v>
      </c>
      <c r="E30" s="21" t="n">
        <f aca="false">E29/E21</f>
        <v>0.0204288429687246</v>
      </c>
      <c r="F30" s="21" t="n">
        <f aca="false">F29/F21</f>
        <v>4.06083129992614</v>
      </c>
      <c r="G30" s="21" t="n">
        <f aca="false">G29/G21</f>
        <v>58.0672159034594</v>
      </c>
      <c r="H30" s="21"/>
      <c r="I30" s="21" t="n">
        <f aca="false">I29/I21</f>
        <v>-0.387473768171651</v>
      </c>
      <c r="J30" s="21" t="n">
        <f aca="false">J29/J21</f>
        <v>0.476192280202001</v>
      </c>
      <c r="K30" s="21" t="n">
        <f aca="false">K29/K21</f>
        <v>3.15096756373753</v>
      </c>
      <c r="L30" s="21" t="n">
        <f aca="false">L29/L21</f>
        <v>0.751299623393756</v>
      </c>
      <c r="M30" s="21" t="n">
        <f aca="false">M29/M21</f>
        <v>-0.206433847154243</v>
      </c>
      <c r="N30" s="21" t="n">
        <f aca="false">N29/N21</f>
        <v>1.04825897770161</v>
      </c>
      <c r="O30" s="21" t="n">
        <f aca="false">O29/O21</f>
        <v>-0.0228261462580545</v>
      </c>
      <c r="P30" s="21" t="n">
        <f aca="false">P29/P21</f>
        <v>0.253153534045332</v>
      </c>
      <c r="R30" s="22" t="n">
        <f aca="false" t="array" ref="R30:R30">SUM(ABS(B30:P30))</f>
        <v>69.3884843683897</v>
      </c>
    </row>
    <row r="31" customFormat="false" ht="16" hidden="false" customHeight="false" outlineLevel="0" collapsed="false">
      <c r="A31" s="16" t="s">
        <v>0</v>
      </c>
      <c r="B31" s="3" t="s">
        <v>1</v>
      </c>
      <c r="C31" s="3" t="s">
        <v>2</v>
      </c>
      <c r="D31" s="3" t="s">
        <v>3</v>
      </c>
      <c r="E31" s="3" t="s">
        <v>4</v>
      </c>
      <c r="F31" s="3" t="s">
        <v>5</v>
      </c>
      <c r="G31" s="3" t="s">
        <v>6</v>
      </c>
      <c r="H31" s="3"/>
      <c r="I31" s="3" t="s">
        <v>7</v>
      </c>
      <c r="J31" s="3" t="s">
        <v>8</v>
      </c>
      <c r="K31" s="3" t="s">
        <v>9</v>
      </c>
      <c r="L31" s="3" t="s">
        <v>10</v>
      </c>
      <c r="M31" s="3" t="s">
        <v>11</v>
      </c>
      <c r="N31" s="3" t="s">
        <v>12</v>
      </c>
      <c r="O31" s="3" t="s">
        <v>13</v>
      </c>
      <c r="P31" s="3" t="s">
        <v>14</v>
      </c>
    </row>
    <row r="32" customFormat="false" ht="51" hidden="false" customHeight="false" outlineLevel="0" collapsed="false">
      <c r="A32" s="4" t="s">
        <v>40</v>
      </c>
      <c r="B32" s="25" t="s">
        <v>41</v>
      </c>
      <c r="C32" s="26" t="s">
        <v>42</v>
      </c>
      <c r="D32" s="26" t="s">
        <v>43</v>
      </c>
      <c r="E32" s="27" t="s">
        <v>44</v>
      </c>
      <c r="F32" s="26" t="s">
        <v>45</v>
      </c>
      <c r="G32" s="26" t="s">
        <v>46</v>
      </c>
      <c r="H32" s="27"/>
      <c r="I32" s="26" t="s">
        <v>47</v>
      </c>
      <c r="J32" s="26" t="s">
        <v>48</v>
      </c>
      <c r="K32" s="26" t="s">
        <v>49</v>
      </c>
      <c r="L32" s="25" t="s">
        <v>50</v>
      </c>
      <c r="M32" s="26" t="s">
        <v>51</v>
      </c>
      <c r="N32" s="25" t="s">
        <v>52</v>
      </c>
      <c r="O32" s="26" t="s">
        <v>53</v>
      </c>
      <c r="P32" s="26" t="s">
        <v>54</v>
      </c>
    </row>
    <row r="34" customFormat="false" ht="15" hidden="false" customHeight="false" outlineLevel="0" collapsed="false">
      <c r="B34" s="28" t="n">
        <f aca="false">B14/B21</f>
        <v>0.0970156996104592</v>
      </c>
      <c r="C34" s="28" t="n">
        <f aca="false">C14/C21</f>
        <v>1.87595813283363</v>
      </c>
      <c r="D34" s="28" t="n">
        <f aca="false">D14/D21</f>
        <v>1.51612474716381</v>
      </c>
      <c r="E34" s="28" t="n">
        <f aca="false">E14/E21</f>
        <v>0.0787703341214558</v>
      </c>
      <c r="F34" s="28" t="n">
        <f aca="false">F14/F21</f>
        <v>0.381800460724659</v>
      </c>
      <c r="G34" s="28" t="n">
        <f aca="false">G14/G21</f>
        <v>4.5424855851468</v>
      </c>
      <c r="H34" s="28"/>
      <c r="I34" s="28" t="n">
        <f aca="false">I14/I21</f>
        <v>0.307004553391757</v>
      </c>
      <c r="J34" s="28" t="n">
        <f aca="false">J14/J21</f>
        <v>0.802465495369088</v>
      </c>
      <c r="K34" s="28" t="n">
        <f aca="false">K14/K21</f>
        <v>17.2897842086504</v>
      </c>
      <c r="L34" s="28" t="n">
        <f aca="false">L14/L21</f>
        <v>9.73441894658573</v>
      </c>
      <c r="M34" s="28" t="n">
        <f aca="false">M14/M21</f>
        <v>0.087663217952413</v>
      </c>
      <c r="N34" s="28" t="n">
        <f aca="false">N14/N21</f>
        <v>12.457961113537</v>
      </c>
      <c r="O34" s="28" t="n">
        <f aca="false">O14/O21</f>
        <v>0.154000568999265</v>
      </c>
      <c r="P34" s="28" t="n">
        <f aca="false">P14/P21</f>
        <v>1.15047288339128</v>
      </c>
    </row>
    <row r="48" customFormat="false" ht="15" hidden="false" customHeight="false" outlineLevel="0" collapsed="false"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customFormat="false" ht="15" hidden="false" customHeight="false" outlineLevel="0" collapsed="false">
      <c r="R49" s="3"/>
      <c r="S49" s="5"/>
      <c r="T49" s="5"/>
      <c r="U49" s="5"/>
      <c r="V49" s="5"/>
      <c r="W49" s="5"/>
      <c r="X49" s="5"/>
      <c r="Y49" s="5"/>
      <c r="Z49" s="5"/>
      <c r="AA49" s="5"/>
      <c r="AB49" s="6"/>
    </row>
    <row r="50" customFormat="false" ht="15" hidden="false" customHeight="false" outlineLevel="0" collapsed="false">
      <c r="R50" s="3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customFormat="false" ht="15" hidden="false" customHeight="false" outlineLevel="0" collapsed="false">
      <c r="R51" s="3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customFormat="false" ht="15" hidden="false" customHeight="false" outlineLevel="0" collapsed="false">
      <c r="R52" s="3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customFormat="false" ht="15" hidden="false" customHeight="false" outlineLevel="0" collapsed="false">
      <c r="R53" s="3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customFormat="false" ht="15" hidden="false" customHeight="false" outlineLevel="0" collapsed="false">
      <c r="R54" s="3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customFormat="false" ht="15" hidden="false" customHeight="false" outlineLevel="0" collapsed="false">
      <c r="R55" s="3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customFormat="false" ht="15" hidden="false" customHeight="false" outlineLevel="0" collapsed="false">
      <c r="R56" s="3"/>
      <c r="S56" s="5"/>
      <c r="T56" s="5"/>
      <c r="U56" s="5"/>
      <c r="V56" s="5"/>
      <c r="W56" s="5"/>
      <c r="X56" s="5"/>
      <c r="Y56" s="5"/>
      <c r="Z56" s="5"/>
      <c r="AA56" s="5"/>
      <c r="AB56" s="5"/>
    </row>
    <row r="60" customFormat="false" ht="15" hidden="false" customHeight="false" outlineLevel="0" collapsed="false">
      <c r="R60" s="0" t="s">
        <v>0</v>
      </c>
      <c r="S60" s="0" t="s">
        <v>1</v>
      </c>
      <c r="T60" s="0" t="s">
        <v>2</v>
      </c>
      <c r="U60" s="0" t="s">
        <v>3</v>
      </c>
      <c r="V60" s="0" t="s">
        <v>4</v>
      </c>
      <c r="W60" s="0" t="s">
        <v>5</v>
      </c>
      <c r="X60" s="0" t="s">
        <v>6</v>
      </c>
      <c r="Y60" s="0" t="s">
        <v>55</v>
      </c>
      <c r="Z60" s="0" t="s">
        <v>7</v>
      </c>
    </row>
    <row r="61" customFormat="false" ht="15" hidden="false" customHeight="false" outlineLevel="0" collapsed="false">
      <c r="R61" s="0" t="s">
        <v>15</v>
      </c>
      <c r="S61" s="0" t="n">
        <v>24520.6853190346</v>
      </c>
      <c r="T61" s="0" t="n">
        <v>28766.4966341253</v>
      </c>
      <c r="U61" s="0" t="n">
        <v>19730.6217156334</v>
      </c>
      <c r="V61" s="0" t="n">
        <v>29249.1382367591</v>
      </c>
      <c r="W61" s="0" t="n">
        <v>17072.7980495771</v>
      </c>
      <c r="X61" s="0" t="n">
        <v>15239.7462780681</v>
      </c>
      <c r="Y61" s="0" t="n">
        <v>130921.863711975</v>
      </c>
      <c r="Z61" s="0" t="n">
        <v>269061.421079531</v>
      </c>
    </row>
    <row r="62" customFormat="false" ht="15" hidden="false" customHeight="false" outlineLevel="0" collapsed="false">
      <c r="R62" s="0" t="s">
        <v>16</v>
      </c>
      <c r="S62" s="0" t="n">
        <v>30805.1406024737</v>
      </c>
      <c r="T62" s="0" t="n">
        <v>26633.562149675</v>
      </c>
      <c r="U62" s="0" t="n">
        <v>20883.9004678909</v>
      </c>
      <c r="V62" s="0" t="n">
        <v>23973.3528950807</v>
      </c>
      <c r="W62" s="0" t="n">
        <v>18117.3054399857</v>
      </c>
      <c r="X62" s="0" t="n">
        <v>17240.4227271484</v>
      </c>
      <c r="Y62" s="0" t="n">
        <v>190974.850192781</v>
      </c>
      <c r="Z62" s="0" t="n">
        <v>428065.812616031</v>
      </c>
    </row>
    <row r="63" customFormat="false" ht="15" hidden="false" customHeight="false" outlineLevel="0" collapsed="false">
      <c r="R63" s="0" t="s">
        <v>17</v>
      </c>
      <c r="S63" s="0" t="n">
        <v>21739.0651214219</v>
      </c>
      <c r="T63" s="0" t="n">
        <v>24646.1267447144</v>
      </c>
      <c r="U63" s="0" t="n">
        <v>19677.9258821168</v>
      </c>
      <c r="V63" s="0" t="n">
        <v>28486.7118550653</v>
      </c>
      <c r="W63" s="0" t="n">
        <v>19854.4434035253</v>
      </c>
      <c r="X63" s="0" t="n">
        <v>16077.6595978766</v>
      </c>
      <c r="Y63" s="0" t="n">
        <v>927516.772663953</v>
      </c>
      <c r="Z63" s="0" t="n">
        <v>775402.885978481</v>
      </c>
    </row>
    <row r="64" customFormat="false" ht="15" hidden="false" customHeight="false" outlineLevel="0" collapsed="false">
      <c r="R64" s="0" t="s">
        <v>18</v>
      </c>
      <c r="S64" s="0" t="n">
        <v>23159.3268757133</v>
      </c>
      <c r="T64" s="0" t="n">
        <v>28396.9385247803</v>
      </c>
      <c r="U64" s="0" t="n">
        <v>19120.7765456641</v>
      </c>
      <c r="V64" s="0" t="n">
        <v>25210.5240168392</v>
      </c>
      <c r="W64" s="0" t="n">
        <v>15395.5464124389</v>
      </c>
      <c r="X64" s="0" t="n">
        <v>18725.7992600117</v>
      </c>
      <c r="Y64" s="0" t="n">
        <v>51875.2619306633</v>
      </c>
      <c r="Z64" s="0" t="n">
        <v>325331.58169236</v>
      </c>
    </row>
    <row r="65" customFormat="false" ht="15" hidden="false" customHeight="false" outlineLevel="0" collapsed="false">
      <c r="R65" s="0" t="s">
        <v>19</v>
      </c>
      <c r="S65" s="0" t="n">
        <v>26963.6766437593</v>
      </c>
      <c r="T65" s="0" t="n">
        <v>244256.035627142</v>
      </c>
      <c r="U65" s="0" t="n">
        <v>23139.9704652476</v>
      </c>
      <c r="V65" s="0" t="n">
        <v>26462.256419136</v>
      </c>
      <c r="W65" s="0" t="n">
        <v>19357.1538350418</v>
      </c>
      <c r="X65" s="0" t="n">
        <v>19276.8012247659</v>
      </c>
      <c r="Y65" s="0" t="n">
        <v>104615.854093573</v>
      </c>
      <c r="Z65" s="0" t="n">
        <v>481234.309587567</v>
      </c>
    </row>
    <row r="66" customFormat="false" ht="15" hidden="false" customHeight="false" outlineLevel="0" collapsed="false">
      <c r="R66" s="0" t="s">
        <v>20</v>
      </c>
      <c r="S66" s="0" t="n">
        <v>25077.5134447079</v>
      </c>
      <c r="T66" s="0" t="n">
        <v>30623.1219935505</v>
      </c>
      <c r="U66" s="0" t="n">
        <v>181973.851466368</v>
      </c>
      <c r="V66" s="0" t="n">
        <v>27018.4391520944</v>
      </c>
      <c r="W66" s="0" t="n">
        <v>16378.9628002948</v>
      </c>
      <c r="X66" s="0" t="n">
        <v>17531.352295247</v>
      </c>
      <c r="Y66" s="0" t="n">
        <v>1564753.3250005</v>
      </c>
      <c r="Z66" s="0" t="n">
        <v>927067.229583527</v>
      </c>
    </row>
    <row r="67" customFormat="false" ht="15" hidden="false" customHeight="false" outlineLevel="0" collapsed="false">
      <c r="R67" s="0" t="s">
        <v>21</v>
      </c>
      <c r="S67" s="0" t="n">
        <v>23660.3213802869</v>
      </c>
      <c r="T67" s="0" t="n">
        <v>26660.7255130478</v>
      </c>
      <c r="U67" s="0" t="n">
        <v>19410.6788213766</v>
      </c>
      <c r="V67" s="0" t="n">
        <v>25582.7187691523</v>
      </c>
      <c r="W67" s="0" t="n">
        <v>17556.1065468564</v>
      </c>
      <c r="X67" s="0" t="n">
        <v>16993.8230921178</v>
      </c>
      <c r="Y67" s="0" t="n">
        <v>113853.374039637</v>
      </c>
      <c r="Z67" s="0" t="n">
        <v>476227.819580689</v>
      </c>
    </row>
    <row r="68" customFormat="false" ht="15" hidden="false" customHeight="false" outlineLevel="0" collapsed="false">
      <c r="R68" s="0" t="s">
        <v>22</v>
      </c>
      <c r="S68" s="0" t="n">
        <v>26324.5933686467</v>
      </c>
      <c r="T68" s="0" t="n">
        <v>280000.752557769</v>
      </c>
      <c r="U68" s="0" t="n">
        <v>20309.5838553734</v>
      </c>
      <c r="V68" s="0" t="n">
        <v>24977.9924151372</v>
      </c>
      <c r="W68" s="0" t="n">
        <v>17337.4901860015</v>
      </c>
      <c r="X68" s="0" t="n">
        <v>16882.5105033335</v>
      </c>
      <c r="Y68" s="0" t="n">
        <v>74982.7286065148</v>
      </c>
      <c r="Z68" s="0" t="n">
        <v>182211.366807665</v>
      </c>
    </row>
    <row r="69" customFormat="false" ht="15" hidden="false" customHeight="false" outlineLevel="0" collapsed="false">
      <c r="R69" s="0" t="s">
        <v>23</v>
      </c>
      <c r="S69" s="0" t="n">
        <v>25161.9865170931</v>
      </c>
      <c r="T69" s="0" t="n">
        <v>29724.2521680151</v>
      </c>
      <c r="U69" s="0" t="n">
        <v>18022.8558733294</v>
      </c>
      <c r="V69" s="0" t="n">
        <v>27967.6517390129</v>
      </c>
      <c r="W69" s="0" t="n">
        <v>17857.5336819209</v>
      </c>
      <c r="X69" s="0" t="n">
        <v>19344.4554947203</v>
      </c>
      <c r="Y69" s="0" t="n">
        <v>84869.5058236292</v>
      </c>
      <c r="Z69" s="0" t="n">
        <v>311426.950546873</v>
      </c>
    </row>
    <row r="70" customFormat="false" ht="15" hidden="false" customHeight="false" outlineLevel="0" collapsed="false">
      <c r="R70" s="0" t="s">
        <v>24</v>
      </c>
      <c r="S70" s="0" t="n">
        <v>23083.181537251</v>
      </c>
      <c r="T70" s="0" t="n">
        <v>29324.4079559812</v>
      </c>
      <c r="U70" s="0" t="n">
        <v>82028.8331071656</v>
      </c>
      <c r="V70" s="0" t="n">
        <v>30464.4290454662</v>
      </c>
      <c r="W70" s="0" t="n">
        <v>18707.8382717651</v>
      </c>
      <c r="X70" s="0" t="n">
        <v>16935.7164419159</v>
      </c>
      <c r="Y70" s="0" t="n">
        <v>175160.389798361</v>
      </c>
      <c r="Z70" s="0" t="n">
        <v>410567.046457952</v>
      </c>
    </row>
    <row r="73" customFormat="false" ht="15" hidden="false" customHeight="false" outlineLevel="0" collapsed="false">
      <c r="R73" s="0" t="s">
        <v>0</v>
      </c>
      <c r="S73" s="0" t="s">
        <v>15</v>
      </c>
      <c r="T73" s="0" t="s">
        <v>16</v>
      </c>
      <c r="U73" s="0" t="s">
        <v>17</v>
      </c>
      <c r="V73" s="0" t="s">
        <v>18</v>
      </c>
      <c r="W73" s="0" t="s">
        <v>19</v>
      </c>
      <c r="X73" s="0" t="s">
        <v>20</v>
      </c>
      <c r="Y73" s="0" t="s">
        <v>21</v>
      </c>
      <c r="Z73" s="0" t="s">
        <v>22</v>
      </c>
      <c r="AA73" s="0" t="s">
        <v>23</v>
      </c>
      <c r="AB73" s="0" t="s">
        <v>24</v>
      </c>
    </row>
    <row r="74" customFormat="false" ht="15" hidden="false" customHeight="false" outlineLevel="0" collapsed="false">
      <c r="R74" s="0" t="s">
        <v>1</v>
      </c>
      <c r="S74" s="0" t="n">
        <v>24520.6853190346</v>
      </c>
      <c r="T74" s="0" t="n">
        <v>30805.1406024737</v>
      </c>
      <c r="U74" s="0" t="n">
        <v>21739.0651214219</v>
      </c>
      <c r="V74" s="0" t="n">
        <v>23159.3268757133</v>
      </c>
      <c r="W74" s="0" t="n">
        <v>26963.6766437593</v>
      </c>
      <c r="X74" s="0" t="n">
        <v>25077.5134447079</v>
      </c>
      <c r="Y74" s="0" t="n">
        <v>23660.3213802869</v>
      </c>
      <c r="Z74" s="0" t="n">
        <v>26324.5933686467</v>
      </c>
      <c r="AA74" s="0" t="n">
        <v>25161.9865170931</v>
      </c>
      <c r="AB74" s="0" t="n">
        <v>23083.181537251</v>
      </c>
    </row>
    <row r="75" customFormat="false" ht="15" hidden="false" customHeight="false" outlineLevel="0" collapsed="false">
      <c r="R75" s="0" t="s">
        <v>2</v>
      </c>
      <c r="S75" s="0" t="n">
        <v>28766.4966341253</v>
      </c>
      <c r="T75" s="0" t="n">
        <v>26633.562149675</v>
      </c>
      <c r="U75" s="0" t="n">
        <v>24646.1267447144</v>
      </c>
      <c r="V75" s="0" t="n">
        <v>28396.9385247803</v>
      </c>
      <c r="W75" s="0" t="n">
        <v>244256.035627142</v>
      </c>
      <c r="X75" s="0" t="n">
        <v>30623.1219935505</v>
      </c>
      <c r="Y75" s="0" t="n">
        <v>26660.7255130478</v>
      </c>
      <c r="Z75" s="0" t="n">
        <v>280000.752557769</v>
      </c>
      <c r="AA75" s="0" t="n">
        <v>29724.2521680151</v>
      </c>
      <c r="AB75" s="0" t="n">
        <v>29324.4079559812</v>
      </c>
    </row>
    <row r="76" customFormat="false" ht="15" hidden="false" customHeight="false" outlineLevel="0" collapsed="false">
      <c r="R76" s="0" t="s">
        <v>3</v>
      </c>
      <c r="S76" s="0" t="n">
        <v>19730.6217156334</v>
      </c>
      <c r="T76" s="0" t="n">
        <v>20883.9004678909</v>
      </c>
      <c r="U76" s="0" t="n">
        <v>19677.9258821168</v>
      </c>
      <c r="V76" s="0" t="n">
        <v>19120.7765456641</v>
      </c>
      <c r="W76" s="0" t="n">
        <v>23139.9704652476</v>
      </c>
      <c r="X76" s="0" t="n">
        <v>181973.851466368</v>
      </c>
      <c r="Y76" s="0" t="n">
        <v>19410.6788213766</v>
      </c>
      <c r="Z76" s="0" t="n">
        <v>20309.5838553734</v>
      </c>
      <c r="AA76" s="0" t="n">
        <v>18022.8558733294</v>
      </c>
      <c r="AB76" s="0" t="n">
        <v>82028.8331071656</v>
      </c>
    </row>
    <row r="77" customFormat="false" ht="15" hidden="false" customHeight="false" outlineLevel="0" collapsed="false">
      <c r="R77" s="0" t="s">
        <v>4</v>
      </c>
      <c r="S77" s="0" t="n">
        <v>29249.1382367591</v>
      </c>
      <c r="T77" s="0" t="n">
        <v>23973.3528950807</v>
      </c>
      <c r="U77" s="0" t="n">
        <v>28486.7118550653</v>
      </c>
      <c r="V77" s="0" t="n">
        <v>25210.5240168392</v>
      </c>
      <c r="W77" s="0" t="n">
        <v>26462.256419136</v>
      </c>
      <c r="X77" s="0" t="n">
        <v>27018.4391520944</v>
      </c>
      <c r="Y77" s="0" t="n">
        <v>25582.7187691523</v>
      </c>
      <c r="Z77" s="0" t="n">
        <v>24977.9924151372</v>
      </c>
      <c r="AA77" s="0" t="n">
        <v>27967.6517390129</v>
      </c>
      <c r="AB77" s="0" t="n">
        <v>30464.4290454662</v>
      </c>
    </row>
    <row r="78" customFormat="false" ht="15" hidden="false" customHeight="false" outlineLevel="0" collapsed="false">
      <c r="R78" s="0" t="s">
        <v>5</v>
      </c>
      <c r="S78" s="0" t="n">
        <v>17072.7980495771</v>
      </c>
      <c r="T78" s="0" t="n">
        <v>18117.3054399857</v>
      </c>
      <c r="U78" s="0" t="n">
        <v>19854.4434035253</v>
      </c>
      <c r="V78" s="0" t="n">
        <v>15395.5464124389</v>
      </c>
      <c r="W78" s="0" t="n">
        <v>19357.1538350418</v>
      </c>
      <c r="X78" s="0" t="n">
        <v>16378.9628002948</v>
      </c>
      <c r="Y78" s="0" t="n">
        <v>17556.1065468564</v>
      </c>
      <c r="Z78" s="0" t="n">
        <v>17337.4901860015</v>
      </c>
      <c r="AA78" s="0" t="n">
        <v>17857.5336819209</v>
      </c>
      <c r="AB78" s="0" t="n">
        <v>18707.8382717651</v>
      </c>
    </row>
    <row r="79" customFormat="false" ht="15" hidden="false" customHeight="false" outlineLevel="0" collapsed="false">
      <c r="R79" s="0" t="s">
        <v>6</v>
      </c>
      <c r="S79" s="0" t="n">
        <v>15239.7462780681</v>
      </c>
      <c r="T79" s="0" t="n">
        <v>17240.4227271484</v>
      </c>
      <c r="U79" s="0" t="n">
        <v>16077.6595978766</v>
      </c>
      <c r="V79" s="0" t="n">
        <v>18725.7992600117</v>
      </c>
      <c r="W79" s="0" t="n">
        <v>19276.8012247659</v>
      </c>
      <c r="X79" s="0" t="n">
        <v>17531.352295247</v>
      </c>
      <c r="Y79" s="0" t="n">
        <v>16993.8230921178</v>
      </c>
      <c r="Z79" s="0" t="n">
        <v>16882.5105033335</v>
      </c>
      <c r="AA79" s="0" t="n">
        <v>19344.4554947203</v>
      </c>
      <c r="AB79" s="0" t="n">
        <v>16935.7164419159</v>
      </c>
    </row>
    <row r="80" customFormat="false" ht="15" hidden="false" customHeight="false" outlineLevel="0" collapsed="false">
      <c r="R80" s="0" t="s">
        <v>55</v>
      </c>
      <c r="S80" s="0" t="n">
        <v>130921.863711975</v>
      </c>
      <c r="T80" s="0" t="n">
        <v>190974.850192781</v>
      </c>
      <c r="U80" s="0" t="n">
        <v>927516.772663953</v>
      </c>
      <c r="V80" s="0" t="n">
        <v>51875.2619306633</v>
      </c>
      <c r="W80" s="0" t="n">
        <v>104615.854093573</v>
      </c>
      <c r="X80" s="0" t="n">
        <v>1564753.3250005</v>
      </c>
      <c r="Y80" s="0" t="n">
        <v>113853.374039637</v>
      </c>
      <c r="Z80" s="0" t="n">
        <v>74982.7286065148</v>
      </c>
      <c r="AA80" s="0" t="n">
        <v>84869.5058236292</v>
      </c>
      <c r="AB80" s="0" t="n">
        <v>175160.389798361</v>
      </c>
    </row>
    <row r="81" customFormat="false" ht="15" hidden="false" customHeight="false" outlineLevel="0" collapsed="false">
      <c r="R81" s="0" t="s">
        <v>7</v>
      </c>
      <c r="S81" s="0" t="n">
        <v>269061.421079531</v>
      </c>
      <c r="T81" s="0" t="n">
        <v>428065.812616031</v>
      </c>
      <c r="U81" s="0" t="n">
        <v>775402.885978481</v>
      </c>
      <c r="V81" s="0" t="n">
        <v>325331.58169236</v>
      </c>
      <c r="W81" s="0" t="n">
        <v>481234.309587567</v>
      </c>
      <c r="X81" s="0" t="n">
        <v>927067.229583527</v>
      </c>
      <c r="Y81" s="0" t="n">
        <v>476227.819580689</v>
      </c>
      <c r="Z81" s="0" t="n">
        <v>182211.366807665</v>
      </c>
      <c r="AA81" s="0" t="n">
        <v>311426.950546873</v>
      </c>
      <c r="AB81" s="0" t="n">
        <v>410567.046457952</v>
      </c>
    </row>
    <row r="116" customFormat="false" ht="51" hidden="false" customHeight="false" outlineLevel="0" collapsed="false">
      <c r="C116" s="25" t="s">
        <v>41</v>
      </c>
      <c r="D116" s="26" t="s">
        <v>42</v>
      </c>
      <c r="E116" s="26" t="s">
        <v>43</v>
      </c>
      <c r="F116" s="27" t="s">
        <v>44</v>
      </c>
      <c r="G116" s="26" t="s">
        <v>45</v>
      </c>
      <c r="H116" s="26"/>
      <c r="I116" s="27" t="s">
        <v>56</v>
      </c>
      <c r="J116" s="26" t="s">
        <v>47</v>
      </c>
    </row>
    <row r="117" customFormat="false" ht="15" hidden="false" customHeight="false" outlineLevel="0" collapsed="false">
      <c r="B117" s="4" t="s">
        <v>32</v>
      </c>
      <c r="C117" s="8" t="n">
        <v>26400</v>
      </c>
      <c r="D117" s="6" t="n">
        <v>52800</v>
      </c>
      <c r="E117" s="6" t="n">
        <v>34810</v>
      </c>
      <c r="F117" s="6" t="n">
        <v>26400</v>
      </c>
      <c r="G117" s="6" t="n">
        <v>3510</v>
      </c>
      <c r="H117" s="6"/>
      <c r="I117" s="6" t="n">
        <v>233824</v>
      </c>
      <c r="J117" s="6" t="n">
        <v>748800</v>
      </c>
    </row>
    <row r="118" customFormat="false" ht="15" hidden="false" customHeight="false" outlineLevel="0" collapsed="false">
      <c r="B118" s="4" t="s">
        <v>28</v>
      </c>
      <c r="C118" s="13" t="n">
        <v>21739.0651214219</v>
      </c>
      <c r="D118" s="14" t="n">
        <v>24646.1267447144</v>
      </c>
      <c r="E118" s="14" t="n">
        <v>18022.8558733294</v>
      </c>
      <c r="F118" s="14" t="n">
        <v>23973.3528950807</v>
      </c>
      <c r="G118" s="14" t="n">
        <v>15395.5464124389</v>
      </c>
      <c r="H118" s="14"/>
      <c r="I118" s="14" t="n">
        <v>51875.2619306633</v>
      </c>
      <c r="J118" s="14" t="n">
        <v>182211.366807665</v>
      </c>
    </row>
    <row r="119" customFormat="false" ht="15" hidden="false" customHeight="false" outlineLevel="0" collapsed="false">
      <c r="B119" s="4" t="s">
        <v>27</v>
      </c>
      <c r="C119" s="13" t="n">
        <v>30805.1406024737</v>
      </c>
      <c r="D119" s="14" t="n">
        <v>280000.752557769</v>
      </c>
      <c r="E119" s="14" t="n">
        <v>181973.851466368</v>
      </c>
      <c r="F119" s="14" t="n">
        <v>30464.4290454662</v>
      </c>
      <c r="G119" s="14" t="n">
        <v>19854.4434035253</v>
      </c>
      <c r="H119" s="14"/>
      <c r="I119" s="14" t="n">
        <v>1564753.3250005</v>
      </c>
      <c r="J119" s="14" t="n">
        <v>927067.229583527</v>
      </c>
    </row>
    <row r="120" customFormat="false" ht="15" hidden="false" customHeight="false" outlineLevel="0" collapsed="false">
      <c r="B120" s="4" t="s">
        <v>29</v>
      </c>
      <c r="C120" s="13" t="n">
        <v>24799.0993818712</v>
      </c>
      <c r="D120" s="14" t="n">
        <v>29045.4522950532</v>
      </c>
      <c r="E120" s="14" t="n">
        <v>20020.1027855034</v>
      </c>
      <c r="F120" s="14" t="n">
        <v>26740.3477856152</v>
      </c>
      <c r="G120" s="14" t="n">
        <v>17706.8201143886</v>
      </c>
      <c r="H120" s="14"/>
      <c r="I120" s="14" t="n">
        <v>122387.618875806</v>
      </c>
      <c r="J120" s="14" t="n">
        <v>419316.429536992</v>
      </c>
    </row>
    <row r="121" customFormat="false" ht="15" hidden="false" customHeight="false" outlineLevel="0" collapsed="false">
      <c r="B121" s="4" t="s">
        <v>30</v>
      </c>
      <c r="C121" s="13" t="n">
        <v>24924.324231455</v>
      </c>
      <c r="D121" s="14" t="n">
        <v>51974.3471409667</v>
      </c>
      <c r="E121" s="14" t="n">
        <v>31225.00130276</v>
      </c>
      <c r="F121" s="14" t="n">
        <v>26839.8346199948</v>
      </c>
      <c r="G121" s="14" t="n">
        <v>17735.1689885647</v>
      </c>
      <c r="H121" s="14"/>
      <c r="I121" s="14" t="n">
        <v>232170.005730982</v>
      </c>
      <c r="J121" s="14" t="n">
        <v>438988.03596503</v>
      </c>
    </row>
    <row r="122" customFormat="false" ht="16" hidden="false" customHeight="false" outlineLevel="0" collapsed="false">
      <c r="C122" s="24" t="n">
        <v>-0.0558968094145817</v>
      </c>
      <c r="D122" s="24" t="n">
        <v>-0.0156373647544195</v>
      </c>
      <c r="E122" s="24" t="n">
        <v>-0.102987609802931</v>
      </c>
      <c r="F122" s="24" t="n">
        <v>0.016660402272529</v>
      </c>
      <c r="G122" s="24" t="n">
        <v>4.05275469759678</v>
      </c>
      <c r="H122" s="24"/>
      <c r="I122" s="24" t="n">
        <v>-0.0070736719456414</v>
      </c>
      <c r="J122" s="24" t="n">
        <v>-0.413744610089437</v>
      </c>
    </row>
    <row r="125" customFormat="false" ht="15" hidden="false" customHeight="false" outlineLevel="0" collapsed="false">
      <c r="B125" s="4"/>
      <c r="C125" s="13"/>
      <c r="D125" s="14"/>
      <c r="E125" s="14"/>
      <c r="F125" s="14"/>
      <c r="G125" s="14"/>
      <c r="H125" s="14"/>
      <c r="I125" s="14"/>
      <c r="J125" s="14"/>
    </row>
  </sheetData>
  <conditionalFormatting sqref="B24:P24 B27:P27 B30:P30">
    <cfRule type="colorScale" priority="2">
      <colorScale>
        <cfvo type="num" val="-1"/>
        <cfvo type="num" val="0"/>
        <cfvo type="num" val="1"/>
        <color rgb="FFFFFFFF"/>
        <color rgb="FF84E291"/>
        <color rgb="FFFFFFFF"/>
      </colorScale>
    </cfRule>
  </conditionalFormatting>
  <conditionalFormatting sqref="C122:J122">
    <cfRule type="colorScale" priority="3">
      <colorScale>
        <cfvo type="num" val="-1"/>
        <cfvo type="num" val="0"/>
        <cfvo type="num" val="1"/>
        <color rgb="FFFFFFFF"/>
        <color rgb="FF84E291"/>
        <color rgb="FFFFFFFF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M1" activeCellId="0" sqref="M1"/>
    </sheetView>
  </sheetViews>
  <sheetFormatPr defaultColWidth="10.3867187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16" min="2" style="0" width="10.17"/>
    <col collapsed="false" customWidth="true" hidden="false" outlineLevel="0" max="18" min="18" style="0" width="14.84"/>
    <col collapsed="false" customWidth="true" hidden="false" outlineLevel="0" max="1024" min="1018" style="0" width="8.36"/>
  </cols>
  <sheetData>
    <row r="1" customFormat="false" ht="15" hidden="false" customHeight="false" outlineLevel="0" collapsed="false">
      <c r="A1" s="3" t="s">
        <v>57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55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customFormat="false" ht="15" hidden="false" customHeight="false" outlineLevel="0" collapsed="false">
      <c r="A2" s="4" t="s">
        <v>58</v>
      </c>
      <c r="B2" s="23" t="n">
        <v>40</v>
      </c>
      <c r="C2" s="23" t="n">
        <v>40</v>
      </c>
      <c r="D2" s="23" t="n">
        <v>40</v>
      </c>
      <c r="E2" s="23" t="n">
        <v>40</v>
      </c>
      <c r="F2" s="23" t="n">
        <v>40</v>
      </c>
      <c r="G2" s="23" t="n">
        <v>40</v>
      </c>
      <c r="H2" s="23" t="n">
        <v>70</v>
      </c>
      <c r="I2" s="23" t="n">
        <v>85</v>
      </c>
      <c r="J2" s="23" t="n">
        <v>85</v>
      </c>
      <c r="K2" s="23" t="n">
        <v>95</v>
      </c>
      <c r="L2" s="23" t="n">
        <v>24</v>
      </c>
      <c r="M2" s="23" t="n">
        <v>40</v>
      </c>
      <c r="N2" s="23" t="n">
        <v>40</v>
      </c>
      <c r="O2" s="23" t="n">
        <v>40</v>
      </c>
      <c r="P2" s="23" t="n">
        <v>40</v>
      </c>
    </row>
    <row r="3" customFormat="false" ht="15" hidden="false" customHeight="false" outlineLevel="0" collapsed="false">
      <c r="A3" s="4" t="s">
        <v>59</v>
      </c>
      <c r="B3" s="23" t="n">
        <v>30</v>
      </c>
      <c r="C3" s="23" t="n">
        <v>30</v>
      </c>
      <c r="D3" s="23" t="n">
        <v>30</v>
      </c>
      <c r="E3" s="23" t="n">
        <v>30</v>
      </c>
      <c r="F3" s="23" t="n">
        <v>30</v>
      </c>
      <c r="G3" s="23" t="n">
        <v>30</v>
      </c>
      <c r="H3" s="23" t="n">
        <v>60</v>
      </c>
      <c r="I3" s="23" t="n">
        <v>70</v>
      </c>
      <c r="J3" s="23" t="n">
        <v>70</v>
      </c>
      <c r="K3" s="23" t="n">
        <v>60</v>
      </c>
      <c r="L3" s="23" t="n">
        <v>18</v>
      </c>
      <c r="M3" s="23" t="n">
        <v>30</v>
      </c>
      <c r="N3" s="23" t="n">
        <v>30</v>
      </c>
      <c r="O3" s="23" t="n">
        <v>30</v>
      </c>
      <c r="P3" s="23" t="n">
        <v>30</v>
      </c>
      <c r="S3" s="29" t="n">
        <v>1.09</v>
      </c>
    </row>
    <row r="4" customFormat="false" ht="15" hidden="false" customHeight="false" outlineLevel="0" collapsed="false">
      <c r="A4" s="4" t="s">
        <v>60</v>
      </c>
      <c r="B4" s="30" t="n">
        <f aca="false">(LOG(B2,2)*$S$3)+(LOG(B3,2)*$S$3)</f>
        <v>11.1494123726405</v>
      </c>
      <c r="C4" s="30" t="n">
        <f aca="false">(LOG(C2,2)*$S$3)+(LOG(C3,2)*$S$3)</f>
        <v>11.1494123726405</v>
      </c>
      <c r="D4" s="30" t="n">
        <f aca="false">(LOG(D2,2)*$S$3)+(LOG(D3,2)*$S$3)</f>
        <v>11.1494123726405</v>
      </c>
      <c r="E4" s="30" t="n">
        <f aca="false">(LOG(E2,2)*$S$3)+(LOG(E3,2)*$S$3)</f>
        <v>11.1494123726405</v>
      </c>
      <c r="F4" s="30" t="n">
        <f aca="false">(LOG(F2,2)*$S$3)+(LOG(F3,2)*$S$3)</f>
        <v>11.1494123726405</v>
      </c>
      <c r="G4" s="30" t="n">
        <f aca="false">(LOG(G2,2)*$S$3)+(LOG(G3,2)*$S$3)</f>
        <v>11.1494123726405</v>
      </c>
      <c r="H4" s="30" t="n">
        <f aca="false">(LOG(H2,2)*$S$3)+(LOG(H3,2)*$S$3)</f>
        <v>13.1194292376833</v>
      </c>
      <c r="I4" s="30" t="n">
        <f aca="false">(LOG(I2,2)*$S$3)+(LOG(I3,2)*$S$3)</f>
        <v>13.6671546088601</v>
      </c>
      <c r="J4" s="30" t="n">
        <f aca="false">(LOG(J2,2)*$S$3)+(LOG(J3,2)*$S$3)</f>
        <v>13.6671546088601</v>
      </c>
      <c r="K4" s="30" t="n">
        <f aca="false">(LOG(K2,2)*$S$3)+(LOG(K3,2)*$S$3)</f>
        <v>13.599653362294</v>
      </c>
      <c r="L4" s="30" t="n">
        <f aca="false">(LOG(L2,2)*$S$3)+(LOG(L3,2)*$S$3)</f>
        <v>9.54282737735818</v>
      </c>
      <c r="M4" s="30" t="n">
        <f aca="false">(LOG(M2,2)*$S$3)+(LOG(M3,2)*$S$3)</f>
        <v>11.1494123726405</v>
      </c>
      <c r="N4" s="30" t="n">
        <f aca="false">(LOG(N2,2)*$S$3)+(LOG(N3,2)*$S$3)</f>
        <v>11.1494123726405</v>
      </c>
      <c r="O4" s="30" t="n">
        <f aca="false">(LOG(O2,2)*$S$3)+(LOG(O3,2)*$S$3)</f>
        <v>11.1494123726405</v>
      </c>
      <c r="P4" s="30" t="n">
        <f aca="false">(LOG(P2,2)*$S$3)+(LOG(P3,2)*$S$3)</f>
        <v>11.1494123726405</v>
      </c>
    </row>
    <row r="5" customFormat="false" ht="15" hidden="false" customHeight="false" outlineLevel="0" collapsed="false">
      <c r="A5" s="3" t="s">
        <v>61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55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3" t="s">
        <v>13</v>
      </c>
      <c r="P5" s="3" t="s">
        <v>14</v>
      </c>
    </row>
    <row r="6" customFormat="false" ht="15" hidden="false" customHeight="false" outlineLevel="0" collapsed="false">
      <c r="A6" s="4" t="s">
        <v>15</v>
      </c>
      <c r="B6" s="30" t="n">
        <f aca="false">B44/1000000</f>
        <v>9.017697</v>
      </c>
      <c r="C6" s="30" t="n">
        <f aca="false">C44/1000000</f>
        <v>8.845178</v>
      </c>
      <c r="D6" s="30" t="n">
        <f aca="false">D44/1000000</f>
        <v>9.140647</v>
      </c>
      <c r="E6" s="30" t="n">
        <f aca="false">E44/1000000</f>
        <v>9.080078</v>
      </c>
      <c r="F6" s="30" t="n">
        <f aca="false">F44/1000000</f>
        <v>8.940935</v>
      </c>
      <c r="G6" s="30" t="n">
        <f aca="false">G44/1000000</f>
        <v>8.836846</v>
      </c>
      <c r="H6" s="30" t="n">
        <f aca="false">H44/1000000</f>
        <v>11.25082</v>
      </c>
      <c r="I6" s="30" t="n">
        <f aca="false">I44/1000000</f>
        <v>13.794526</v>
      </c>
      <c r="J6" s="30" t="n">
        <f aca="false">J44/1000000</f>
        <v>11.351303</v>
      </c>
      <c r="K6" s="30" t="n">
        <f aca="false">K44/1000000</f>
        <v>8.939257</v>
      </c>
      <c r="L6" s="30" t="n">
        <f aca="false">L44/1000000</f>
        <v>9.505565</v>
      </c>
      <c r="M6" s="30" t="n">
        <f aca="false">M44/1000000</f>
        <v>8.915316</v>
      </c>
      <c r="N6" s="30" t="n">
        <f aca="false">N44/1000000</f>
        <v>8.873099</v>
      </c>
      <c r="O6" s="30" t="n">
        <f aca="false">O44/1000000</f>
        <v>8.696916</v>
      </c>
      <c r="P6" s="30" t="n">
        <f aca="false">P44/1000000</f>
        <v>9.238267</v>
      </c>
    </row>
    <row r="7" customFormat="false" ht="15" hidden="false" customHeight="false" outlineLevel="0" collapsed="false">
      <c r="A7" s="4" t="s">
        <v>16</v>
      </c>
      <c r="B7" s="30" t="n">
        <f aca="false">B45/1000000</f>
        <v>8.781899</v>
      </c>
      <c r="C7" s="30" t="n">
        <f aca="false">C45/1000000</f>
        <v>8.8381</v>
      </c>
      <c r="D7" s="30" t="n">
        <f aca="false">D45/1000000</f>
        <v>9.252922</v>
      </c>
      <c r="E7" s="30" t="n">
        <f aca="false">E45/1000000</f>
        <v>8.944743</v>
      </c>
      <c r="F7" s="30" t="n">
        <f aca="false">F45/1000000</f>
        <v>8.788383</v>
      </c>
      <c r="G7" s="30" t="n">
        <f aca="false">G45/1000000</f>
        <v>8.674652</v>
      </c>
      <c r="H7" s="30" t="n">
        <f aca="false">H45/1000000</f>
        <v>11.057284</v>
      </c>
      <c r="I7" s="30" t="n">
        <f aca="false">I45/1000000</f>
        <v>14.207978</v>
      </c>
      <c r="J7" s="30" t="n">
        <f aca="false">J45/1000000</f>
        <v>10.557866</v>
      </c>
      <c r="K7" s="30" t="n">
        <f aca="false">K45/1000000</f>
        <v>8.930974</v>
      </c>
      <c r="L7" s="30" t="n">
        <f aca="false">L45/1000000</f>
        <v>9.524153</v>
      </c>
      <c r="M7" s="30" t="n">
        <f aca="false">M45/1000000</f>
        <v>8.769413</v>
      </c>
      <c r="N7" s="30" t="n">
        <f aca="false">N45/1000000</f>
        <v>8.864027</v>
      </c>
      <c r="O7" s="30" t="n">
        <f aca="false">O45/1000000</f>
        <v>8.654728</v>
      </c>
      <c r="P7" s="30" t="n">
        <f aca="false">P45/1000000</f>
        <v>9.113988</v>
      </c>
    </row>
    <row r="8" customFormat="false" ht="15" hidden="false" customHeight="false" outlineLevel="0" collapsed="false">
      <c r="A8" s="4" t="s">
        <v>17</v>
      </c>
      <c r="B8" s="30" t="n">
        <f aca="false">B46/1000000</f>
        <v>8.746529</v>
      </c>
      <c r="C8" s="30" t="n">
        <f aca="false">C46/1000000</f>
        <v>8.925604</v>
      </c>
      <c r="D8" s="30" t="n">
        <f aca="false">D46/1000000</f>
        <v>9.266724</v>
      </c>
      <c r="E8" s="30" t="n">
        <f aca="false">E46/1000000</f>
        <v>9.177491</v>
      </c>
      <c r="F8" s="30" t="n">
        <f aca="false">F46/1000000</f>
        <v>9.262128</v>
      </c>
      <c r="G8" s="30" t="n">
        <f aca="false">G46/1000000</f>
        <v>8.790327</v>
      </c>
      <c r="H8" s="30" t="n">
        <f aca="false">H46/1000000</f>
        <v>12.601719</v>
      </c>
      <c r="I8" s="30" t="n">
        <f aca="false">I46/1000000</f>
        <v>14.00173</v>
      </c>
      <c r="J8" s="30" t="n">
        <f aca="false">J46/1000000</f>
        <v>10.405963</v>
      </c>
      <c r="K8" s="30" t="n">
        <f aca="false">K46/1000000</f>
        <v>9.105336</v>
      </c>
      <c r="L8" s="30" t="n">
        <f aca="false">L46/1000000</f>
        <v>9.452651</v>
      </c>
      <c r="M8" s="30" t="n">
        <f aca="false">M46/1000000</f>
        <v>8.926526</v>
      </c>
      <c r="N8" s="30" t="n">
        <f aca="false">N46/1000000</f>
        <v>8.912208</v>
      </c>
      <c r="O8" s="30" t="n">
        <f aca="false">O46/1000000</f>
        <v>8.703895</v>
      </c>
      <c r="P8" s="30" t="n">
        <f aca="false">P46/1000000</f>
        <v>8.927505</v>
      </c>
    </row>
    <row r="9" customFormat="false" ht="15" hidden="false" customHeight="false" outlineLevel="0" collapsed="false">
      <c r="A9" s="4" t="s">
        <v>18</v>
      </c>
      <c r="B9" s="30" t="n">
        <f aca="false">B47/1000000</f>
        <v>8.775479</v>
      </c>
      <c r="C9" s="30" t="n">
        <f aca="false">C47/1000000</f>
        <v>8.759607</v>
      </c>
      <c r="D9" s="30" t="n">
        <f aca="false">D47/1000000</f>
        <v>9.295017</v>
      </c>
      <c r="E9" s="30" t="n">
        <f aca="false">E47/1000000</f>
        <v>9.006058</v>
      </c>
      <c r="F9" s="30" t="n">
        <f aca="false">F47/1000000</f>
        <v>8.766431</v>
      </c>
      <c r="G9" s="30" t="n">
        <f aca="false">G47/1000000</f>
        <v>8.816158</v>
      </c>
      <c r="H9" s="30" t="n">
        <f aca="false">H47/1000000</f>
        <v>11.236147</v>
      </c>
      <c r="I9" s="30" t="n">
        <f aca="false">I47/1000000</f>
        <v>15.015684</v>
      </c>
      <c r="J9" s="30" t="n">
        <f aca="false">J47/1000000</f>
        <v>10.344664</v>
      </c>
      <c r="K9" s="30" t="n">
        <f aca="false">K47/1000000</f>
        <v>9.162873</v>
      </c>
      <c r="L9" s="30" t="n">
        <f aca="false">L47/1000000</f>
        <v>10.035958</v>
      </c>
      <c r="M9" s="30" t="n">
        <f aca="false">M47/1000000</f>
        <v>8.882974</v>
      </c>
      <c r="N9" s="30" t="n">
        <f aca="false">N47/1000000</f>
        <v>8.843168</v>
      </c>
      <c r="O9" s="30" t="n">
        <f aca="false">O47/1000000</f>
        <v>8.659335</v>
      </c>
      <c r="P9" s="30" t="n">
        <f aca="false">P47/1000000</f>
        <v>9.115127</v>
      </c>
    </row>
    <row r="10" customFormat="false" ht="15" hidden="false" customHeight="false" outlineLevel="0" collapsed="false">
      <c r="A10" s="4" t="s">
        <v>19</v>
      </c>
      <c r="B10" s="30" t="n">
        <f aca="false">B48/1000000</f>
        <v>8.788203</v>
      </c>
      <c r="C10" s="30" t="n">
        <f aca="false">C48/1000000</f>
        <v>13.534198</v>
      </c>
      <c r="D10" s="30" t="n">
        <f aca="false">D48/1000000</f>
        <v>9.067794</v>
      </c>
      <c r="E10" s="30" t="n">
        <f aca="false">E48/1000000</f>
        <v>9.00939</v>
      </c>
      <c r="F10" s="30" t="n">
        <f aca="false">F48/1000000</f>
        <v>8.657653</v>
      </c>
      <c r="G10" s="30" t="n">
        <f aca="false">G48/1000000</f>
        <v>8.805305</v>
      </c>
      <c r="H10" s="30" t="n">
        <f aca="false">H48/1000000</f>
        <v>11.409112</v>
      </c>
      <c r="I10" s="30" t="n">
        <f aca="false">I48/1000000</f>
        <v>14.344032</v>
      </c>
      <c r="J10" s="30" t="n">
        <f aca="false">J48/1000000</f>
        <v>10.435657</v>
      </c>
      <c r="K10" s="30" t="n">
        <f aca="false">K48/1000000</f>
        <v>9.210017</v>
      </c>
      <c r="L10" s="30" t="n">
        <f aca="false">L48/1000000</f>
        <v>11.062815</v>
      </c>
      <c r="M10" s="30" t="n">
        <f aca="false">M48/1000000</f>
        <v>8.926668</v>
      </c>
      <c r="N10" s="30" t="n">
        <f aca="false">N48/1000000</f>
        <v>8.843158</v>
      </c>
      <c r="O10" s="30" t="n">
        <f aca="false">O48/1000000</f>
        <v>8.624967</v>
      </c>
      <c r="P10" s="30" t="n">
        <f aca="false">P48/1000000</f>
        <v>8.823897</v>
      </c>
    </row>
    <row r="11" customFormat="false" ht="15" hidden="false" customHeight="false" outlineLevel="0" collapsed="false">
      <c r="A11" s="4" t="s">
        <v>20</v>
      </c>
      <c r="B11" s="30" t="n">
        <f aca="false">B49/1000000</f>
        <v>8.722302</v>
      </c>
      <c r="C11" s="30" t="n">
        <f aca="false">C49/1000000</f>
        <v>9.030259</v>
      </c>
      <c r="D11" s="30" t="n">
        <f aca="false">D49/1000000</f>
        <v>9.394602</v>
      </c>
      <c r="E11" s="30" t="n">
        <f aca="false">E49/1000000</f>
        <v>9.350986</v>
      </c>
      <c r="F11" s="30" t="n">
        <f aca="false">F49/1000000</f>
        <v>8.715135</v>
      </c>
      <c r="G11" s="30" t="n">
        <f aca="false">G49/1000000</f>
        <v>8.738478</v>
      </c>
      <c r="H11" s="30" t="n">
        <f aca="false">H49/1000000</f>
        <v>12.668924</v>
      </c>
      <c r="I11" s="30" t="n">
        <f aca="false">I49/1000000</f>
        <v>16.141101</v>
      </c>
      <c r="J11" s="30" t="n">
        <f aca="false">J49/1000000</f>
        <v>10.487599</v>
      </c>
      <c r="K11" s="30" t="n">
        <f aca="false">K49/1000000</f>
        <v>9.27801</v>
      </c>
      <c r="L11" s="30" t="n">
        <f aca="false">L49/1000000</f>
        <v>9.450135</v>
      </c>
      <c r="M11" s="30" t="n">
        <f aca="false">M49/1000000</f>
        <v>8.922075</v>
      </c>
      <c r="N11" s="30" t="n">
        <f aca="false">N49/1000000</f>
        <v>9.183118</v>
      </c>
      <c r="O11" s="30" t="n">
        <f aca="false">O49/1000000</f>
        <v>8.79693</v>
      </c>
      <c r="P11" s="30" t="n">
        <f aca="false">P49/1000000</f>
        <v>9.511317</v>
      </c>
    </row>
    <row r="12" customFormat="false" ht="15" hidden="false" customHeight="false" outlineLevel="0" collapsed="false">
      <c r="A12" s="4" t="s">
        <v>21</v>
      </c>
      <c r="B12" s="30" t="n">
        <f aca="false">B50/1000000</f>
        <v>8.986107</v>
      </c>
      <c r="C12" s="30" t="n">
        <f aca="false">C50/1000000</f>
        <v>8.741134</v>
      </c>
      <c r="D12" s="30" t="n">
        <f aca="false">D50/1000000</f>
        <v>9.211637</v>
      </c>
      <c r="E12" s="30" t="n">
        <f aca="false">E50/1000000</f>
        <v>9.833205</v>
      </c>
      <c r="F12" s="30" t="n">
        <f aca="false">F50/1000000</f>
        <v>8.610285</v>
      </c>
      <c r="G12" s="30" t="n">
        <f aca="false">G50/1000000</f>
        <v>8.738199</v>
      </c>
      <c r="H12" s="30" t="n">
        <f aca="false">H50/1000000</f>
        <v>11.31528</v>
      </c>
      <c r="I12" s="30" t="n">
        <f aca="false">I50/1000000</f>
        <v>14.885363</v>
      </c>
      <c r="J12" s="30" t="n">
        <f aca="false">J50/1000000</f>
        <v>11.026545</v>
      </c>
      <c r="K12" s="30" t="n">
        <f aca="false">K50/1000000</f>
        <v>9.12295</v>
      </c>
      <c r="L12" s="30" t="n">
        <f aca="false">L50/1000000</f>
        <v>9.472127</v>
      </c>
      <c r="M12" s="30" t="n">
        <f aca="false">M50/1000000</f>
        <v>8.870611</v>
      </c>
      <c r="N12" s="30" t="n">
        <f aca="false">N50/1000000</f>
        <v>13.810513</v>
      </c>
      <c r="O12" s="30" t="n">
        <f aca="false">O50/1000000</f>
        <v>9.074615</v>
      </c>
      <c r="P12" s="30" t="n">
        <f aca="false">P50/1000000</f>
        <v>8.829143</v>
      </c>
    </row>
    <row r="13" customFormat="false" ht="15" hidden="false" customHeight="false" outlineLevel="0" collapsed="false">
      <c r="A13" s="4" t="s">
        <v>22</v>
      </c>
      <c r="B13" s="30" t="n">
        <f aca="false">B51/1000000</f>
        <v>8.934287</v>
      </c>
      <c r="C13" s="30" t="n">
        <f aca="false">C51/1000000</f>
        <v>9.897583</v>
      </c>
      <c r="D13" s="30" t="n">
        <f aca="false">D51/1000000</f>
        <v>9.274707</v>
      </c>
      <c r="E13" s="30" t="n">
        <f aca="false">E51/1000000</f>
        <v>9.508659</v>
      </c>
      <c r="F13" s="30" t="n">
        <f aca="false">F51/1000000</f>
        <v>8.58627</v>
      </c>
      <c r="G13" s="30" t="n">
        <f aca="false">G51/1000000</f>
        <v>8.840383</v>
      </c>
      <c r="H13" s="30" t="n">
        <f aca="false">H51/1000000</f>
        <v>11.453834</v>
      </c>
      <c r="I13" s="30" t="n">
        <f aca="false">I51/1000000</f>
        <v>14.932547</v>
      </c>
      <c r="J13" s="30" t="n">
        <f aca="false">J51/1000000</f>
        <v>11.077605</v>
      </c>
      <c r="K13" s="30" t="n">
        <f aca="false">K51/1000000</f>
        <v>9.049793</v>
      </c>
      <c r="L13" s="30" t="n">
        <f aca="false">L51/1000000</f>
        <v>9.463007</v>
      </c>
      <c r="M13" s="30" t="n">
        <f aca="false">M51/1000000</f>
        <v>8.875568</v>
      </c>
      <c r="N13" s="30" t="n">
        <f aca="false">N51/1000000</f>
        <v>10.407437</v>
      </c>
      <c r="O13" s="30" t="n">
        <f aca="false">O51/1000000</f>
        <v>8.972929</v>
      </c>
      <c r="P13" s="30" t="n">
        <f aca="false">P51/1000000</f>
        <v>9.812196</v>
      </c>
    </row>
    <row r="14" customFormat="false" ht="15" hidden="false" customHeight="false" outlineLevel="0" collapsed="false">
      <c r="A14" s="4" t="s">
        <v>23</v>
      </c>
      <c r="B14" s="30" t="n">
        <f aca="false">B52/1000000</f>
        <v>9.030245</v>
      </c>
      <c r="C14" s="30" t="n">
        <f aca="false">C52/1000000</f>
        <v>8.806692</v>
      </c>
      <c r="D14" s="30" t="n">
        <f aca="false">D52/1000000</f>
        <v>9.11907</v>
      </c>
      <c r="E14" s="30" t="n">
        <f aca="false">E52/1000000</f>
        <v>9.217523</v>
      </c>
      <c r="F14" s="30" t="n">
        <f aca="false">F52/1000000</f>
        <v>8.744652</v>
      </c>
      <c r="G14" s="30" t="n">
        <f aca="false">G52/1000000</f>
        <v>8.918636</v>
      </c>
      <c r="H14" s="30" t="n">
        <f aca="false">H52/1000000</f>
        <v>11.266748</v>
      </c>
      <c r="I14" s="30" t="n">
        <f aca="false">I52/1000000</f>
        <v>14.899629</v>
      </c>
      <c r="J14" s="30" t="n">
        <f aca="false">J52/1000000</f>
        <v>10.422054</v>
      </c>
      <c r="K14" s="30" t="n">
        <f aca="false">K52/1000000</f>
        <v>9.434103</v>
      </c>
      <c r="L14" s="30" t="n">
        <f aca="false">L52/1000000</f>
        <v>9.425028</v>
      </c>
      <c r="M14" s="30" t="n">
        <f aca="false">M52/1000000</f>
        <v>8.832587</v>
      </c>
      <c r="N14" s="30" t="n">
        <f aca="false">N52/1000000</f>
        <v>8.800306</v>
      </c>
      <c r="O14" s="30" t="n">
        <f aca="false">O52/1000000</f>
        <v>9.029856</v>
      </c>
      <c r="P14" s="30" t="n">
        <f aca="false">P52/1000000</f>
        <v>9.05762</v>
      </c>
    </row>
    <row r="15" customFormat="false" ht="15" hidden="false" customHeight="false" outlineLevel="0" collapsed="false">
      <c r="A15" s="4" t="s">
        <v>24</v>
      </c>
      <c r="B15" s="30" t="n">
        <f aca="false">B53/1000000</f>
        <v>8.80651</v>
      </c>
      <c r="C15" s="30" t="n">
        <f aca="false">C53/1000000</f>
        <v>8.864996</v>
      </c>
      <c r="D15" s="30" t="n">
        <f aca="false">D53/1000000</f>
        <v>9.583235</v>
      </c>
      <c r="E15" s="30" t="n">
        <f aca="false">E53/1000000</f>
        <v>9.134556</v>
      </c>
      <c r="F15" s="30" t="n">
        <f aca="false">F53/1000000</f>
        <v>8.615161</v>
      </c>
      <c r="G15" s="30" t="n">
        <f aca="false">G53/1000000</f>
        <v>9.000528</v>
      </c>
      <c r="H15" s="30" t="n">
        <f aca="false">H53/1000000</f>
        <v>11.297532</v>
      </c>
      <c r="I15" s="30" t="n">
        <f aca="false">I53/1000000</f>
        <v>14.943227</v>
      </c>
      <c r="J15" s="30" t="n">
        <f aca="false">J53/1000000</f>
        <v>10.39475</v>
      </c>
      <c r="K15" s="30" t="n">
        <f aca="false">K53/1000000</f>
        <v>13.491292</v>
      </c>
      <c r="L15" s="30" t="n">
        <f aca="false">L53/1000000</f>
        <v>9.473163</v>
      </c>
      <c r="M15" s="30" t="n">
        <f aca="false">M53/1000000</f>
        <v>8.771452</v>
      </c>
      <c r="N15" s="30" t="n">
        <f aca="false">N53/1000000</f>
        <v>8.901207</v>
      </c>
      <c r="O15" s="30" t="n">
        <f aca="false">O53/1000000</f>
        <v>8.711851</v>
      </c>
      <c r="P15" s="30" t="n">
        <f aca="false">P53/1000000</f>
        <v>8.918836</v>
      </c>
    </row>
    <row r="16" customFormat="false" ht="15" hidden="false" customHeight="false" outlineLevel="0" collapsed="false">
      <c r="A16" s="7" t="s">
        <v>61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customFormat="false" ht="15" hidden="false" customHeight="false" outlineLevel="0" collapsed="false">
      <c r="A17" s="4" t="s">
        <v>25</v>
      </c>
      <c r="B17" s="10" t="n">
        <f aca="false">AVERAGE(B6:B15)</f>
        <v>8.8589258</v>
      </c>
      <c r="C17" s="11" t="n">
        <f aca="false">AVERAGE(C6:C15)</f>
        <v>9.4243351</v>
      </c>
      <c r="D17" s="11" t="n">
        <f aca="false">AVERAGE(D6:D15)</f>
        <v>9.2606355</v>
      </c>
      <c r="E17" s="11" t="n">
        <f aca="false">AVERAGE(E6:E15)</f>
        <v>9.2262689</v>
      </c>
      <c r="F17" s="11" t="n">
        <f aca="false">AVERAGE(F6:F15)</f>
        <v>8.7687033</v>
      </c>
      <c r="G17" s="11" t="n">
        <f aca="false">AVERAGE(G6:G15)</f>
        <v>8.8159512</v>
      </c>
      <c r="H17" s="11" t="n">
        <f aca="false">AVERAGE(H6:H15)</f>
        <v>11.55574</v>
      </c>
      <c r="I17" s="11" t="n">
        <f aca="false">AVERAGE(I6:I15)</f>
        <v>14.7165817</v>
      </c>
      <c r="J17" s="11" t="n">
        <f aca="false">AVERAGE(J6:J15)</f>
        <v>10.6504006</v>
      </c>
      <c r="K17" s="12" t="n">
        <f aca="false">AVERAGE(K6:K15)</f>
        <v>9.5724605</v>
      </c>
      <c r="L17" s="12" t="n">
        <f aca="false">AVERAGE(L6:L15)</f>
        <v>9.6864602</v>
      </c>
      <c r="M17" s="12" t="n">
        <f aca="false">AVERAGE(M6:M15)</f>
        <v>8.869319</v>
      </c>
      <c r="N17" s="12" t="n">
        <f aca="false">AVERAGE(N6:N15)</f>
        <v>9.5438241</v>
      </c>
      <c r="O17" s="12" t="n">
        <f aca="false">AVERAGE(O6:O15)</f>
        <v>8.7926022</v>
      </c>
      <c r="P17" s="12" t="n">
        <f aca="false">AVERAGE(P6:P15)</f>
        <v>9.1347896</v>
      </c>
    </row>
    <row r="18" customFormat="false" ht="15" hidden="false" customHeight="false" outlineLevel="0" collapsed="false">
      <c r="A18" s="4" t="s">
        <v>26</v>
      </c>
      <c r="B18" s="10" t="n">
        <f aca="false">STDEV(B6:B15)</f>
        <v>0.119423457863</v>
      </c>
      <c r="C18" s="11" t="n">
        <f aca="false">STDEV(C6:C15)</f>
        <v>1.48327828628342</v>
      </c>
      <c r="D18" s="11" t="n">
        <f aca="false">STDEV(D6:D15)</f>
        <v>0.148144393203426</v>
      </c>
      <c r="E18" s="11" t="n">
        <f aca="false">STDEV(E6:E15)</f>
        <v>0.272986546834353</v>
      </c>
      <c r="F18" s="11" t="n">
        <f aca="false">STDEV(F6:F15)</f>
        <v>0.203103106966251</v>
      </c>
      <c r="G18" s="11" t="n">
        <f aca="false">STDEV(G6:G15)</f>
        <v>0.0933507233665953</v>
      </c>
      <c r="H18" s="11" t="n">
        <f aca="false">STDEV(H6:H15)</f>
        <v>0.578956755670634</v>
      </c>
      <c r="I18" s="11" t="n">
        <f aca="false">STDEV(I6:I15)</f>
        <v>0.669775305236357</v>
      </c>
      <c r="J18" s="11" t="n">
        <f aca="false">STDEV(J6:J15)</f>
        <v>0.360116989963354</v>
      </c>
      <c r="K18" s="12" t="n">
        <f aca="false">STDEV(K6:K15)</f>
        <v>1.38516382251176</v>
      </c>
      <c r="L18" s="12" t="n">
        <f aca="false">STDEV(L6:L15)</f>
        <v>0.51594539271124</v>
      </c>
      <c r="M18" s="12" t="n">
        <f aca="false">STDEV(M6:M15)</f>
        <v>0.0601812492337384</v>
      </c>
      <c r="N18" s="12" t="n">
        <f aca="false">STDEV(N6:N15)</f>
        <v>1.57547641161935</v>
      </c>
      <c r="O18" s="12" t="n">
        <f aca="false">STDEV(O6:O15)</f>
        <v>0.168909457676657</v>
      </c>
      <c r="P18" s="12" t="n">
        <f aca="false">STDEV(P6:P15)</f>
        <v>0.315843011841924</v>
      </c>
    </row>
    <row r="19" customFormat="false" ht="15" hidden="false" customHeight="false" outlineLevel="0" collapsed="false">
      <c r="A19" s="4" t="s">
        <v>27</v>
      </c>
      <c r="B19" s="31" t="n">
        <f aca="false">MAX(B6:B15)</f>
        <v>9.030245</v>
      </c>
      <c r="C19" s="32" t="n">
        <f aca="false">MAX(C6:C15)</f>
        <v>13.534198</v>
      </c>
      <c r="D19" s="32" t="n">
        <f aca="false">MAX(D6:D15)</f>
        <v>9.583235</v>
      </c>
      <c r="E19" s="32" t="n">
        <f aca="false">MAX(E6:E15)</f>
        <v>9.833205</v>
      </c>
      <c r="F19" s="32" t="n">
        <f aca="false">MAX(F6:F15)</f>
        <v>9.262128</v>
      </c>
      <c r="G19" s="32" t="n">
        <f aca="false">MAX(G6:G15)</f>
        <v>9.000528</v>
      </c>
      <c r="H19" s="32" t="n">
        <f aca="false">MAX(H6:H15)</f>
        <v>12.668924</v>
      </c>
      <c r="I19" s="32" t="n">
        <f aca="false">MAX(I6:I15)</f>
        <v>16.141101</v>
      </c>
      <c r="J19" s="32" t="n">
        <f aca="false">MAX(J6:J15)</f>
        <v>11.351303</v>
      </c>
      <c r="K19" s="33" t="n">
        <f aca="false">MAX(K6:K15)</f>
        <v>13.491292</v>
      </c>
      <c r="L19" s="33" t="n">
        <f aca="false">MAX(L6:L15)</f>
        <v>11.062815</v>
      </c>
      <c r="M19" s="33" t="n">
        <f aca="false">MAX(M6:M15)</f>
        <v>8.926668</v>
      </c>
      <c r="N19" s="33" t="n">
        <f aca="false">MAX(N6:N15)</f>
        <v>13.810513</v>
      </c>
      <c r="O19" s="33" t="n">
        <f aca="false">MAX(O6:O15)</f>
        <v>9.074615</v>
      </c>
      <c r="P19" s="33" t="n">
        <f aca="false">MAX(P6:P15)</f>
        <v>9.812196</v>
      </c>
    </row>
    <row r="20" customFormat="false" ht="15" hidden="false" customHeight="false" outlineLevel="0" collapsed="false">
      <c r="A20" s="4" t="s">
        <v>28</v>
      </c>
      <c r="B20" s="31" t="n">
        <f aca="false">MIN(B6:B15)</f>
        <v>8.722302</v>
      </c>
      <c r="C20" s="32" t="n">
        <f aca="false">MIN(C6:C15)</f>
        <v>8.741134</v>
      </c>
      <c r="D20" s="32" t="n">
        <f aca="false">MIN(D6:D15)</f>
        <v>9.067794</v>
      </c>
      <c r="E20" s="32" t="n">
        <f aca="false">MIN(E6:E15)</f>
        <v>8.944743</v>
      </c>
      <c r="F20" s="32" t="n">
        <f aca="false">MIN(F6:F15)</f>
        <v>8.58627</v>
      </c>
      <c r="G20" s="32" t="n">
        <f aca="false">MIN(G6:G15)</f>
        <v>8.674652</v>
      </c>
      <c r="H20" s="32" t="n">
        <f aca="false">MIN(H6:H15)</f>
        <v>11.057284</v>
      </c>
      <c r="I20" s="32" t="n">
        <f aca="false">MIN(I6:I15)</f>
        <v>13.794526</v>
      </c>
      <c r="J20" s="32" t="n">
        <f aca="false">MIN(J6:J15)</f>
        <v>10.344664</v>
      </c>
      <c r="K20" s="33" t="n">
        <f aca="false">MIN(K6:K15)</f>
        <v>8.930974</v>
      </c>
      <c r="L20" s="33" t="n">
        <f aca="false">MIN(L6:L15)</f>
        <v>9.425028</v>
      </c>
      <c r="M20" s="33" t="n">
        <f aca="false">MIN(M6:M15)</f>
        <v>8.769413</v>
      </c>
      <c r="N20" s="33" t="n">
        <f aca="false">MIN(N6:N15)</f>
        <v>8.800306</v>
      </c>
      <c r="O20" s="33" t="n">
        <f aca="false">MIN(O6:O15)</f>
        <v>8.624967</v>
      </c>
      <c r="P20" s="33" t="n">
        <f aca="false">MIN(P6:P15)</f>
        <v>8.823897</v>
      </c>
    </row>
    <row r="21" customFormat="false" ht="15" hidden="false" customHeight="false" outlineLevel="0" collapsed="false">
      <c r="A21" s="4" t="s">
        <v>29</v>
      </c>
      <c r="B21" s="31" t="n">
        <f aca="false">MEDIAN(B6:B15)</f>
        <v>8.7973565</v>
      </c>
      <c r="C21" s="32" t="n">
        <f aca="false">MEDIAN(C6:C15)</f>
        <v>8.855087</v>
      </c>
      <c r="D21" s="32" t="n">
        <f aca="false">MEDIAN(D6:D15)</f>
        <v>9.259823</v>
      </c>
      <c r="E21" s="32" t="n">
        <f aca="false">MEDIAN(E6:E15)</f>
        <v>9.1560235</v>
      </c>
      <c r="F21" s="32" t="n">
        <f aca="false">MEDIAN(F6:F15)</f>
        <v>8.7298935</v>
      </c>
      <c r="G21" s="32" t="n">
        <f aca="false">MEDIAN(G6:G15)</f>
        <v>8.8107315</v>
      </c>
      <c r="H21" s="32" t="n">
        <f aca="false">MEDIAN(H6:H15)</f>
        <v>11.306406</v>
      </c>
      <c r="I21" s="32" t="n">
        <f aca="false">MEDIAN(I6:I15)</f>
        <v>14.892496</v>
      </c>
      <c r="J21" s="32" t="n">
        <f aca="false">MEDIAN(J6:J15)</f>
        <v>10.461628</v>
      </c>
      <c r="K21" s="33" t="n">
        <f aca="false">MEDIAN(K6:K15)</f>
        <v>9.1429115</v>
      </c>
      <c r="L21" s="33" t="n">
        <f aca="false">MEDIAN(L6:L15)</f>
        <v>9.472645</v>
      </c>
      <c r="M21" s="33" t="n">
        <f aca="false">MEDIAN(M6:M15)</f>
        <v>8.879271</v>
      </c>
      <c r="N21" s="33" t="n">
        <f aca="false">MEDIAN(N6:N15)</f>
        <v>8.887153</v>
      </c>
      <c r="O21" s="33" t="n">
        <f aca="false">MEDIAN(O6:O15)</f>
        <v>8.707873</v>
      </c>
      <c r="P21" s="33" t="n">
        <f aca="false">MEDIAN(P6:P15)</f>
        <v>9.085804</v>
      </c>
    </row>
    <row r="22" customFormat="false" ht="5" hidden="true" customHeight="true" outlineLevel="0" collapsed="false">
      <c r="A22" s="17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</row>
    <row r="23" customFormat="false" ht="15" hidden="true" customHeight="false" outlineLevel="0" collapsed="false">
      <c r="A23" s="4" t="s">
        <v>38</v>
      </c>
      <c r="B23" s="5" t="e">
        <f aca="false">#REF!-#REF!</f>
        <v>#REF!</v>
      </c>
      <c r="C23" s="5" t="e">
        <f aca="false">#REF!-#REF!</f>
        <v>#REF!</v>
      </c>
      <c r="D23" s="5" t="e">
        <f aca="false">#REF!-#REF!</f>
        <v>#REF!</v>
      </c>
      <c r="E23" s="5" t="e">
        <f aca="false">#REF!-#REF!</f>
        <v>#REF!</v>
      </c>
      <c r="F23" s="5" t="e">
        <f aca="false">#REF!-#REF!</f>
        <v>#REF!</v>
      </c>
      <c r="G23" s="5" t="e">
        <f aca="false">#REF!-#REF!</f>
        <v>#REF!</v>
      </c>
      <c r="H23" s="5"/>
      <c r="I23" s="5" t="e">
        <f aca="false">#REF!-#REF!</f>
        <v>#REF!</v>
      </c>
      <c r="J23" s="5" t="e">
        <f aca="false">#REF!-#REF!</f>
        <v>#REF!</v>
      </c>
      <c r="K23" s="5" t="e">
        <f aca="false">#REF!-#REF!</f>
        <v>#REF!</v>
      </c>
      <c r="L23" s="5" t="e">
        <f aca="false">#REF!-#REF!</f>
        <v>#REF!</v>
      </c>
      <c r="M23" s="5" t="e">
        <f aca="false">#REF!-#REF!</f>
        <v>#REF!</v>
      </c>
      <c r="N23" s="5" t="e">
        <f aca="false">#REF!-#REF!</f>
        <v>#REF!</v>
      </c>
      <c r="O23" s="5" t="e">
        <f aca="false">#REF!-#REF!</f>
        <v>#REF!</v>
      </c>
      <c r="P23" s="5" t="e">
        <f aca="false">#REF!-#REF!</f>
        <v>#REF!</v>
      </c>
    </row>
    <row r="24" customFormat="false" ht="15" hidden="false" customHeight="false" outlineLevel="0" collapsed="false">
      <c r="A24" s="16" t="s">
        <v>0</v>
      </c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  <c r="H24" s="3" t="s">
        <v>55</v>
      </c>
      <c r="I24" s="3" t="s">
        <v>7</v>
      </c>
      <c r="J24" s="3" t="s">
        <v>8</v>
      </c>
      <c r="K24" s="3" t="s">
        <v>9</v>
      </c>
      <c r="L24" s="3" t="s">
        <v>10</v>
      </c>
      <c r="M24" s="3" t="s">
        <v>11</v>
      </c>
      <c r="N24" s="3" t="s">
        <v>12</v>
      </c>
      <c r="O24" s="3" t="s">
        <v>13</v>
      </c>
      <c r="P24" s="3" t="s">
        <v>14</v>
      </c>
    </row>
    <row r="25" customFormat="false" ht="16" hidden="true" customHeight="false" outlineLevel="0" collapsed="false">
      <c r="A25" s="4" t="s">
        <v>39</v>
      </c>
      <c r="B25" s="21" t="e">
        <f aca="false">B23/#REF!</f>
        <v>#REF!</v>
      </c>
      <c r="C25" s="21" t="e">
        <f aca="false">C23/#REF!</f>
        <v>#REF!</v>
      </c>
      <c r="D25" s="21" t="e">
        <f aca="false">D23/#REF!</f>
        <v>#REF!</v>
      </c>
      <c r="E25" s="21" t="e">
        <f aca="false">E23/#REF!</f>
        <v>#REF!</v>
      </c>
      <c r="F25" s="21" t="e">
        <f aca="false">F23/#REF!</f>
        <v>#REF!</v>
      </c>
      <c r="G25" s="21" t="e">
        <f aca="false">G23/#REF!</f>
        <v>#REF!</v>
      </c>
      <c r="H25" s="21"/>
      <c r="I25" s="21" t="e">
        <f aca="false">I23/#REF!</f>
        <v>#REF!</v>
      </c>
      <c r="J25" s="21" t="e">
        <f aca="false">J23/#REF!</f>
        <v>#REF!</v>
      </c>
      <c r="K25" s="21" t="e">
        <f aca="false">K23/#REF!</f>
        <v>#REF!</v>
      </c>
      <c r="L25" s="21" t="e">
        <f aca="false">L23/#REF!</f>
        <v>#REF!</v>
      </c>
      <c r="M25" s="21" t="e">
        <f aca="false">M23/#REF!</f>
        <v>#REF!</v>
      </c>
      <c r="N25" s="21" t="e">
        <f aca="false">N23/#REF!</f>
        <v>#REF!</v>
      </c>
      <c r="O25" s="21" t="e">
        <f aca="false">O23/#REF!</f>
        <v>#REF!</v>
      </c>
      <c r="P25" s="21" t="e">
        <f aca="false">P23/#REF!</f>
        <v>#REF!</v>
      </c>
      <c r="R25" s="22"/>
    </row>
    <row r="26" customFormat="false" ht="34" hidden="false" customHeight="false" outlineLevel="0" collapsed="false">
      <c r="A26" s="34" t="s">
        <v>62</v>
      </c>
      <c r="B26" s="35" t="n">
        <f aca="false">B4+B17</f>
        <v>20.0083381726405</v>
      </c>
      <c r="C26" s="35" t="n">
        <f aca="false">C4+C17</f>
        <v>20.5737474726405</v>
      </c>
      <c r="D26" s="35" t="n">
        <f aca="false">D4+D17</f>
        <v>20.4100478726405</v>
      </c>
      <c r="E26" s="35" t="n">
        <f aca="false">E4+E17</f>
        <v>20.3756812726405</v>
      </c>
      <c r="F26" s="35" t="n">
        <f aca="false">F4+F17</f>
        <v>19.9181156726405</v>
      </c>
      <c r="G26" s="35" t="n">
        <f aca="false">G4+G17</f>
        <v>19.9653635726405</v>
      </c>
      <c r="H26" s="35" t="n">
        <f aca="false">H4+H17</f>
        <v>24.6751692376833</v>
      </c>
      <c r="I26" s="35" t="n">
        <f aca="false">I4+I17</f>
        <v>28.3837363088601</v>
      </c>
      <c r="J26" s="35" t="n">
        <f aca="false">J4+J17</f>
        <v>24.3175552088601</v>
      </c>
      <c r="K26" s="35" t="n">
        <f aca="false">K4+K17</f>
        <v>23.172113862294</v>
      </c>
      <c r="L26" s="35" t="n">
        <f aca="false">L4+L17</f>
        <v>19.2292875773582</v>
      </c>
      <c r="M26" s="35" t="n">
        <f aca="false">M4+M17</f>
        <v>20.0187313726405</v>
      </c>
      <c r="N26" s="35" t="n">
        <f aca="false">N4+N17</f>
        <v>20.6932364726405</v>
      </c>
      <c r="O26" s="35" t="n">
        <f aca="false">O4+O17</f>
        <v>19.9420145726405</v>
      </c>
      <c r="P26" s="35" t="n">
        <f aca="false">P4+P17</f>
        <v>20.2842019726405</v>
      </c>
      <c r="R26" s="22"/>
    </row>
    <row r="27" customFormat="false" ht="16" hidden="false" customHeight="false" outlineLevel="0" collapsed="false">
      <c r="A27" s="16" t="s">
        <v>0</v>
      </c>
      <c r="B27" s="36" t="s">
        <v>1</v>
      </c>
      <c r="C27" s="36" t="s">
        <v>2</v>
      </c>
      <c r="D27" s="36" t="s">
        <v>3</v>
      </c>
      <c r="E27" s="36" t="s">
        <v>4</v>
      </c>
      <c r="F27" s="36" t="s">
        <v>5</v>
      </c>
      <c r="G27" s="36" t="s">
        <v>6</v>
      </c>
      <c r="H27" s="36" t="s">
        <v>55</v>
      </c>
      <c r="I27" s="36" t="s">
        <v>7</v>
      </c>
      <c r="J27" s="36" t="s">
        <v>8</v>
      </c>
      <c r="K27" s="36" t="s">
        <v>9</v>
      </c>
      <c r="L27" s="36" t="s">
        <v>10</v>
      </c>
      <c r="M27" s="36" t="s">
        <v>11</v>
      </c>
      <c r="N27" s="36" t="s">
        <v>12</v>
      </c>
      <c r="O27" s="36" t="s">
        <v>13</v>
      </c>
      <c r="P27" s="36" t="s">
        <v>14</v>
      </c>
    </row>
    <row r="28" customFormat="false" ht="51" hidden="false" customHeight="false" outlineLevel="0" collapsed="false">
      <c r="A28" s="4" t="s">
        <v>40</v>
      </c>
      <c r="B28" s="25" t="s">
        <v>41</v>
      </c>
      <c r="C28" s="26" t="s">
        <v>42</v>
      </c>
      <c r="D28" s="26" t="s">
        <v>43</v>
      </c>
      <c r="E28" s="27" t="s">
        <v>44</v>
      </c>
      <c r="F28" s="26" t="s">
        <v>45</v>
      </c>
      <c r="G28" s="26" t="s">
        <v>46</v>
      </c>
      <c r="H28" s="27"/>
      <c r="I28" s="26" t="s">
        <v>47</v>
      </c>
      <c r="J28" s="26" t="s">
        <v>48</v>
      </c>
      <c r="K28" s="26" t="s">
        <v>49</v>
      </c>
      <c r="L28" s="25" t="s">
        <v>50</v>
      </c>
      <c r="M28" s="26" t="s">
        <v>51</v>
      </c>
      <c r="N28" s="25" t="s">
        <v>52</v>
      </c>
      <c r="O28" s="26" t="s">
        <v>53</v>
      </c>
      <c r="P28" s="26" t="s">
        <v>54</v>
      </c>
    </row>
    <row r="30" customFormat="false" ht="15" hidden="false" customHeight="false" outlineLevel="0" collapsed="false"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</row>
    <row r="32" customFormat="false" ht="15" hidden="false" customHeight="false" outlineLevel="0" collapsed="false">
      <c r="B32" s="37"/>
    </row>
    <row r="33" customFormat="false" ht="15" hidden="false" customHeight="false" outlineLevel="0" collapsed="false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</row>
    <row r="34" customFormat="false" ht="15" hidden="false" customHeight="false" outlineLevel="0" collapsed="false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</row>
    <row r="35" customFormat="false" ht="15" hidden="false" customHeight="false" outlineLevel="0" collapsed="false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</row>
    <row r="36" customFormat="false" ht="15" hidden="false" customHeight="false" outlineLevel="0" collapsed="false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</row>
    <row r="37" customFormat="false" ht="15" hidden="false" customHeight="false" outlineLevel="0" collapsed="false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</row>
    <row r="38" customFormat="false" ht="15" hidden="false" customHeight="false" outlineLevel="0" collapsed="false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</row>
    <row r="39" customFormat="false" ht="15" hidden="false" customHeight="false" outlineLevel="0" collapsed="false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</row>
    <row r="40" customFormat="false" ht="15" hidden="false" customHeight="false" outlineLevel="0" collapsed="false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</row>
    <row r="41" customFormat="false" ht="15" hidden="false" customHeight="false" outlineLevel="0" collapsed="false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</row>
    <row r="42" customFormat="false" ht="15" hidden="false" customHeight="false" outlineLevel="0" collapsed="false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</row>
    <row r="43" customFormat="false" ht="15" hidden="false" customHeight="false" outlineLevel="0" collapsed="false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</row>
    <row r="44" customFormat="false" ht="15" hidden="false" customHeight="false" outlineLevel="0" collapsed="false">
      <c r="A44" s="38"/>
      <c r="B44" s="39" t="n">
        <v>9017697</v>
      </c>
      <c r="C44" s="39" t="n">
        <v>8845178</v>
      </c>
      <c r="D44" s="39" t="n">
        <v>9140647</v>
      </c>
      <c r="E44" s="39" t="n">
        <v>9080078</v>
      </c>
      <c r="F44" s="39" t="n">
        <v>8940935</v>
      </c>
      <c r="G44" s="39" t="n">
        <v>8836846</v>
      </c>
      <c r="H44" s="39" t="n">
        <v>11250820</v>
      </c>
      <c r="I44" s="39" t="n">
        <v>13794526</v>
      </c>
      <c r="J44" s="39" t="n">
        <v>11351303</v>
      </c>
      <c r="K44" s="39" t="n">
        <v>8939257</v>
      </c>
      <c r="L44" s="39" t="n">
        <v>9505565</v>
      </c>
      <c r="M44" s="39" t="n">
        <v>8915316</v>
      </c>
      <c r="N44" s="39" t="n">
        <v>8873099</v>
      </c>
      <c r="O44" s="39" t="n">
        <v>8696916</v>
      </c>
      <c r="P44" s="39" t="n">
        <v>9238267</v>
      </c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</row>
    <row r="45" customFormat="false" ht="15" hidden="false" customHeight="false" outlineLevel="0" collapsed="false">
      <c r="A45" s="38"/>
      <c r="B45" s="39" t="n">
        <v>8781899</v>
      </c>
      <c r="C45" s="39" t="n">
        <v>8838100</v>
      </c>
      <c r="D45" s="39" t="n">
        <v>9252922</v>
      </c>
      <c r="E45" s="39" t="n">
        <v>8944743</v>
      </c>
      <c r="F45" s="39" t="n">
        <v>8788383</v>
      </c>
      <c r="G45" s="39" t="n">
        <v>8674652</v>
      </c>
      <c r="H45" s="39" t="n">
        <v>11057284</v>
      </c>
      <c r="I45" s="39" t="n">
        <v>14207978</v>
      </c>
      <c r="J45" s="39" t="n">
        <v>10557866</v>
      </c>
      <c r="K45" s="39" t="n">
        <v>8930974</v>
      </c>
      <c r="L45" s="39" t="n">
        <v>9524153</v>
      </c>
      <c r="M45" s="39" t="n">
        <v>8769413</v>
      </c>
      <c r="N45" s="39" t="n">
        <v>8864027</v>
      </c>
      <c r="O45" s="39" t="n">
        <v>8654728</v>
      </c>
      <c r="P45" s="39" t="n">
        <v>9113988</v>
      </c>
      <c r="Q45" s="38"/>
      <c r="R45" s="38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38"/>
      <c r="AD45" s="38"/>
      <c r="AE45" s="38"/>
    </row>
    <row r="46" customFormat="false" ht="15" hidden="false" customHeight="false" outlineLevel="0" collapsed="false">
      <c r="A46" s="38"/>
      <c r="B46" s="39" t="n">
        <v>8746529</v>
      </c>
      <c r="C46" s="39" t="n">
        <v>8925604</v>
      </c>
      <c r="D46" s="39" t="n">
        <v>9266724</v>
      </c>
      <c r="E46" s="39" t="n">
        <v>9177491</v>
      </c>
      <c r="F46" s="39" t="n">
        <v>9262128</v>
      </c>
      <c r="G46" s="39" t="n">
        <v>8790327</v>
      </c>
      <c r="H46" s="39" t="n">
        <v>12601719</v>
      </c>
      <c r="I46" s="39" t="n">
        <v>14001730</v>
      </c>
      <c r="J46" s="39" t="n">
        <v>10405963</v>
      </c>
      <c r="K46" s="39" t="n">
        <v>9105336</v>
      </c>
      <c r="L46" s="39" t="n">
        <v>9452651</v>
      </c>
      <c r="M46" s="39" t="n">
        <v>8926526</v>
      </c>
      <c r="N46" s="39" t="n">
        <v>8912208</v>
      </c>
      <c r="O46" s="39" t="n">
        <v>8703895</v>
      </c>
      <c r="P46" s="39" t="n">
        <v>8927505</v>
      </c>
      <c r="Q46" s="38"/>
      <c r="R46" s="38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38"/>
      <c r="AD46" s="38"/>
      <c r="AE46" s="38"/>
    </row>
    <row r="47" customFormat="false" ht="15" hidden="false" customHeight="false" outlineLevel="0" collapsed="false">
      <c r="A47" s="38"/>
      <c r="B47" s="39" t="n">
        <v>8775479</v>
      </c>
      <c r="C47" s="39" t="n">
        <v>8759607</v>
      </c>
      <c r="D47" s="39" t="n">
        <v>9295017</v>
      </c>
      <c r="E47" s="39" t="n">
        <v>9006058</v>
      </c>
      <c r="F47" s="39" t="n">
        <v>8766431</v>
      </c>
      <c r="G47" s="39" t="n">
        <v>8816158</v>
      </c>
      <c r="H47" s="39" t="n">
        <v>11236147</v>
      </c>
      <c r="I47" s="39" t="n">
        <v>15015684</v>
      </c>
      <c r="J47" s="39" t="n">
        <v>10344664</v>
      </c>
      <c r="K47" s="39" t="n">
        <v>9162873</v>
      </c>
      <c r="L47" s="39" t="n">
        <v>10035958</v>
      </c>
      <c r="M47" s="39" t="n">
        <v>8882974</v>
      </c>
      <c r="N47" s="39" t="n">
        <v>8843168</v>
      </c>
      <c r="O47" s="39" t="n">
        <v>8659335</v>
      </c>
      <c r="P47" s="39" t="n">
        <v>9115127</v>
      </c>
      <c r="Q47" s="38"/>
      <c r="R47" s="38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38"/>
      <c r="AD47" s="38"/>
      <c r="AE47" s="38"/>
    </row>
    <row r="48" customFormat="false" ht="15" hidden="false" customHeight="false" outlineLevel="0" collapsed="false">
      <c r="A48" s="38"/>
      <c r="B48" s="39" t="n">
        <v>8788203</v>
      </c>
      <c r="C48" s="39" t="n">
        <v>13534198</v>
      </c>
      <c r="D48" s="39" t="n">
        <v>9067794</v>
      </c>
      <c r="E48" s="39" t="n">
        <v>9009390</v>
      </c>
      <c r="F48" s="39" t="n">
        <v>8657653</v>
      </c>
      <c r="G48" s="39" t="n">
        <v>8805305</v>
      </c>
      <c r="H48" s="39" t="n">
        <v>11409112</v>
      </c>
      <c r="I48" s="39" t="n">
        <v>14344032</v>
      </c>
      <c r="J48" s="39" t="n">
        <v>10435657</v>
      </c>
      <c r="K48" s="39" t="n">
        <v>9210017</v>
      </c>
      <c r="L48" s="39" t="n">
        <v>11062815</v>
      </c>
      <c r="M48" s="39" t="n">
        <v>8926668</v>
      </c>
      <c r="N48" s="39" t="n">
        <v>8843158</v>
      </c>
      <c r="O48" s="39" t="n">
        <v>8624967</v>
      </c>
      <c r="P48" s="39" t="n">
        <v>8823897</v>
      </c>
      <c r="Q48" s="38"/>
      <c r="R48" s="38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38"/>
      <c r="AD48" s="38"/>
      <c r="AE48" s="38"/>
    </row>
    <row r="49" customFormat="false" ht="15" hidden="false" customHeight="false" outlineLevel="0" collapsed="false">
      <c r="A49" s="38"/>
      <c r="B49" s="39" t="n">
        <v>8722302</v>
      </c>
      <c r="C49" s="39" t="n">
        <v>9030259</v>
      </c>
      <c r="D49" s="39" t="n">
        <v>9394602</v>
      </c>
      <c r="E49" s="39" t="n">
        <v>9350986</v>
      </c>
      <c r="F49" s="39" t="n">
        <v>8715135</v>
      </c>
      <c r="G49" s="39" t="n">
        <v>8738478</v>
      </c>
      <c r="H49" s="39" t="n">
        <v>12668924</v>
      </c>
      <c r="I49" s="39" t="n">
        <v>16141101</v>
      </c>
      <c r="J49" s="39" t="n">
        <v>10487599</v>
      </c>
      <c r="K49" s="39" t="n">
        <v>9278010</v>
      </c>
      <c r="L49" s="39" t="n">
        <v>9450135</v>
      </c>
      <c r="M49" s="39" t="n">
        <v>8922075</v>
      </c>
      <c r="N49" s="39" t="n">
        <v>9183118</v>
      </c>
      <c r="O49" s="39" t="n">
        <v>8796930</v>
      </c>
      <c r="P49" s="39" t="n">
        <v>9511317</v>
      </c>
      <c r="Q49" s="38"/>
      <c r="R49" s="38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38"/>
      <c r="AD49" s="38"/>
      <c r="AE49" s="38"/>
    </row>
    <row r="50" customFormat="false" ht="15" hidden="false" customHeight="false" outlineLevel="0" collapsed="false">
      <c r="A50" s="38"/>
      <c r="B50" s="39" t="n">
        <v>8986107</v>
      </c>
      <c r="C50" s="39" t="n">
        <v>8741134</v>
      </c>
      <c r="D50" s="39" t="n">
        <v>9211637</v>
      </c>
      <c r="E50" s="39" t="n">
        <v>9833205</v>
      </c>
      <c r="F50" s="39" t="n">
        <v>8610285</v>
      </c>
      <c r="G50" s="39" t="n">
        <v>8738199</v>
      </c>
      <c r="H50" s="39" t="n">
        <v>11315280</v>
      </c>
      <c r="I50" s="39" t="n">
        <v>14885363</v>
      </c>
      <c r="J50" s="39" t="n">
        <v>11026545</v>
      </c>
      <c r="K50" s="39" t="n">
        <v>9122950</v>
      </c>
      <c r="L50" s="39" t="n">
        <v>9472127</v>
      </c>
      <c r="M50" s="39" t="n">
        <v>8870611</v>
      </c>
      <c r="N50" s="39" t="n">
        <v>13810513</v>
      </c>
      <c r="O50" s="39" t="n">
        <v>9074615</v>
      </c>
      <c r="P50" s="39" t="n">
        <v>8829143</v>
      </c>
      <c r="Q50" s="38"/>
      <c r="R50" s="38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38"/>
      <c r="AD50" s="38"/>
      <c r="AE50" s="38"/>
    </row>
    <row r="51" customFormat="false" ht="15" hidden="false" customHeight="false" outlineLevel="0" collapsed="false">
      <c r="A51" s="38"/>
      <c r="B51" s="39" t="n">
        <v>8934287</v>
      </c>
      <c r="C51" s="39" t="n">
        <v>9897583</v>
      </c>
      <c r="D51" s="39" t="n">
        <v>9274707</v>
      </c>
      <c r="E51" s="39" t="n">
        <v>9508659</v>
      </c>
      <c r="F51" s="39" t="n">
        <v>8586270</v>
      </c>
      <c r="G51" s="39" t="n">
        <v>8840383</v>
      </c>
      <c r="H51" s="39" t="n">
        <v>11453834</v>
      </c>
      <c r="I51" s="39" t="n">
        <v>14932547</v>
      </c>
      <c r="J51" s="39" t="n">
        <v>11077605</v>
      </c>
      <c r="K51" s="39" t="n">
        <v>9049793</v>
      </c>
      <c r="L51" s="39" t="n">
        <v>9463007</v>
      </c>
      <c r="M51" s="39" t="n">
        <v>8875568</v>
      </c>
      <c r="N51" s="39" t="n">
        <v>10407437</v>
      </c>
      <c r="O51" s="39" t="n">
        <v>8972929</v>
      </c>
      <c r="P51" s="39" t="n">
        <v>9812196</v>
      </c>
      <c r="Q51" s="38"/>
      <c r="R51" s="38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38"/>
      <c r="AD51" s="38"/>
      <c r="AE51" s="38"/>
    </row>
    <row r="52" customFormat="false" ht="15" hidden="false" customHeight="false" outlineLevel="0" collapsed="false">
      <c r="A52" s="38"/>
      <c r="B52" s="39" t="n">
        <v>9030245</v>
      </c>
      <c r="C52" s="39" t="n">
        <v>8806692</v>
      </c>
      <c r="D52" s="39" t="n">
        <v>9119070</v>
      </c>
      <c r="E52" s="39" t="n">
        <v>9217523</v>
      </c>
      <c r="F52" s="39" t="n">
        <v>8744652</v>
      </c>
      <c r="G52" s="39" t="n">
        <v>8918636</v>
      </c>
      <c r="H52" s="39" t="n">
        <v>11266748</v>
      </c>
      <c r="I52" s="39" t="n">
        <v>14899629</v>
      </c>
      <c r="J52" s="39" t="n">
        <v>10422054</v>
      </c>
      <c r="K52" s="39" t="n">
        <v>9434103</v>
      </c>
      <c r="L52" s="39" t="n">
        <v>9425028</v>
      </c>
      <c r="M52" s="39" t="n">
        <v>8832587</v>
      </c>
      <c r="N52" s="39" t="n">
        <v>8800306</v>
      </c>
      <c r="O52" s="39" t="n">
        <v>9029856</v>
      </c>
      <c r="P52" s="39" t="n">
        <v>9057620</v>
      </c>
      <c r="Q52" s="38"/>
      <c r="R52" s="38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38"/>
      <c r="AD52" s="38"/>
      <c r="AE52" s="38"/>
    </row>
    <row r="53" customFormat="false" ht="15" hidden="false" customHeight="false" outlineLevel="0" collapsed="false">
      <c r="A53" s="38"/>
      <c r="B53" s="41" t="n">
        <v>8806510</v>
      </c>
      <c r="C53" s="39" t="n">
        <v>8864996</v>
      </c>
      <c r="D53" s="39" t="n">
        <v>9583235</v>
      </c>
      <c r="E53" s="39" t="n">
        <v>9134556</v>
      </c>
      <c r="F53" s="39" t="n">
        <v>8615161</v>
      </c>
      <c r="G53" s="39" t="n">
        <v>9000528</v>
      </c>
      <c r="H53" s="39" t="n">
        <v>11297532</v>
      </c>
      <c r="I53" s="39" t="n">
        <v>14943227</v>
      </c>
      <c r="J53" s="39" t="n">
        <v>10394750</v>
      </c>
      <c r="K53" s="39" t="n">
        <v>13491292</v>
      </c>
      <c r="L53" s="39" t="n">
        <v>9473163</v>
      </c>
      <c r="M53" s="39" t="n">
        <v>8771452</v>
      </c>
      <c r="N53" s="39" t="n">
        <v>8901207</v>
      </c>
      <c r="O53" s="39" t="n">
        <v>8711851</v>
      </c>
      <c r="P53" s="39" t="n">
        <v>8918836</v>
      </c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</row>
    <row r="54" customFormat="false" ht="15" hidden="false" customHeight="false" outlineLevel="0" collapsed="false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</row>
    <row r="55" customFormat="false" ht="15" hidden="false" customHeight="false" outlineLevel="0" collapsed="false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</row>
    <row r="56" customFormat="false" ht="15" hidden="false" customHeight="false" outlineLevel="0" collapsed="false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</row>
    <row r="57" customFormat="false" ht="15" hidden="false" customHeight="false" outlineLevel="0" collapsed="false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</row>
    <row r="58" customFormat="false" ht="15" hidden="false" customHeight="false" outlineLevel="0" collapsed="false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</row>
    <row r="59" customFormat="false" ht="15" hidden="false" customHeight="false" outlineLevel="0" collapsed="false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</row>
    <row r="60" customFormat="false" ht="15" hidden="false" customHeight="false" outlineLevel="0" collapsed="false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</row>
    <row r="61" customFormat="false" ht="15" hidden="false" customHeight="false" outlineLevel="0" collapsed="false">
      <c r="A61" s="38"/>
      <c r="B61" s="42" t="s">
        <v>63</v>
      </c>
      <c r="C61" s="42" t="s">
        <v>64</v>
      </c>
      <c r="D61" s="42" t="s">
        <v>65</v>
      </c>
      <c r="E61" s="42" t="s">
        <v>66</v>
      </c>
      <c r="F61" s="42" t="s">
        <v>67</v>
      </c>
      <c r="G61" s="42" t="s">
        <v>68</v>
      </c>
      <c r="H61" s="42" t="s">
        <v>69</v>
      </c>
      <c r="I61" s="42" t="s">
        <v>70</v>
      </c>
      <c r="J61" s="42" t="s">
        <v>71</v>
      </c>
      <c r="K61" s="42" t="s">
        <v>72</v>
      </c>
      <c r="L61" s="42" t="s">
        <v>73</v>
      </c>
      <c r="M61" s="42" t="s">
        <v>74</v>
      </c>
      <c r="N61" s="42" t="s">
        <v>75</v>
      </c>
      <c r="O61" s="42" t="s">
        <v>76</v>
      </c>
      <c r="P61" s="42" t="s">
        <v>77</v>
      </c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</row>
    <row r="62" customFormat="false" ht="15" hidden="false" customHeight="false" outlineLevel="0" collapsed="false">
      <c r="A62" s="38"/>
      <c r="B62" s="42" t="s">
        <v>78</v>
      </c>
      <c r="C62" s="42" t="s">
        <v>79</v>
      </c>
      <c r="D62" s="42" t="s">
        <v>80</v>
      </c>
      <c r="E62" s="42" t="s">
        <v>81</v>
      </c>
      <c r="F62" s="42" t="s">
        <v>82</v>
      </c>
      <c r="G62" s="42" t="s">
        <v>83</v>
      </c>
      <c r="H62" s="42" t="s">
        <v>84</v>
      </c>
      <c r="I62" s="42" t="s">
        <v>85</v>
      </c>
      <c r="J62" s="42" t="s">
        <v>86</v>
      </c>
      <c r="K62" s="42" t="s">
        <v>87</v>
      </c>
      <c r="L62" s="42" t="s">
        <v>88</v>
      </c>
      <c r="M62" s="42" t="s">
        <v>89</v>
      </c>
      <c r="N62" s="42" t="s">
        <v>90</v>
      </c>
      <c r="O62" s="42" t="s">
        <v>91</v>
      </c>
      <c r="P62" s="42" t="s">
        <v>92</v>
      </c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</row>
    <row r="63" customFormat="false" ht="15" hidden="false" customHeight="false" outlineLevel="0" collapsed="false">
      <c r="A63" s="38"/>
      <c r="B63" s="42" t="s">
        <v>93</v>
      </c>
      <c r="C63" s="42" t="s">
        <v>94</v>
      </c>
      <c r="D63" s="42" t="s">
        <v>95</v>
      </c>
      <c r="E63" s="42" t="s">
        <v>96</v>
      </c>
      <c r="F63" s="42" t="s">
        <v>97</v>
      </c>
      <c r="G63" s="42" t="s">
        <v>98</v>
      </c>
      <c r="H63" s="42" t="s">
        <v>99</v>
      </c>
      <c r="I63" s="42" t="s">
        <v>100</v>
      </c>
      <c r="J63" s="42" t="s">
        <v>101</v>
      </c>
      <c r="K63" s="42" t="s">
        <v>102</v>
      </c>
      <c r="L63" s="42" t="s">
        <v>103</v>
      </c>
      <c r="M63" s="42" t="s">
        <v>104</v>
      </c>
      <c r="N63" s="42" t="s">
        <v>105</v>
      </c>
      <c r="O63" s="42" t="s">
        <v>106</v>
      </c>
      <c r="P63" s="42" t="s">
        <v>107</v>
      </c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</row>
    <row r="64" customFormat="false" ht="15" hidden="false" customHeight="false" outlineLevel="0" collapsed="false">
      <c r="A64" s="38"/>
      <c r="B64" s="42" t="s">
        <v>108</v>
      </c>
      <c r="C64" s="42" t="s">
        <v>109</v>
      </c>
      <c r="D64" s="42" t="s">
        <v>110</v>
      </c>
      <c r="E64" s="42" t="s">
        <v>111</v>
      </c>
      <c r="F64" s="42" t="s">
        <v>112</v>
      </c>
      <c r="G64" s="42" t="s">
        <v>113</v>
      </c>
      <c r="H64" s="42" t="s">
        <v>114</v>
      </c>
      <c r="I64" s="42" t="s">
        <v>115</v>
      </c>
      <c r="J64" s="42" t="s">
        <v>116</v>
      </c>
      <c r="K64" s="42" t="s">
        <v>117</v>
      </c>
      <c r="L64" s="42" t="s">
        <v>118</v>
      </c>
      <c r="M64" s="42" t="s">
        <v>119</v>
      </c>
      <c r="N64" s="42" t="s">
        <v>120</v>
      </c>
      <c r="O64" s="42" t="s">
        <v>121</v>
      </c>
      <c r="P64" s="42" t="s">
        <v>122</v>
      </c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</row>
    <row r="65" customFormat="false" ht="15" hidden="false" customHeight="false" outlineLevel="0" collapsed="false">
      <c r="A65" s="38"/>
      <c r="B65" s="42" t="s">
        <v>123</v>
      </c>
      <c r="C65" s="42" t="s">
        <v>124</v>
      </c>
      <c r="D65" s="42" t="s">
        <v>125</v>
      </c>
      <c r="E65" s="42" t="s">
        <v>126</v>
      </c>
      <c r="F65" s="42" t="s">
        <v>127</v>
      </c>
      <c r="G65" s="42" t="s">
        <v>128</v>
      </c>
      <c r="H65" s="42" t="s">
        <v>129</v>
      </c>
      <c r="I65" s="42" t="s">
        <v>130</v>
      </c>
      <c r="J65" s="42" t="s">
        <v>131</v>
      </c>
      <c r="K65" s="42" t="s">
        <v>132</v>
      </c>
      <c r="L65" s="42" t="s">
        <v>133</v>
      </c>
      <c r="M65" s="42" t="s">
        <v>134</v>
      </c>
      <c r="N65" s="42" t="s">
        <v>135</v>
      </c>
      <c r="O65" s="42" t="s">
        <v>136</v>
      </c>
      <c r="P65" s="42" t="s">
        <v>137</v>
      </c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</row>
    <row r="66" customFormat="false" ht="15" hidden="false" customHeight="false" outlineLevel="0" collapsed="false">
      <c r="A66" s="38"/>
      <c r="B66" s="42" t="s">
        <v>138</v>
      </c>
      <c r="C66" s="42" t="s">
        <v>139</v>
      </c>
      <c r="D66" s="42" t="s">
        <v>140</v>
      </c>
      <c r="E66" s="42" t="s">
        <v>141</v>
      </c>
      <c r="F66" s="42" t="s">
        <v>142</v>
      </c>
      <c r="G66" s="42" t="s">
        <v>143</v>
      </c>
      <c r="H66" s="42" t="s">
        <v>144</v>
      </c>
      <c r="I66" s="42" t="s">
        <v>145</v>
      </c>
      <c r="J66" s="42" t="s">
        <v>146</v>
      </c>
      <c r="K66" s="42" t="s">
        <v>147</v>
      </c>
      <c r="L66" s="42" t="s">
        <v>148</v>
      </c>
      <c r="M66" s="42" t="s">
        <v>149</v>
      </c>
      <c r="N66" s="42" t="s">
        <v>150</v>
      </c>
      <c r="O66" s="42" t="s">
        <v>151</v>
      </c>
      <c r="P66" s="42" t="s">
        <v>152</v>
      </c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</row>
    <row r="67" customFormat="false" ht="15" hidden="false" customHeight="false" outlineLevel="0" collapsed="false">
      <c r="A67" s="38"/>
      <c r="B67" s="42" t="s">
        <v>153</v>
      </c>
      <c r="C67" s="42" t="s">
        <v>154</v>
      </c>
      <c r="D67" s="42" t="s">
        <v>155</v>
      </c>
      <c r="E67" s="42" t="s">
        <v>156</v>
      </c>
      <c r="F67" s="42" t="s">
        <v>157</v>
      </c>
      <c r="G67" s="42" t="s">
        <v>158</v>
      </c>
      <c r="H67" s="42" t="s">
        <v>159</v>
      </c>
      <c r="I67" s="42" t="s">
        <v>160</v>
      </c>
      <c r="J67" s="42" t="s">
        <v>161</v>
      </c>
      <c r="K67" s="42" t="s">
        <v>162</v>
      </c>
      <c r="L67" s="42" t="s">
        <v>163</v>
      </c>
      <c r="M67" s="42" t="s">
        <v>164</v>
      </c>
      <c r="N67" s="42" t="s">
        <v>165</v>
      </c>
      <c r="O67" s="42" t="s">
        <v>166</v>
      </c>
      <c r="P67" s="42" t="s">
        <v>167</v>
      </c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</row>
    <row r="68" customFormat="false" ht="15" hidden="false" customHeight="false" outlineLevel="0" collapsed="false">
      <c r="A68" s="38"/>
      <c r="B68" s="42" t="s">
        <v>168</v>
      </c>
      <c r="C68" s="42" t="s">
        <v>169</v>
      </c>
      <c r="D68" s="42" t="s">
        <v>170</v>
      </c>
      <c r="E68" s="42" t="s">
        <v>171</v>
      </c>
      <c r="F68" s="42" t="s">
        <v>172</v>
      </c>
      <c r="G68" s="42" t="s">
        <v>173</v>
      </c>
      <c r="H68" s="42" t="s">
        <v>174</v>
      </c>
      <c r="I68" s="42" t="s">
        <v>175</v>
      </c>
      <c r="J68" s="42" t="s">
        <v>176</v>
      </c>
      <c r="K68" s="42" t="s">
        <v>177</v>
      </c>
      <c r="L68" s="42" t="s">
        <v>178</v>
      </c>
      <c r="M68" s="42" t="s">
        <v>179</v>
      </c>
      <c r="N68" s="42" t="s">
        <v>180</v>
      </c>
      <c r="O68" s="42" t="s">
        <v>181</v>
      </c>
      <c r="P68" s="42" t="s">
        <v>182</v>
      </c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</row>
    <row r="69" customFormat="false" ht="15" hidden="false" customHeight="false" outlineLevel="0" collapsed="false">
      <c r="A69" s="38"/>
      <c r="B69" s="42" t="s">
        <v>183</v>
      </c>
      <c r="C69" s="42" t="s">
        <v>184</v>
      </c>
      <c r="D69" s="42" t="s">
        <v>185</v>
      </c>
      <c r="E69" s="42" t="s">
        <v>186</v>
      </c>
      <c r="F69" s="42" t="s">
        <v>187</v>
      </c>
      <c r="G69" s="42" t="s">
        <v>188</v>
      </c>
      <c r="H69" s="42" t="s">
        <v>189</v>
      </c>
      <c r="I69" s="42" t="s">
        <v>190</v>
      </c>
      <c r="J69" s="42" t="s">
        <v>191</v>
      </c>
      <c r="K69" s="42" t="s">
        <v>192</v>
      </c>
      <c r="L69" s="42" t="s">
        <v>193</v>
      </c>
      <c r="M69" s="42" t="s">
        <v>194</v>
      </c>
      <c r="N69" s="42" t="s">
        <v>195</v>
      </c>
      <c r="O69" s="42" t="s">
        <v>196</v>
      </c>
      <c r="P69" s="42" t="s">
        <v>197</v>
      </c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</row>
    <row r="70" customFormat="false" ht="15" hidden="false" customHeight="false" outlineLevel="0" collapsed="false">
      <c r="A70" s="38"/>
      <c r="B70" s="43" t="s">
        <v>198</v>
      </c>
      <c r="C70" s="42" t="s">
        <v>199</v>
      </c>
      <c r="D70" s="42" t="s">
        <v>200</v>
      </c>
      <c r="E70" s="42" t="s">
        <v>201</v>
      </c>
      <c r="F70" s="42" t="s">
        <v>202</v>
      </c>
      <c r="G70" s="42" t="s">
        <v>203</v>
      </c>
      <c r="H70" s="42" t="s">
        <v>204</v>
      </c>
      <c r="I70" s="42" t="s">
        <v>205</v>
      </c>
      <c r="J70" s="42" t="s">
        <v>206</v>
      </c>
      <c r="K70" s="42" t="s">
        <v>207</v>
      </c>
      <c r="L70" s="42" t="s">
        <v>208</v>
      </c>
      <c r="M70" s="42" t="s">
        <v>209</v>
      </c>
      <c r="N70" s="42" t="s">
        <v>210</v>
      </c>
      <c r="O70" s="42" t="s">
        <v>211</v>
      </c>
      <c r="P70" s="42" t="s">
        <v>212</v>
      </c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</row>
    <row r="71" customFormat="false" ht="15" hidden="false" customHeight="false" outlineLevel="0" collapsed="false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</row>
    <row r="72" customFormat="false" ht="15" hidden="false" customHeight="false" outlineLevel="0" collapsed="false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</row>
    <row r="73" customFormat="false" ht="15" hidden="false" customHeight="false" outlineLevel="0" collapsed="false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</row>
    <row r="74" customFormat="false" ht="15" hidden="false" customHeight="false" outlineLevel="0" collapsed="false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</row>
    <row r="75" customFormat="false" ht="15" hidden="false" customHeight="false" outlineLevel="0" collapsed="false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</row>
    <row r="76" customFormat="false" ht="15" hidden="false" customHeight="false" outlineLevel="0" collapsed="false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</row>
    <row r="77" customFormat="false" ht="15" hidden="false" customHeight="false" outlineLevel="0" collapsed="false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</row>
    <row r="78" customFormat="false" ht="15" hidden="false" customHeight="false" outlineLevel="0" collapsed="false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</row>
    <row r="79" customFormat="false" ht="15" hidden="false" customHeight="false" outlineLevel="0" collapsed="false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</row>
    <row r="80" customFormat="false" ht="15" hidden="false" customHeight="false" outlineLevel="0" collapsed="false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</row>
    <row r="81" customFormat="false" ht="15" hidden="false" customHeight="false" outlineLevel="0" collapsed="false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</row>
    <row r="82" customFormat="false" ht="15" hidden="false" customHeight="false" outlineLevel="0" collapsed="false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</row>
    <row r="83" customFormat="false" ht="15" hidden="false" customHeight="false" outlineLevel="0" collapsed="false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</row>
    <row r="84" customFormat="false" ht="15" hidden="false" customHeight="false" outlineLevel="0" collapsed="false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</row>
    <row r="85" customFormat="false" ht="15" hidden="false" customHeight="false" outlineLevel="0" collapsed="false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</row>
    <row r="86" customFormat="false" ht="15" hidden="false" customHeight="false" outlineLevel="0" collapsed="false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</row>
    <row r="87" customFormat="false" ht="15" hidden="false" customHeight="false" outlineLevel="0" collapsed="false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</row>
    <row r="88" customFormat="false" ht="15" hidden="false" customHeight="false" outlineLevel="0" collapsed="false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</row>
    <row r="89" customFormat="false" ht="15" hidden="false" customHeight="false" outlineLevel="0" collapsed="false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</row>
    <row r="90" customFormat="false" ht="15" hidden="false" customHeight="false" outlineLevel="0" collapsed="false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</row>
    <row r="91" customFormat="false" ht="15" hidden="false" customHeight="false" outlineLevel="0" collapsed="false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</row>
    <row r="92" customFormat="false" ht="15" hidden="false" customHeight="false" outlineLevel="0" collapsed="false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</row>
    <row r="93" customFormat="false" ht="15" hidden="false" customHeight="false" outlineLevel="0" collapsed="false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</row>
    <row r="94" customFormat="false" ht="15" hidden="false" customHeight="false" outlineLevel="0" collapsed="false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</row>
    <row r="95" customFormat="false" ht="15" hidden="false" customHeight="false" outlineLevel="0" collapsed="false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</row>
    <row r="96" customFormat="false" ht="15" hidden="false" customHeight="false" outlineLevel="0" collapsed="false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</row>
    <row r="97" customFormat="false" ht="15" hidden="false" customHeight="false" outlineLevel="0" collapsed="false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</row>
    <row r="98" customFormat="false" ht="15" hidden="false" customHeight="false" outlineLevel="0" collapsed="false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</row>
    <row r="99" customFormat="false" ht="15" hidden="false" customHeight="false" outlineLevel="0" collapsed="false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</row>
    <row r="100" customFormat="false" ht="15" hidden="false" customHeight="false" outlineLevel="0" collapsed="false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</row>
    <row r="101" customFormat="false" ht="15" hidden="false" customHeight="false" outlineLevel="0" collapsed="false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</row>
    <row r="102" customFormat="false" ht="15" hidden="false" customHeight="false" outlineLevel="0" collapsed="false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</row>
    <row r="103" customFormat="false" ht="15" hidden="false" customHeight="false" outlineLevel="0" collapsed="false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</row>
    <row r="104" customFormat="false" ht="15" hidden="false" customHeight="false" outlineLevel="0" collapsed="false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</row>
    <row r="105" customFormat="false" ht="15" hidden="false" customHeight="false" outlineLevel="0" collapsed="false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</row>
    <row r="106" customFormat="false" ht="15" hidden="false" customHeight="false" outlineLevel="0" collapsed="false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</row>
    <row r="107" customFormat="false" ht="15" hidden="false" customHeight="false" outlineLevel="0" collapsed="false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</row>
    <row r="108" customFormat="false" ht="15" hidden="false" customHeight="false" outlineLevel="0" collapsed="false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</row>
    <row r="109" customFormat="false" ht="15" hidden="false" customHeight="false" outlineLevel="0" collapsed="false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</row>
    <row r="110" customFormat="false" ht="15" hidden="false" customHeight="false" outlineLevel="0" collapsed="false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</row>
    <row r="111" customFormat="false" ht="15" hidden="false" customHeight="false" outlineLevel="0" collapsed="false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</row>
    <row r="112" customFormat="false" ht="15" hidden="false" customHeight="false" outlineLevel="0" collapsed="false">
      <c r="A112" s="38"/>
      <c r="B112" s="38"/>
      <c r="C112" s="44"/>
      <c r="D112" s="44"/>
      <c r="E112" s="44"/>
      <c r="F112" s="44"/>
      <c r="G112" s="44"/>
      <c r="H112" s="44"/>
      <c r="I112" s="44"/>
      <c r="J112" s="44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</row>
    <row r="113" customFormat="false" ht="15" hidden="false" customHeight="false" outlineLevel="0" collapsed="false">
      <c r="A113" s="38"/>
      <c r="B113" s="38"/>
      <c r="C113" s="40"/>
      <c r="D113" s="40"/>
      <c r="E113" s="40"/>
      <c r="F113" s="40"/>
      <c r="G113" s="40"/>
      <c r="H113" s="40"/>
      <c r="I113" s="40"/>
      <c r="J113" s="40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</row>
    <row r="114" customFormat="false" ht="15" hidden="false" customHeight="false" outlineLevel="0" collapsed="false">
      <c r="A114" s="38"/>
      <c r="B114" s="38"/>
      <c r="C114" s="40"/>
      <c r="D114" s="40"/>
      <c r="E114" s="40"/>
      <c r="F114" s="40"/>
      <c r="G114" s="40"/>
      <c r="H114" s="40"/>
      <c r="I114" s="40"/>
      <c r="J114" s="40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</row>
    <row r="115" customFormat="false" ht="15" hidden="false" customHeight="false" outlineLevel="0" collapsed="false">
      <c r="A115" s="38"/>
      <c r="B115" s="38"/>
      <c r="C115" s="40"/>
      <c r="D115" s="40"/>
      <c r="E115" s="40"/>
      <c r="F115" s="40"/>
      <c r="G115" s="40"/>
      <c r="H115" s="40"/>
      <c r="I115" s="40"/>
      <c r="J115" s="40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</row>
    <row r="116" customFormat="false" ht="15" hidden="false" customHeight="false" outlineLevel="0" collapsed="false">
      <c r="A116" s="38"/>
      <c r="B116" s="38"/>
      <c r="C116" s="40"/>
      <c r="D116" s="40"/>
      <c r="E116" s="40"/>
      <c r="F116" s="40"/>
      <c r="G116" s="40"/>
      <c r="H116" s="40"/>
      <c r="I116" s="40"/>
      <c r="J116" s="40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</row>
    <row r="117" customFormat="false" ht="15" hidden="false" customHeight="false" outlineLevel="0" collapsed="false">
      <c r="A117" s="38"/>
      <c r="B117" s="38"/>
      <c r="C117" s="40"/>
      <c r="D117" s="40"/>
      <c r="E117" s="40"/>
      <c r="F117" s="40"/>
      <c r="G117" s="40"/>
      <c r="H117" s="40"/>
      <c r="I117" s="40"/>
      <c r="J117" s="40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</row>
    <row r="118" customFormat="false" ht="15" hidden="false" customHeight="false" outlineLevel="0" collapsed="false">
      <c r="A118" s="38"/>
      <c r="B118" s="38"/>
      <c r="C118" s="28"/>
      <c r="D118" s="28"/>
      <c r="E118" s="28"/>
      <c r="F118" s="28"/>
      <c r="G118" s="28"/>
      <c r="H118" s="28"/>
      <c r="I118" s="28"/>
      <c r="J118" s="2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</row>
    <row r="119" customFormat="false" ht="15" hidden="false" customHeight="false" outlineLevel="0" collapsed="false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</row>
    <row r="120" customFormat="false" ht="15" hidden="false" customHeight="false" outlineLevel="0" collapsed="false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</row>
    <row r="121" customFormat="false" ht="15" hidden="false" customHeight="false" outlineLevel="0" collapsed="false">
      <c r="A121" s="38"/>
      <c r="B121" s="38"/>
      <c r="C121" s="40"/>
      <c r="D121" s="40"/>
      <c r="E121" s="40"/>
      <c r="F121" s="40"/>
      <c r="G121" s="40"/>
      <c r="H121" s="40"/>
      <c r="I121" s="40"/>
      <c r="J121" s="40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</row>
    <row r="122" customFormat="false" ht="15" hidden="false" customHeight="false" outlineLevel="0" collapsed="false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</row>
    <row r="123" customFormat="false" ht="15" hidden="false" customHeight="false" outlineLevel="0" collapsed="false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</row>
    <row r="124" customFormat="false" ht="15" hidden="false" customHeight="false" outlineLevel="0" collapsed="false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</row>
    <row r="125" customFormat="false" ht="15" hidden="false" customHeight="false" outlineLevel="0" collapsed="false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</row>
    <row r="126" customFormat="false" ht="15" hidden="false" customHeight="false" outlineLevel="0" collapsed="false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</row>
    <row r="127" customFormat="false" ht="15" hidden="false" customHeight="false" outlineLevel="0" collapsed="false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</row>
    <row r="128" customFormat="false" ht="15" hidden="false" customHeight="false" outlineLevel="0" collapsed="false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</row>
    <row r="129" customFormat="false" ht="15" hidden="false" customHeight="false" outlineLevel="0" collapsed="false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</row>
    <row r="130" customFormat="false" ht="15" hidden="false" customHeight="false" outlineLevel="0" collapsed="false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</row>
  </sheetData>
  <conditionalFormatting sqref="B25:P26">
    <cfRule type="colorScale" priority="2">
      <colorScale>
        <cfvo type="num" val="-1"/>
        <cfvo type="num" val="0"/>
        <cfvo type="num" val="1"/>
        <color rgb="FFFFFFFF"/>
        <color rgb="FF84E291"/>
        <color rgb="FFFFFFFF"/>
      </colorScale>
    </cfRule>
  </conditionalFormatting>
  <conditionalFormatting sqref="C118:J118">
    <cfRule type="colorScale" priority="3">
      <colorScale>
        <cfvo type="num" val="-1"/>
        <cfvo type="num" val="0"/>
        <cfvo type="num" val="1"/>
        <color rgb="FFFFFFFF"/>
        <color rgb="FF84E291"/>
        <color rgb="FFFFFFFF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2024-02-21T23:56:35Z</dcterms:created>
  <dc:creator>Niklas Schroetler</dc:creator>
  <dc:description/>
  <dc:language>de-DE</dc:language>
  <cp:lastModifiedBy/>
  <dcterms:modified xsi:type="dcterms:W3CDTF">2024-03-12T10:37:43Z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