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Y:\Industrial Lands\2022 Industrial Lands Analysis Update\Data\Land Inventory\"/>
    </mc:Choice>
  </mc:AlternateContent>
  <xr:revisionPtr revIDLastSave="0" documentId="8_{7E6B710D-625F-44B0-B6AD-173AB0A6BE63}" xr6:coauthVersionLast="47" xr6:coauthVersionMax="47" xr10:uidLastSave="{00000000-0000-0000-0000-000000000000}"/>
  <bookViews>
    <workbookView xWindow="0" yWindow="75" windowWidth="23835" windowHeight="14130" activeTab="1" xr2:uid="{6F0EB91E-02DC-404C-8997-F039C3834C75}"/>
  </bookViews>
  <sheets>
    <sheet name="Gross Acreage" sheetId="1" r:id="rId1"/>
    <sheet name="Net Industrial Acrea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0" i="2" l="1"/>
  <c r="I30" i="2"/>
  <c r="K29" i="2"/>
  <c r="K28" i="2"/>
  <c r="K30" i="2" s="1"/>
  <c r="J24" i="2"/>
  <c r="I24" i="2"/>
  <c r="K23" i="2"/>
  <c r="K22" i="2"/>
  <c r="K21" i="2"/>
  <c r="K20" i="2"/>
  <c r="K19" i="2"/>
  <c r="K18" i="2"/>
  <c r="K17" i="2"/>
  <c r="K16" i="2"/>
  <c r="K15" i="2"/>
  <c r="K14" i="2"/>
  <c r="J10" i="2"/>
  <c r="I10" i="2"/>
  <c r="K9" i="2"/>
  <c r="K8" i="2"/>
  <c r="K7" i="2"/>
  <c r="K6" i="2"/>
  <c r="R24" i="1"/>
  <c r="D10" i="2"/>
  <c r="C10" i="2"/>
  <c r="E9" i="2"/>
  <c r="E8" i="2"/>
  <c r="E7" i="2"/>
  <c r="E6" i="2"/>
  <c r="D30" i="2"/>
  <c r="C30" i="2"/>
  <c r="E29" i="2"/>
  <c r="E28" i="2"/>
  <c r="E23" i="2"/>
  <c r="E22" i="2"/>
  <c r="E21" i="2"/>
  <c r="E20" i="2"/>
  <c r="E19" i="2"/>
  <c r="E18" i="2"/>
  <c r="E17" i="2"/>
  <c r="E16" i="2"/>
  <c r="E15" i="2"/>
  <c r="E14" i="2"/>
  <c r="D24" i="2"/>
  <c r="C24" i="2"/>
  <c r="I24" i="1"/>
  <c r="H24" i="1"/>
  <c r="G24" i="1"/>
  <c r="F24" i="1"/>
  <c r="E24" i="1"/>
  <c r="D24" i="1"/>
  <c r="C24" i="1"/>
  <c r="B24" i="1"/>
  <c r="F23" i="1"/>
  <c r="F22" i="1"/>
  <c r="F21" i="1"/>
  <c r="F20" i="1"/>
  <c r="F19" i="1"/>
  <c r="F18" i="1"/>
  <c r="F17" i="1"/>
  <c r="F16" i="1"/>
  <c r="F15" i="1"/>
  <c r="F14" i="1"/>
  <c r="G8" i="1"/>
  <c r="F8" i="1"/>
  <c r="E8" i="1"/>
  <c r="D8" i="1"/>
  <c r="C8" i="1"/>
  <c r="B8" i="1"/>
  <c r="F7" i="1"/>
  <c r="F6" i="1"/>
  <c r="F5" i="1"/>
  <c r="F4" i="1"/>
  <c r="O24" i="1"/>
  <c r="N24" i="1"/>
  <c r="M24" i="1"/>
  <c r="L24" i="1"/>
  <c r="P23" i="1"/>
  <c r="Q23" i="1" s="1"/>
  <c r="P22" i="1"/>
  <c r="Q22" i="1" s="1"/>
  <c r="P21" i="1"/>
  <c r="Q21" i="1" s="1"/>
  <c r="P20" i="1"/>
  <c r="Q20" i="1" s="1"/>
  <c r="P19" i="1"/>
  <c r="Q19" i="1" s="1"/>
  <c r="P18" i="1"/>
  <c r="P17" i="1"/>
  <c r="Q17" i="1" s="1"/>
  <c r="P16" i="1"/>
  <c r="Q16" i="1" s="1"/>
  <c r="P15" i="1"/>
  <c r="Q15" i="1" s="1"/>
  <c r="P14" i="1"/>
  <c r="Q14" i="1" s="1"/>
  <c r="K10" i="2" l="1"/>
  <c r="E30" i="2"/>
  <c r="K24" i="2"/>
  <c r="E10" i="2"/>
  <c r="E24" i="2"/>
  <c r="P24" i="1"/>
  <c r="Q18" i="1"/>
  <c r="Q24" i="1" s="1"/>
  <c r="O24" i="2"/>
  <c r="N24" i="2"/>
  <c r="P23" i="2"/>
  <c r="P22" i="2"/>
  <c r="P21" i="2"/>
  <c r="P20" i="2"/>
  <c r="P19" i="2"/>
  <c r="P18" i="2"/>
  <c r="P17" i="2"/>
  <c r="P16" i="2"/>
  <c r="P15" i="2"/>
  <c r="P14" i="2"/>
  <c r="O10" i="2"/>
  <c r="N10" i="2"/>
  <c r="P9" i="2"/>
  <c r="P8" i="2"/>
  <c r="P7" i="2"/>
  <c r="P6" i="2"/>
  <c r="P24" i="2" l="1"/>
  <c r="P10" i="2"/>
</calcChain>
</file>

<file path=xl/sharedStrings.xml><?xml version="1.0" encoding="utf-8"?>
<sst xmlns="http://schemas.openxmlformats.org/spreadsheetml/2006/main" count="141" uniqueCount="52">
  <si>
    <t>King</t>
  </si>
  <si>
    <t>Kitsap</t>
  </si>
  <si>
    <t>Pierce</t>
  </si>
  <si>
    <t>Snohomish</t>
  </si>
  <si>
    <t>Region</t>
  </si>
  <si>
    <t>Total</t>
  </si>
  <si>
    <t>Ballard-Interbay</t>
  </si>
  <si>
    <t>Frederickson</t>
  </si>
  <si>
    <t>Paine Field / Boeing Everett</t>
  </si>
  <si>
    <t>Port of Tacoma</t>
  </si>
  <si>
    <t>North Tukwila</t>
  </si>
  <si>
    <t>Duwamish</t>
  </si>
  <si>
    <t>Sumner Pacific</t>
  </si>
  <si>
    <t>Puget Sound Industrial Center- Bremerton</t>
  </si>
  <si>
    <t>Cascade</t>
  </si>
  <si>
    <t>Kent MIC</t>
  </si>
  <si>
    <t>MIC Total</t>
  </si>
  <si>
    <t>Vacant</t>
  </si>
  <si>
    <t>Redevelopable</t>
  </si>
  <si>
    <t>Net Acreage</t>
  </si>
  <si>
    <t>Core Industrial</t>
  </si>
  <si>
    <t>Industrial-Commercial</t>
  </si>
  <si>
    <t>Airport Operations</t>
  </si>
  <si>
    <t>Limited Industrial</t>
  </si>
  <si>
    <t>King County</t>
  </si>
  <si>
    <t>Kitsap County</t>
  </si>
  <si>
    <t>Pierce County</t>
  </si>
  <si>
    <t>Snohomish County</t>
  </si>
  <si>
    <t>Total Industrial</t>
  </si>
  <si>
    <t>Military Industrial</t>
  </si>
  <si>
    <t>Aviation Operations</t>
  </si>
  <si>
    <t>Military</t>
  </si>
  <si>
    <t>Grand Total</t>
  </si>
  <si>
    <t>Port of Tacoma*</t>
  </si>
  <si>
    <t>2023 Industrial Lands Inventory -- Gross Acreage -- Manufacturing-Industrial Centers</t>
  </si>
  <si>
    <t>Non-Industrial*</t>
  </si>
  <si>
    <t>Total Gross Acreage</t>
  </si>
  <si>
    <t>*Includes lands zoned for non-industrial use as well as major water bodies (per PSRC's "largest_waterbodies" layer)</t>
  </si>
  <si>
    <t>2023 Industrial Lands Inventory -- Gross Acreage -- Counties and Region</t>
  </si>
  <si>
    <t xml:space="preserve">some parcels with 2013 improvement values were not assessed improvement values in 2018; </t>
  </si>
  <si>
    <t xml:space="preserve">2023 method differs from 2015 in that public land and otherwise unavailable parcels were also excluded by land use code; </t>
  </si>
  <si>
    <t xml:space="preserve">Internal Documentation Note: </t>
  </si>
  <si>
    <t>any undocumented steps by CAI would not have been replicated in 2023.</t>
  </si>
  <si>
    <t>Net Acreage - UrbanSim gross acres w/ land use code exclusions + CAI exclusions/deductions</t>
  </si>
  <si>
    <t>2013 CAI (all exclusions/deductions) -- PSRC version</t>
  </si>
  <si>
    <t>2015 Industrial Lands Inventory -- Gross Acreage -- Counties and Region</t>
  </si>
  <si>
    <t>2015 Industrial Lands Inventory -- Gross Acreage -- Manufacturing-Industrial Centers</t>
  </si>
  <si>
    <t>Source: PSRC, 2015 Industrial Lands Inventory (version "Gross_Supply_v2_2014_10.shp")</t>
  </si>
  <si>
    <t>Source: PSRC, 2023 Industrial Lands Inventory (version "ILI_20231221")</t>
  </si>
  <si>
    <t>Net Industrial Land Supply -- DRAFT Preliminary -- 12/21/2023</t>
  </si>
  <si>
    <t>2018BY - protected forestland in MICs considered available</t>
  </si>
  <si>
    <t>2018BY - protected forestland in MICs considered unavailable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</si>
</sst>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2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164" fontId="0" fillId="0" borderId="0" xfId="1" applyNumberFormat="1" applyFont="1" applyBorder="1"/>
    <xf numFmtId="0" fontId="0" fillId="0" borderId="2" xfId="0" applyBorder="1"/>
    <xf numFmtId="164" fontId="0" fillId="0" borderId="2" xfId="1" applyNumberFormat="1" applyFont="1" applyBorder="1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164" fontId="0" fillId="0" borderId="4" xfId="1" applyNumberFormat="1" applyFont="1" applyBorder="1"/>
    <xf numFmtId="9" fontId="0" fillId="0" borderId="0" xfId="2" applyFont="1"/>
    <xf numFmtId="0" fontId="3" fillId="2" borderId="0" xfId="0" applyFont="1" applyFill="1"/>
    <xf numFmtId="0" fontId="4" fillId="2" borderId="0" xfId="0" applyFont="1" applyFill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64" fontId="3" fillId="2" borderId="1" xfId="1" applyNumberFormat="1" applyFont="1" applyFill="1" applyBorder="1"/>
    <xf numFmtId="164" fontId="3" fillId="2" borderId="4" xfId="1" applyNumberFormat="1" applyFont="1" applyFill="1" applyBorder="1"/>
    <xf numFmtId="164" fontId="3" fillId="2" borderId="0" xfId="1" applyNumberFormat="1" applyFont="1" applyFill="1" applyBorder="1"/>
    <xf numFmtId="164" fontId="3" fillId="2" borderId="3" xfId="1" applyNumberFormat="1" applyFont="1" applyFill="1" applyBorder="1"/>
    <xf numFmtId="164" fontId="3" fillId="2" borderId="2" xfId="1" applyNumberFormat="1" applyFont="1" applyFill="1" applyBorder="1"/>
    <xf numFmtId="164" fontId="3" fillId="2" borderId="5" xfId="1" applyNumberFormat="1" applyFont="1" applyFill="1" applyBorder="1"/>
    <xf numFmtId="164" fontId="4" fillId="2" borderId="0" xfId="1" applyNumberFormat="1" applyFont="1" applyFill="1" applyBorder="1"/>
    <xf numFmtId="164" fontId="4" fillId="2" borderId="0" xfId="1" applyNumberFormat="1" applyFont="1" applyFill="1" applyAlignment="1">
      <alignment horizontal="right"/>
    </xf>
    <xf numFmtId="164" fontId="4" fillId="2" borderId="3" xfId="1" applyNumberFormat="1" applyFont="1" applyFill="1" applyBorder="1" applyAlignment="1">
      <alignment horizontal="right"/>
    </xf>
    <xf numFmtId="164" fontId="4" fillId="2" borderId="0" xfId="1" applyNumberFormat="1" applyFont="1" applyFill="1"/>
    <xf numFmtId="164" fontId="4" fillId="2" borderId="3" xfId="1" applyNumberFormat="1" applyFont="1" applyFill="1" applyBorder="1"/>
    <xf numFmtId="164" fontId="0" fillId="0" borderId="0" xfId="1" applyNumberFormat="1" applyFont="1" applyFill="1" applyBorder="1"/>
    <xf numFmtId="164" fontId="0" fillId="0" borderId="1" xfId="1" applyNumberFormat="1" applyFont="1" applyFill="1" applyBorder="1"/>
    <xf numFmtId="0" fontId="2" fillId="0" borderId="7" xfId="0" applyFont="1" applyBorder="1" applyAlignment="1">
      <alignment horizontal="center" vertical="center" wrapText="1"/>
    </xf>
    <xf numFmtId="164" fontId="0" fillId="0" borderId="8" xfId="1" applyNumberFormat="1" applyFont="1" applyBorder="1"/>
    <xf numFmtId="164" fontId="0" fillId="0" borderId="7" xfId="1" applyNumberFormat="1" applyFont="1" applyBorder="1"/>
    <xf numFmtId="164" fontId="0" fillId="0" borderId="6" xfId="1" applyNumberFormat="1" applyFont="1" applyBorder="1"/>
    <xf numFmtId="0" fontId="2" fillId="0" borderId="1" xfId="0" applyFont="1" applyBorder="1"/>
    <xf numFmtId="164" fontId="2" fillId="0" borderId="1" xfId="1" applyNumberFormat="1" applyFont="1" applyBorder="1"/>
    <xf numFmtId="164" fontId="2" fillId="0" borderId="8" xfId="1" applyNumberFormat="1" applyFont="1" applyBorder="1"/>
    <xf numFmtId="164" fontId="2" fillId="0" borderId="1" xfId="0" applyNumberFormat="1" applyFont="1" applyBorder="1"/>
    <xf numFmtId="0" fontId="2" fillId="0" borderId="3" xfId="0" applyFont="1" applyBorder="1" applyAlignment="1">
      <alignment horizontal="center" vertical="center" wrapText="1"/>
    </xf>
    <xf numFmtId="165" fontId="0" fillId="0" borderId="0" xfId="2" applyNumberFormat="1" applyFont="1"/>
    <xf numFmtId="164" fontId="0" fillId="0" borderId="0" xfId="2" applyNumberFormat="1" applyFont="1"/>
    <xf numFmtId="164" fontId="0" fillId="0" borderId="8" xfId="1" applyNumberFormat="1" applyFont="1" applyFill="1" applyBorder="1"/>
    <xf numFmtId="164" fontId="0" fillId="0" borderId="7" xfId="1" applyNumberFormat="1" applyFont="1" applyFill="1" applyBorder="1"/>
    <xf numFmtId="164" fontId="2" fillId="0" borderId="1" xfId="1" applyNumberFormat="1" applyFont="1" applyFill="1" applyBorder="1"/>
    <xf numFmtId="164" fontId="2" fillId="0" borderId="8" xfId="1" applyNumberFormat="1" applyFont="1" applyFill="1" applyBorder="1"/>
    <xf numFmtId="164" fontId="2" fillId="0" borderId="0" xfId="1" applyNumberFormat="1" applyFont="1" applyBorder="1"/>
    <xf numFmtId="164" fontId="2" fillId="0" borderId="0" xfId="0" applyNumberFormat="1" applyFont="1"/>
    <xf numFmtId="164" fontId="0" fillId="0" borderId="3" xfId="1" applyNumberFormat="1" applyFont="1" applyBorder="1"/>
    <xf numFmtId="164" fontId="0" fillId="0" borderId="5" xfId="1" applyNumberFormat="1" applyFont="1" applyBorder="1"/>
    <xf numFmtId="164" fontId="2" fillId="0" borderId="4" xfId="1" applyNumberFormat="1" applyFont="1" applyBorder="1"/>
    <xf numFmtId="164" fontId="3" fillId="2" borderId="0" xfId="1" applyNumberFormat="1" applyFont="1" applyFill="1"/>
    <xf numFmtId="164" fontId="3" fillId="2" borderId="0" xfId="0" applyNumberFormat="1" applyFont="1" applyFill="1"/>
    <xf numFmtId="0" fontId="5" fillId="0" borderId="0" xfId="0" applyFont="1"/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" fillId="0" borderId="1" xfId="0" applyFont="1" applyBorder="1"/>
    <xf numFmtId="164" fontId="5" fillId="0" borderId="1" xfId="1" applyNumberFormat="1" applyFont="1" applyBorder="1"/>
    <xf numFmtId="164" fontId="5" fillId="0" borderId="4" xfId="1" applyNumberFormat="1" applyFont="1" applyBorder="1"/>
    <xf numFmtId="164" fontId="5" fillId="0" borderId="0" xfId="1" applyNumberFormat="1" applyFont="1" applyFill="1" applyBorder="1"/>
    <xf numFmtId="164" fontId="5" fillId="0" borderId="3" xfId="1" applyNumberFormat="1" applyFont="1" applyFill="1" applyBorder="1"/>
    <xf numFmtId="0" fontId="5" fillId="0" borderId="2" xfId="0" applyFont="1" applyBorder="1"/>
    <xf numFmtId="164" fontId="5" fillId="0" borderId="2" xfId="1" applyNumberFormat="1" applyFont="1" applyFill="1" applyBorder="1"/>
    <xf numFmtId="164" fontId="5" fillId="0" borderId="5" xfId="1" applyNumberFormat="1" applyFont="1" applyFill="1" applyBorder="1"/>
    <xf numFmtId="0" fontId="6" fillId="0" borderId="0" xfId="0" applyFont="1"/>
    <xf numFmtId="164" fontId="6" fillId="0" borderId="0" xfId="1" applyNumberFormat="1" applyFont="1" applyFill="1"/>
    <xf numFmtId="164" fontId="6" fillId="0" borderId="3" xfId="1" applyNumberFormat="1" applyFont="1" applyFill="1" applyBorder="1"/>
    <xf numFmtId="164" fontId="5" fillId="0" borderId="1" xfId="1" applyNumberFormat="1" applyFont="1" applyFill="1" applyBorder="1"/>
    <xf numFmtId="164" fontId="6" fillId="0" borderId="0" xfId="1" applyNumberFormat="1" applyFont="1"/>
    <xf numFmtId="164" fontId="6" fillId="0" borderId="3" xfId="1" applyNumberFormat="1" applyFont="1" applyBorder="1"/>
    <xf numFmtId="0" fontId="0" fillId="3" borderId="0" xfId="0" applyFill="1"/>
    <xf numFmtId="0" fontId="2" fillId="3" borderId="0" xfId="0" applyFont="1" applyFill="1"/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9" fillId="0" borderId="1" xfId="0" applyFont="1" applyBorder="1"/>
    <xf numFmtId="164" fontId="9" fillId="0" borderId="1" xfId="1" applyNumberFormat="1" applyFont="1" applyFill="1" applyBorder="1"/>
    <xf numFmtId="164" fontId="9" fillId="0" borderId="8" xfId="1" applyNumberFormat="1" applyFont="1" applyFill="1" applyBorder="1"/>
    <xf numFmtId="164" fontId="9" fillId="0" borderId="0" xfId="1" applyNumberFormat="1" applyFont="1" applyBorder="1"/>
    <xf numFmtId="164" fontId="9" fillId="0" borderId="0" xfId="1" applyNumberFormat="1" applyFont="1" applyFill="1" applyBorder="1"/>
    <xf numFmtId="164" fontId="9" fillId="0" borderId="7" xfId="1" applyNumberFormat="1" applyFont="1" applyFill="1" applyBorder="1"/>
    <xf numFmtId="0" fontId="8" fillId="0" borderId="1" xfId="0" applyFont="1" applyBorder="1"/>
    <xf numFmtId="164" fontId="8" fillId="0" borderId="1" xfId="1" applyNumberFormat="1" applyFont="1" applyFill="1" applyBorder="1"/>
    <xf numFmtId="164" fontId="8" fillId="0" borderId="8" xfId="1" applyNumberFormat="1" applyFont="1" applyFill="1" applyBorder="1"/>
    <xf numFmtId="164" fontId="8" fillId="0" borderId="0" xfId="0" applyNumberFormat="1" applyFont="1"/>
    <xf numFmtId="165" fontId="9" fillId="0" borderId="0" xfId="2" applyNumberFormat="1" applyFont="1"/>
    <xf numFmtId="9" fontId="9" fillId="0" borderId="0" xfId="2" applyFont="1"/>
    <xf numFmtId="164" fontId="9" fillId="0" borderId="0" xfId="2" applyNumberFormat="1" applyFont="1"/>
    <xf numFmtId="0" fontId="8" fillId="0" borderId="3" xfId="0" applyFont="1" applyBorder="1" applyAlignment="1">
      <alignment horizontal="center" vertical="center" wrapText="1"/>
    </xf>
    <xf numFmtId="164" fontId="9" fillId="0" borderId="1" xfId="1" applyNumberFormat="1" applyFont="1" applyBorder="1"/>
    <xf numFmtId="164" fontId="9" fillId="0" borderId="8" xfId="1" applyNumberFormat="1" applyFont="1" applyBorder="1"/>
    <xf numFmtId="164" fontId="9" fillId="0" borderId="4" xfId="1" applyNumberFormat="1" applyFont="1" applyBorder="1"/>
    <xf numFmtId="164" fontId="9" fillId="0" borderId="7" xfId="1" applyNumberFormat="1" applyFont="1" applyBorder="1"/>
    <xf numFmtId="164" fontId="9" fillId="0" borderId="3" xfId="1" applyNumberFormat="1" applyFont="1" applyBorder="1"/>
    <xf numFmtId="0" fontId="9" fillId="0" borderId="2" xfId="0" applyFont="1" applyBorder="1"/>
    <xf numFmtId="164" fontId="9" fillId="0" borderId="2" xfId="1" applyNumberFormat="1" applyFont="1" applyBorder="1"/>
    <xf numFmtId="164" fontId="9" fillId="0" borderId="6" xfId="1" applyNumberFormat="1" applyFont="1" applyBorder="1"/>
    <xf numFmtId="164" fontId="9" fillId="0" borderId="5" xfId="1" applyNumberFormat="1" applyFont="1" applyBorder="1"/>
    <xf numFmtId="164" fontId="8" fillId="0" borderId="1" xfId="0" applyNumberFormat="1" applyFont="1" applyBorder="1"/>
    <xf numFmtId="164" fontId="8" fillId="0" borderId="1" xfId="1" applyNumberFormat="1" applyFont="1" applyBorder="1"/>
    <xf numFmtId="164" fontId="8" fillId="0" borderId="8" xfId="1" applyNumberFormat="1" applyFont="1" applyBorder="1"/>
    <xf numFmtId="164" fontId="8" fillId="0" borderId="4" xfId="1" applyNumberFormat="1" applyFont="1" applyBorder="1"/>
    <xf numFmtId="0" fontId="7" fillId="0" borderId="0" xfId="0" applyFont="1"/>
    <xf numFmtId="0" fontId="6" fillId="0" borderId="0" xfId="0" applyFont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1" xfId="0" applyFont="1" applyBorder="1" applyAlignment="1">
      <alignment horizontal="left"/>
    </xf>
    <xf numFmtId="0" fontId="6" fillId="0" borderId="0" xfId="0" applyFont="1" applyBorder="1" applyAlignment="1">
      <alignment horizontal="center" vertical="center"/>
    </xf>
    <xf numFmtId="164" fontId="5" fillId="0" borderId="0" xfId="1" applyNumberFormat="1" applyFont="1" applyBorder="1"/>
    <xf numFmtId="164" fontId="6" fillId="0" borderId="0" xfId="1" applyNumberFormat="1" applyFont="1" applyFill="1" applyBorder="1"/>
    <xf numFmtId="164" fontId="6" fillId="0" borderId="0" xfId="1" applyNumberFormat="1" applyFont="1" applyBorder="1"/>
    <xf numFmtId="49" fontId="0" fillId="3" borderId="0" xfId="0" applyNumberFormat="1" applyFill="1" applyAlignment="1"/>
    <xf numFmtId="0" fontId="0" fillId="3" borderId="0" xfId="0" applyFill="1" applyAlignment="1"/>
    <xf numFmtId="0" fontId="0" fillId="0" borderId="0" xfId="0" applyFill="1"/>
    <xf numFmtId="49" fontId="0" fillId="0" borderId="0" xfId="0" applyNumberFormat="1" applyFill="1" applyAlignment="1"/>
    <xf numFmtId="0" fontId="0" fillId="0" borderId="0" xfId="0" applyFill="1" applyAlignme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CF3A7-0505-4170-B8E8-EB294D66ED46}">
  <dimension ref="A1:S29"/>
  <sheetViews>
    <sheetView workbookViewId="0"/>
  </sheetViews>
  <sheetFormatPr defaultRowHeight="15" x14ac:dyDescent="0.25"/>
  <cols>
    <col min="1" max="1" width="39.140625" bestFit="1" customWidth="1"/>
    <col min="2" max="9" width="12.5703125" customWidth="1"/>
    <col min="11" max="11" width="39.140625" bestFit="1" customWidth="1"/>
    <col min="12" max="19" width="12.5703125" customWidth="1"/>
  </cols>
  <sheetData>
    <row r="1" spans="1:19" x14ac:dyDescent="0.25">
      <c r="A1" s="6" t="s">
        <v>38</v>
      </c>
      <c r="K1" s="67" t="s">
        <v>45</v>
      </c>
      <c r="L1" s="68"/>
      <c r="M1" s="68"/>
      <c r="N1" s="68"/>
      <c r="O1" s="68"/>
      <c r="P1" s="68"/>
      <c r="Q1" s="68"/>
      <c r="R1" s="68"/>
      <c r="S1" s="68"/>
    </row>
    <row r="2" spans="1:19" x14ac:dyDescent="0.25">
      <c r="K2" s="68"/>
      <c r="L2" s="68"/>
      <c r="M2" s="68"/>
      <c r="N2" s="68"/>
      <c r="O2" s="68"/>
      <c r="P2" s="68"/>
      <c r="Q2" s="68"/>
      <c r="R2" s="68"/>
      <c r="S2" s="68"/>
    </row>
    <row r="3" spans="1:19" ht="30" x14ac:dyDescent="0.25">
      <c r="B3" s="7" t="s">
        <v>20</v>
      </c>
      <c r="C3" s="7" t="s">
        <v>21</v>
      </c>
      <c r="D3" s="7" t="s">
        <v>22</v>
      </c>
      <c r="E3" s="7" t="s">
        <v>29</v>
      </c>
      <c r="F3" s="26" t="s">
        <v>28</v>
      </c>
      <c r="G3" s="7" t="s">
        <v>23</v>
      </c>
      <c r="H3" s="7"/>
      <c r="K3" s="68"/>
      <c r="L3" s="69" t="s">
        <v>20</v>
      </c>
      <c r="M3" s="69" t="s">
        <v>21</v>
      </c>
      <c r="N3" s="69" t="s">
        <v>22</v>
      </c>
      <c r="O3" s="69" t="s">
        <v>29</v>
      </c>
      <c r="P3" s="70" t="s">
        <v>28</v>
      </c>
      <c r="R3" s="69"/>
      <c r="S3" s="68"/>
    </row>
    <row r="4" spans="1:19" x14ac:dyDescent="0.25">
      <c r="A4" s="1" t="s">
        <v>24</v>
      </c>
      <c r="B4" s="25">
        <v>19276.169999999998</v>
      </c>
      <c r="C4" s="25">
        <v>7125.66</v>
      </c>
      <c r="D4" s="25">
        <v>1327.32</v>
      </c>
      <c r="E4" s="25">
        <v>0</v>
      </c>
      <c r="F4" s="37">
        <f>SUM(B4:E4)</f>
        <v>27729.149999999998</v>
      </c>
      <c r="G4" s="25">
        <v>9294.2099999999991</v>
      </c>
      <c r="I4" s="3"/>
      <c r="J4" s="3"/>
      <c r="K4" s="71" t="s">
        <v>24</v>
      </c>
      <c r="L4" s="72">
        <v>21848.07</v>
      </c>
      <c r="M4" s="72">
        <v>4071.25</v>
      </c>
      <c r="N4" s="72">
        <v>1240.42</v>
      </c>
      <c r="O4" s="72">
        <v>0</v>
      </c>
      <c r="P4" s="73">
        <v>27159.739999999998</v>
      </c>
      <c r="R4" s="68"/>
      <c r="S4" s="74"/>
    </row>
    <row r="5" spans="1:19" x14ac:dyDescent="0.25">
      <c r="A5" t="s">
        <v>25</v>
      </c>
      <c r="B5" s="24">
        <v>4883.54</v>
      </c>
      <c r="C5" s="24">
        <v>1108.25</v>
      </c>
      <c r="D5" s="24">
        <v>418.25</v>
      </c>
      <c r="E5" s="24">
        <v>3633.3</v>
      </c>
      <c r="F5" s="38">
        <f t="shared" ref="F5:F7" si="0">SUM(B5:E5)</f>
        <v>10043.34</v>
      </c>
      <c r="G5" s="24">
        <v>2696.39</v>
      </c>
      <c r="I5" s="3"/>
      <c r="J5" s="3"/>
      <c r="K5" s="68" t="s">
        <v>25</v>
      </c>
      <c r="L5" s="75">
        <v>6361.5</v>
      </c>
      <c r="M5" s="75">
        <v>189.55</v>
      </c>
      <c r="N5" s="75">
        <v>418.3</v>
      </c>
      <c r="O5" s="75">
        <v>3626.81</v>
      </c>
      <c r="P5" s="76">
        <v>10596.16</v>
      </c>
      <c r="R5" s="68"/>
      <c r="S5" s="74"/>
    </row>
    <row r="6" spans="1:19" x14ac:dyDescent="0.25">
      <c r="A6" t="s">
        <v>26</v>
      </c>
      <c r="B6" s="24">
        <v>16680.68</v>
      </c>
      <c r="C6" s="24">
        <v>2685.81</v>
      </c>
      <c r="D6" s="24">
        <v>305.16000000000003</v>
      </c>
      <c r="E6" s="24">
        <v>2521.12</v>
      </c>
      <c r="F6" s="38">
        <f t="shared" si="0"/>
        <v>22192.77</v>
      </c>
      <c r="G6" s="24">
        <v>4351.71</v>
      </c>
      <c r="I6" s="3"/>
      <c r="J6" s="3"/>
      <c r="K6" s="68" t="s">
        <v>26</v>
      </c>
      <c r="L6" s="75">
        <v>15995.71</v>
      </c>
      <c r="M6" s="75">
        <v>3513.63</v>
      </c>
      <c r="N6" s="75">
        <v>66.97</v>
      </c>
      <c r="O6" s="75">
        <v>2768.57</v>
      </c>
      <c r="P6" s="76">
        <v>22344.880000000001</v>
      </c>
      <c r="R6" s="68"/>
      <c r="S6" s="74"/>
    </row>
    <row r="7" spans="1:19" x14ac:dyDescent="0.25">
      <c r="A7" t="s">
        <v>27</v>
      </c>
      <c r="B7" s="24">
        <v>12815.99</v>
      </c>
      <c r="C7" s="24">
        <v>2015.34</v>
      </c>
      <c r="D7" s="24">
        <v>1008.93</v>
      </c>
      <c r="E7" s="24">
        <v>144.18</v>
      </c>
      <c r="F7" s="38">
        <f t="shared" si="0"/>
        <v>15984.44</v>
      </c>
      <c r="G7" s="24">
        <v>5990.45</v>
      </c>
      <c r="I7" s="3"/>
      <c r="J7" s="3"/>
      <c r="K7" s="68" t="s">
        <v>27</v>
      </c>
      <c r="L7" s="75">
        <v>13967.77</v>
      </c>
      <c r="M7" s="75">
        <v>1541.45</v>
      </c>
      <c r="N7" s="75">
        <v>1041.1500000000001</v>
      </c>
      <c r="O7" s="75">
        <v>144.31</v>
      </c>
      <c r="P7" s="76">
        <v>16694.680000000004</v>
      </c>
      <c r="R7" s="68"/>
      <c r="S7" s="74"/>
    </row>
    <row r="8" spans="1:19" x14ac:dyDescent="0.25">
      <c r="A8" s="30" t="s">
        <v>4</v>
      </c>
      <c r="B8" s="39">
        <f>SUM(B4:B7)</f>
        <v>53656.38</v>
      </c>
      <c r="C8" s="39">
        <f t="shared" ref="C8:G8" si="1">SUM(C4:C7)</f>
        <v>12935.06</v>
      </c>
      <c r="D8" s="39">
        <f t="shared" si="1"/>
        <v>3059.66</v>
      </c>
      <c r="E8" s="39">
        <f t="shared" si="1"/>
        <v>6298.6</v>
      </c>
      <c r="F8" s="40">
        <f t="shared" si="1"/>
        <v>75949.7</v>
      </c>
      <c r="G8" s="39">
        <f t="shared" si="1"/>
        <v>22332.76</v>
      </c>
      <c r="I8" s="42"/>
      <c r="J8" s="41"/>
      <c r="K8" s="77" t="s">
        <v>4</v>
      </c>
      <c r="L8" s="78">
        <v>58173.05</v>
      </c>
      <c r="M8" s="78">
        <v>9315.880000000001</v>
      </c>
      <c r="N8" s="78">
        <v>2766.84</v>
      </c>
      <c r="O8" s="78">
        <v>6539.6900000000005</v>
      </c>
      <c r="P8" s="79">
        <v>76795.460000000006</v>
      </c>
      <c r="R8" s="68"/>
      <c r="S8" s="80"/>
    </row>
    <row r="9" spans="1:19" x14ac:dyDescent="0.25">
      <c r="F9" s="35"/>
      <c r="K9" s="68"/>
      <c r="L9" s="68"/>
      <c r="M9" s="68"/>
      <c r="N9" s="68"/>
      <c r="O9" s="68"/>
      <c r="P9" s="81"/>
      <c r="Q9" s="68"/>
      <c r="R9" s="68"/>
      <c r="S9" s="68"/>
    </row>
    <row r="10" spans="1:19" x14ac:dyDescent="0.25">
      <c r="B10" s="9"/>
      <c r="C10" s="9"/>
      <c r="D10" s="9"/>
      <c r="E10" s="9"/>
      <c r="F10" s="36"/>
      <c r="G10" s="9"/>
      <c r="K10" s="68"/>
      <c r="L10" s="82"/>
      <c r="M10" s="82"/>
      <c r="N10" s="82"/>
      <c r="O10" s="82"/>
      <c r="P10" s="83"/>
      <c r="Q10" s="82"/>
      <c r="R10" s="68"/>
      <c r="S10" s="68"/>
    </row>
    <row r="11" spans="1:19" x14ac:dyDescent="0.25">
      <c r="A11" s="6" t="s">
        <v>34</v>
      </c>
      <c r="K11" s="67" t="s">
        <v>46</v>
      </c>
      <c r="L11" s="68"/>
      <c r="M11" s="68"/>
      <c r="N11" s="68"/>
      <c r="O11" s="68"/>
      <c r="P11" s="68"/>
      <c r="Q11" s="68"/>
      <c r="R11" s="68"/>
      <c r="S11" s="68"/>
    </row>
    <row r="12" spans="1:19" x14ac:dyDescent="0.25">
      <c r="K12" s="68"/>
      <c r="L12" s="68"/>
      <c r="M12" s="68"/>
      <c r="N12" s="68"/>
      <c r="O12" s="68"/>
      <c r="P12" s="68"/>
      <c r="Q12" s="68"/>
      <c r="R12" s="68"/>
      <c r="S12" s="68"/>
    </row>
    <row r="13" spans="1:19" ht="30" x14ac:dyDescent="0.25">
      <c r="B13" s="7" t="s">
        <v>20</v>
      </c>
      <c r="C13" s="7" t="s">
        <v>21</v>
      </c>
      <c r="D13" s="7" t="s">
        <v>30</v>
      </c>
      <c r="E13" s="7" t="s">
        <v>31</v>
      </c>
      <c r="F13" s="26" t="s">
        <v>28</v>
      </c>
      <c r="G13" s="7" t="s">
        <v>23</v>
      </c>
      <c r="H13" s="7" t="s">
        <v>35</v>
      </c>
      <c r="I13" s="34" t="s">
        <v>36</v>
      </c>
      <c r="K13" s="68"/>
      <c r="L13" s="69" t="s">
        <v>20</v>
      </c>
      <c r="M13" s="69" t="s">
        <v>21</v>
      </c>
      <c r="N13" s="69" t="s">
        <v>30</v>
      </c>
      <c r="O13" s="69" t="s">
        <v>31</v>
      </c>
      <c r="P13" s="70" t="s">
        <v>28</v>
      </c>
      <c r="Q13" s="69" t="s">
        <v>35</v>
      </c>
      <c r="R13" s="84" t="s">
        <v>36</v>
      </c>
    </row>
    <row r="14" spans="1:19" x14ac:dyDescent="0.25">
      <c r="A14" s="1" t="s">
        <v>6</v>
      </c>
      <c r="B14" s="2">
        <v>871.71</v>
      </c>
      <c r="C14" s="2">
        <v>0</v>
      </c>
      <c r="D14" s="2">
        <v>0</v>
      </c>
      <c r="E14" s="2">
        <v>0</v>
      </c>
      <c r="F14" s="27">
        <f>SUM(B14:E14)</f>
        <v>871.71</v>
      </c>
      <c r="G14" s="2">
        <v>1.94</v>
      </c>
      <c r="H14" s="2">
        <v>96.870659671078897</v>
      </c>
      <c r="I14" s="8">
        <v>970.52065967107899</v>
      </c>
      <c r="K14" s="71" t="s">
        <v>6</v>
      </c>
      <c r="L14" s="85">
        <v>679.43</v>
      </c>
      <c r="M14" s="85">
        <v>221.56</v>
      </c>
      <c r="N14" s="85">
        <v>0</v>
      </c>
      <c r="O14" s="85">
        <v>0</v>
      </c>
      <c r="P14" s="86">
        <f>SUM(L14:O14)</f>
        <v>900.99</v>
      </c>
      <c r="Q14" s="85">
        <f>R14-P14</f>
        <v>69.529999999999973</v>
      </c>
      <c r="R14" s="87">
        <v>970.52</v>
      </c>
    </row>
    <row r="15" spans="1:19" x14ac:dyDescent="0.25">
      <c r="A15" t="s">
        <v>14</v>
      </c>
      <c r="B15" s="3">
        <v>3008.75</v>
      </c>
      <c r="C15" s="3">
        <v>194.54</v>
      </c>
      <c r="D15" s="3">
        <v>347.74</v>
      </c>
      <c r="E15" s="3">
        <v>0</v>
      </c>
      <c r="F15" s="28">
        <f t="shared" ref="F15:F23" si="2">SUM(B15:E15)</f>
        <v>3551.0299999999997</v>
      </c>
      <c r="G15" s="3">
        <v>364.99</v>
      </c>
      <c r="H15" s="3">
        <v>170.29798065928026</v>
      </c>
      <c r="I15" s="43">
        <v>4086.3179806592798</v>
      </c>
      <c r="K15" s="68" t="s">
        <v>14</v>
      </c>
      <c r="L15" s="74">
        <v>2966.21</v>
      </c>
      <c r="M15" s="74">
        <v>0</v>
      </c>
      <c r="N15" s="74">
        <v>347.74</v>
      </c>
      <c r="O15" s="74">
        <v>0</v>
      </c>
      <c r="P15" s="88">
        <f t="shared" ref="P15:P23" si="3">SUM(L15:O15)</f>
        <v>3313.95</v>
      </c>
      <c r="Q15" s="74">
        <f t="shared" ref="Q15:Q23" si="4">R15-P15</f>
        <v>772.37000000000035</v>
      </c>
      <c r="R15" s="89">
        <v>4086.32</v>
      </c>
    </row>
    <row r="16" spans="1:19" x14ac:dyDescent="0.25">
      <c r="A16" t="s">
        <v>11</v>
      </c>
      <c r="B16" s="3">
        <v>4717.63</v>
      </c>
      <c r="C16" s="3">
        <v>0</v>
      </c>
      <c r="D16" s="3">
        <v>194.71</v>
      </c>
      <c r="E16" s="3">
        <v>0</v>
      </c>
      <c r="F16" s="28">
        <f t="shared" si="2"/>
        <v>4912.34</v>
      </c>
      <c r="G16" s="3">
        <v>0.72</v>
      </c>
      <c r="H16" s="3">
        <v>48.112779910989957</v>
      </c>
      <c r="I16" s="43">
        <v>4961.1727799109904</v>
      </c>
      <c r="K16" s="68" t="s">
        <v>11</v>
      </c>
      <c r="L16" s="74">
        <v>4508.2</v>
      </c>
      <c r="M16" s="74">
        <v>163.36000000000001</v>
      </c>
      <c r="N16" s="74">
        <v>178.59</v>
      </c>
      <c r="O16" s="74">
        <v>0</v>
      </c>
      <c r="P16" s="88">
        <f t="shared" si="3"/>
        <v>4850.1499999999996</v>
      </c>
      <c r="Q16" s="74">
        <f t="shared" si="4"/>
        <v>111.02000000000044</v>
      </c>
      <c r="R16" s="89">
        <v>4961.17</v>
      </c>
    </row>
    <row r="17" spans="1:18" x14ac:dyDescent="0.25">
      <c r="A17" t="s">
        <v>7</v>
      </c>
      <c r="B17" s="3">
        <v>2636.85</v>
      </c>
      <c r="C17" s="3">
        <v>0</v>
      </c>
      <c r="D17" s="3">
        <v>0</v>
      </c>
      <c r="E17" s="3">
        <v>0</v>
      </c>
      <c r="F17" s="28">
        <f t="shared" si="2"/>
        <v>2636.85</v>
      </c>
      <c r="G17" s="3">
        <v>0.17</v>
      </c>
      <c r="H17" s="3">
        <v>12.581343143780032</v>
      </c>
      <c r="I17" s="43">
        <v>2649.60134314378</v>
      </c>
      <c r="K17" s="68" t="s">
        <v>7</v>
      </c>
      <c r="L17" s="74">
        <v>2552.61</v>
      </c>
      <c r="M17" s="74">
        <v>72.25</v>
      </c>
      <c r="N17" s="74">
        <v>0</v>
      </c>
      <c r="O17" s="74">
        <v>0</v>
      </c>
      <c r="P17" s="88">
        <f t="shared" si="3"/>
        <v>2624.86</v>
      </c>
      <c r="Q17" s="74">
        <f t="shared" si="4"/>
        <v>24.739999999999782</v>
      </c>
      <c r="R17" s="89">
        <v>2649.6</v>
      </c>
    </row>
    <row r="18" spans="1:18" x14ac:dyDescent="0.25">
      <c r="A18" t="s">
        <v>15</v>
      </c>
      <c r="B18" s="3">
        <v>3804.53</v>
      </c>
      <c r="C18" s="3">
        <v>0</v>
      </c>
      <c r="D18" s="3">
        <v>0</v>
      </c>
      <c r="E18" s="3">
        <v>0</v>
      </c>
      <c r="F18" s="28">
        <f t="shared" si="2"/>
        <v>3804.53</v>
      </c>
      <c r="G18" s="3">
        <v>0</v>
      </c>
      <c r="H18" s="3">
        <v>160.03666869590961</v>
      </c>
      <c r="I18" s="43">
        <v>3964.5666686959098</v>
      </c>
      <c r="K18" s="68" t="s">
        <v>15</v>
      </c>
      <c r="L18" s="74">
        <v>3552.17</v>
      </c>
      <c r="M18" s="74">
        <v>212.52</v>
      </c>
      <c r="N18" s="74">
        <v>0</v>
      </c>
      <c r="O18" s="74">
        <v>0</v>
      </c>
      <c r="P18" s="88">
        <f t="shared" si="3"/>
        <v>3764.69</v>
      </c>
      <c r="Q18" s="74">
        <f t="shared" si="4"/>
        <v>199.88000000000011</v>
      </c>
      <c r="R18" s="89">
        <v>3964.57</v>
      </c>
    </row>
    <row r="19" spans="1:18" x14ac:dyDescent="0.25">
      <c r="A19" t="s">
        <v>10</v>
      </c>
      <c r="B19" s="3">
        <v>837.46</v>
      </c>
      <c r="C19" s="3">
        <v>0</v>
      </c>
      <c r="D19" s="3">
        <v>84.64</v>
      </c>
      <c r="E19" s="3">
        <v>0</v>
      </c>
      <c r="F19" s="28">
        <f t="shared" si="2"/>
        <v>922.1</v>
      </c>
      <c r="G19" s="3">
        <v>0</v>
      </c>
      <c r="H19" s="3">
        <v>38.416079164754933</v>
      </c>
      <c r="I19" s="43">
        <v>960.51607916475496</v>
      </c>
      <c r="K19" s="68" t="s">
        <v>10</v>
      </c>
      <c r="L19" s="74">
        <v>931.79</v>
      </c>
      <c r="M19" s="74">
        <v>0</v>
      </c>
      <c r="N19" s="74">
        <v>14.06</v>
      </c>
      <c r="O19" s="74">
        <v>0</v>
      </c>
      <c r="P19" s="88">
        <f t="shared" si="3"/>
        <v>945.84999999999991</v>
      </c>
      <c r="Q19" s="74">
        <f t="shared" si="4"/>
        <v>14.670000000000073</v>
      </c>
      <c r="R19" s="89">
        <v>960.52</v>
      </c>
    </row>
    <row r="20" spans="1:18" x14ac:dyDescent="0.25">
      <c r="A20" t="s">
        <v>8</v>
      </c>
      <c r="B20" s="3">
        <v>3415.48</v>
      </c>
      <c r="C20" s="3">
        <v>94.19</v>
      </c>
      <c r="D20" s="3">
        <v>599.15</v>
      </c>
      <c r="E20" s="3">
        <v>0</v>
      </c>
      <c r="F20" s="28">
        <f t="shared" si="2"/>
        <v>4108.82</v>
      </c>
      <c r="G20" s="3">
        <v>2.0299999999999998</v>
      </c>
      <c r="H20" s="3">
        <v>130.37521779084091</v>
      </c>
      <c r="I20" s="43">
        <v>4241.2252177908404</v>
      </c>
      <c r="K20" s="68" t="s">
        <v>8</v>
      </c>
      <c r="L20" s="74">
        <v>3487.82</v>
      </c>
      <c r="M20" s="74">
        <v>0</v>
      </c>
      <c r="N20" s="74">
        <v>599.5</v>
      </c>
      <c r="O20" s="74">
        <v>0</v>
      </c>
      <c r="P20" s="88">
        <f t="shared" si="3"/>
        <v>4087.32</v>
      </c>
      <c r="Q20" s="74">
        <f t="shared" si="4"/>
        <v>153.9099999999994</v>
      </c>
      <c r="R20" s="89">
        <v>4241.2299999999996</v>
      </c>
    </row>
    <row r="21" spans="1:18" x14ac:dyDescent="0.25">
      <c r="A21" t="s">
        <v>33</v>
      </c>
      <c r="B21" s="3">
        <v>3897.64</v>
      </c>
      <c r="C21" s="3">
        <v>0</v>
      </c>
      <c r="D21" s="3">
        <v>0</v>
      </c>
      <c r="E21" s="3">
        <v>0</v>
      </c>
      <c r="F21" s="28">
        <f t="shared" si="2"/>
        <v>3897.64</v>
      </c>
      <c r="G21" s="3">
        <v>0.55000000000000004</v>
      </c>
      <c r="H21" s="3">
        <v>1064.6581735926497</v>
      </c>
      <c r="I21" s="43">
        <v>4962.8481735926498</v>
      </c>
      <c r="K21" s="68" t="s">
        <v>33</v>
      </c>
      <c r="L21" s="74">
        <v>4071.25</v>
      </c>
      <c r="M21" s="74">
        <v>0</v>
      </c>
      <c r="N21" s="74">
        <v>0</v>
      </c>
      <c r="O21" s="74">
        <v>0</v>
      </c>
      <c r="P21" s="88">
        <f t="shared" si="3"/>
        <v>4071.25</v>
      </c>
      <c r="Q21" s="74">
        <f t="shared" si="4"/>
        <v>891.60000000000036</v>
      </c>
      <c r="R21" s="89">
        <v>4962.8500000000004</v>
      </c>
    </row>
    <row r="22" spans="1:18" x14ac:dyDescent="0.25">
      <c r="A22" t="s">
        <v>13</v>
      </c>
      <c r="B22" s="3">
        <v>2536.66</v>
      </c>
      <c r="C22" s="3">
        <v>147.22999999999999</v>
      </c>
      <c r="D22" s="3">
        <v>418.25</v>
      </c>
      <c r="E22" s="3">
        <v>1.76</v>
      </c>
      <c r="F22" s="28">
        <f t="shared" si="2"/>
        <v>3103.9</v>
      </c>
      <c r="G22" s="3">
        <v>0</v>
      </c>
      <c r="H22" s="3">
        <v>142.29397633589997</v>
      </c>
      <c r="I22" s="43">
        <v>3246.1939763359001</v>
      </c>
      <c r="K22" s="68" t="s">
        <v>13</v>
      </c>
      <c r="L22" s="74">
        <v>2688.02</v>
      </c>
      <c r="M22" s="74">
        <v>0</v>
      </c>
      <c r="N22" s="74">
        <v>418.3</v>
      </c>
      <c r="O22" s="74">
        <v>0</v>
      </c>
      <c r="P22" s="88">
        <f t="shared" si="3"/>
        <v>3106.32</v>
      </c>
      <c r="Q22" s="74">
        <f t="shared" si="4"/>
        <v>139.86999999999989</v>
      </c>
      <c r="R22" s="89">
        <v>3246.19</v>
      </c>
    </row>
    <row r="23" spans="1:18" x14ac:dyDescent="0.25">
      <c r="A23" s="4" t="s">
        <v>12</v>
      </c>
      <c r="B23" s="5">
        <v>1919.17</v>
      </c>
      <c r="C23" s="5">
        <v>1.33</v>
      </c>
      <c r="D23" s="5">
        <v>0</v>
      </c>
      <c r="E23" s="5">
        <v>0</v>
      </c>
      <c r="F23" s="29">
        <f t="shared" si="2"/>
        <v>1920.5</v>
      </c>
      <c r="G23" s="5">
        <v>4.2699999999999996</v>
      </c>
      <c r="H23" s="5">
        <v>527.47026732290988</v>
      </c>
      <c r="I23" s="44">
        <v>2452.2402673229099</v>
      </c>
      <c r="K23" s="90" t="s">
        <v>12</v>
      </c>
      <c r="L23" s="91">
        <v>1948.19</v>
      </c>
      <c r="M23" s="91">
        <v>5.27</v>
      </c>
      <c r="N23" s="91">
        <v>0</v>
      </c>
      <c r="O23" s="91">
        <v>0</v>
      </c>
      <c r="P23" s="92">
        <f t="shared" si="3"/>
        <v>1953.46</v>
      </c>
      <c r="Q23" s="91">
        <f t="shared" si="4"/>
        <v>498.77999999999975</v>
      </c>
      <c r="R23" s="93">
        <v>2452.2399999999998</v>
      </c>
    </row>
    <row r="24" spans="1:18" s="6" customFormat="1" x14ac:dyDescent="0.25">
      <c r="A24" s="30" t="s">
        <v>32</v>
      </c>
      <c r="B24" s="33">
        <f>SUM(B14:B23)</f>
        <v>27645.879999999997</v>
      </c>
      <c r="C24" s="31">
        <f t="shared" ref="C24:I24" si="5">SUM(C14:C23)</f>
        <v>437.29</v>
      </c>
      <c r="D24" s="31">
        <f t="shared" si="5"/>
        <v>1644.49</v>
      </c>
      <c r="E24" s="31">
        <f t="shared" si="5"/>
        <v>1.76</v>
      </c>
      <c r="F24" s="32">
        <f t="shared" si="5"/>
        <v>29729.420000000002</v>
      </c>
      <c r="G24" s="31">
        <f t="shared" si="5"/>
        <v>374.67</v>
      </c>
      <c r="H24" s="31">
        <f t="shared" si="5"/>
        <v>2391.113146288094</v>
      </c>
      <c r="I24" s="45">
        <f t="shared" si="5"/>
        <v>32495.203146288099</v>
      </c>
      <c r="J24"/>
      <c r="K24" s="77" t="s">
        <v>32</v>
      </c>
      <c r="L24" s="94">
        <f>SUM(L14:L23)</f>
        <v>27385.69</v>
      </c>
      <c r="M24" s="95">
        <f t="shared" ref="M24:Q24" si="6">SUM(M14:M23)</f>
        <v>674.96</v>
      </c>
      <c r="N24" s="95">
        <f t="shared" si="6"/>
        <v>1558.1899999999998</v>
      </c>
      <c r="O24" s="95">
        <f t="shared" si="6"/>
        <v>0</v>
      </c>
      <c r="P24" s="96">
        <f t="shared" si="6"/>
        <v>29618.84</v>
      </c>
      <c r="Q24" s="95">
        <f t="shared" si="6"/>
        <v>2876.37</v>
      </c>
      <c r="R24" s="97">
        <f>SUM(R14:R23)</f>
        <v>32495.21</v>
      </c>
    </row>
    <row r="26" spans="1:18" x14ac:dyDescent="0.25">
      <c r="A26" t="s">
        <v>37</v>
      </c>
      <c r="K26" s="98" t="s">
        <v>37</v>
      </c>
    </row>
    <row r="29" spans="1:18" x14ac:dyDescent="0.25">
      <c r="A29" t="s">
        <v>48</v>
      </c>
      <c r="K29" t="s">
        <v>47</v>
      </c>
    </row>
  </sheetData>
  <sortState xmlns:xlrd2="http://schemas.microsoft.com/office/spreadsheetml/2017/richdata2" ref="A14:B23">
    <sortCondition ref="A14:A2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287EF-57D3-4A9C-B9A4-E887F0C0AD62}">
  <dimension ref="A1:R35"/>
  <sheetViews>
    <sheetView tabSelected="1" workbookViewId="0"/>
  </sheetViews>
  <sheetFormatPr defaultRowHeight="15" x14ac:dyDescent="0.25"/>
  <cols>
    <col min="1" max="1" width="7.140625" customWidth="1"/>
    <col min="2" max="2" width="35.7109375" customWidth="1"/>
    <col min="3" max="3" width="11" customWidth="1"/>
    <col min="4" max="4" width="14.5703125" bestFit="1" customWidth="1"/>
    <col min="5" max="5" width="11.140625" customWidth="1"/>
    <col min="6" max="6" width="5.140625" customWidth="1"/>
    <col min="7" max="7" width="11.140625" customWidth="1"/>
    <col min="8" max="8" width="28.5703125" customWidth="1"/>
    <col min="9" max="9" width="11" customWidth="1"/>
    <col min="10" max="10" width="14.5703125" bestFit="1" customWidth="1"/>
    <col min="11" max="11" width="11.140625" customWidth="1"/>
    <col min="12" max="12" width="15.5703125" customWidth="1"/>
    <col min="13" max="13" width="3.140625" customWidth="1"/>
    <col min="14" max="14" width="11.85546875" bestFit="1" customWidth="1"/>
    <col min="15" max="15" width="14.5703125" bestFit="1" customWidth="1"/>
    <col min="16" max="16" width="9.5703125" bestFit="1" customWidth="1"/>
    <col min="17" max="17" width="3.42578125" customWidth="1"/>
    <col min="18" max="18" width="3.140625" customWidth="1"/>
    <col min="19" max="19" width="2.7109375" customWidth="1"/>
    <col min="20" max="31" width="11.7109375" customWidth="1"/>
  </cols>
  <sheetData>
    <row r="1" spans="1:18" x14ac:dyDescent="0.25">
      <c r="A1" s="59" t="s">
        <v>49</v>
      </c>
    </row>
    <row r="2" spans="1:18" x14ac:dyDescent="0.25">
      <c r="A2" s="48" t="s">
        <v>43</v>
      </c>
    </row>
    <row r="3" spans="1:18" x14ac:dyDescent="0.25">
      <c r="A3" t="s">
        <v>50</v>
      </c>
      <c r="G3" t="s">
        <v>51</v>
      </c>
      <c r="M3" s="10" t="s">
        <v>44</v>
      </c>
      <c r="N3" s="10"/>
      <c r="O3" s="10"/>
      <c r="P3" s="10"/>
      <c r="Q3" s="10"/>
      <c r="R3" s="10"/>
    </row>
    <row r="4" spans="1:18" x14ac:dyDescent="0.25"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10"/>
      <c r="N4" s="10" t="s">
        <v>19</v>
      </c>
      <c r="O4" s="10"/>
      <c r="P4" s="10"/>
      <c r="Q4" s="10"/>
      <c r="R4" s="10"/>
    </row>
    <row r="5" spans="1:18" x14ac:dyDescent="0.25">
      <c r="A5" s="48"/>
      <c r="B5" s="48"/>
      <c r="C5" s="49" t="s">
        <v>17</v>
      </c>
      <c r="D5" s="49" t="s">
        <v>18</v>
      </c>
      <c r="E5" s="50" t="s">
        <v>5</v>
      </c>
      <c r="F5" s="103"/>
      <c r="G5" s="48"/>
      <c r="H5" s="48"/>
      <c r="I5" s="49" t="s">
        <v>17</v>
      </c>
      <c r="J5" s="49" t="s">
        <v>18</v>
      </c>
      <c r="K5" s="50" t="s">
        <v>5</v>
      </c>
      <c r="L5" s="103"/>
      <c r="M5" s="10"/>
      <c r="N5" s="11" t="s">
        <v>17</v>
      </c>
      <c r="O5" s="11" t="s">
        <v>18</v>
      </c>
      <c r="P5" s="12" t="s">
        <v>5</v>
      </c>
      <c r="Q5" s="11"/>
      <c r="R5" s="11"/>
    </row>
    <row r="6" spans="1:18" x14ac:dyDescent="0.25">
      <c r="A6" s="48"/>
      <c r="B6" s="51" t="s">
        <v>0</v>
      </c>
      <c r="C6" s="52">
        <v>5550.9</v>
      </c>
      <c r="D6" s="52">
        <v>1677.11</v>
      </c>
      <c r="E6" s="53">
        <f t="shared" ref="E6:E9" si="0">SUM(C6:D6)</f>
        <v>7228.0099999999993</v>
      </c>
      <c r="F6" s="104"/>
      <c r="G6" s="48"/>
      <c r="H6" s="51" t="s">
        <v>0</v>
      </c>
      <c r="I6" s="52">
        <v>5550.9</v>
      </c>
      <c r="J6" s="52">
        <v>1677.11</v>
      </c>
      <c r="K6" s="53">
        <f t="shared" ref="K6:K9" si="1">SUM(I6:J6)</f>
        <v>7228.0099999999993</v>
      </c>
      <c r="L6" s="104"/>
      <c r="M6" s="10"/>
      <c r="N6" s="13">
        <v>4573.8942796440542</v>
      </c>
      <c r="O6" s="13">
        <v>4318.5414724878328</v>
      </c>
      <c r="P6" s="14">
        <f>SUM(N6:O6)</f>
        <v>8892.4357521318871</v>
      </c>
      <c r="Q6" s="15"/>
      <c r="R6" s="15"/>
    </row>
    <row r="7" spans="1:18" x14ac:dyDescent="0.25">
      <c r="A7" s="48"/>
      <c r="B7" s="48" t="s">
        <v>1</v>
      </c>
      <c r="C7" s="54">
        <v>2667.67</v>
      </c>
      <c r="D7" s="54">
        <v>479.46</v>
      </c>
      <c r="E7" s="55">
        <f t="shared" si="0"/>
        <v>3147.13</v>
      </c>
      <c r="F7" s="54"/>
      <c r="G7" s="48"/>
      <c r="H7" s="48" t="s">
        <v>1</v>
      </c>
      <c r="I7" s="54">
        <v>1758.02</v>
      </c>
      <c r="J7" s="54">
        <v>479.46</v>
      </c>
      <c r="K7" s="55">
        <f t="shared" si="1"/>
        <v>2237.48</v>
      </c>
      <c r="L7" s="54"/>
      <c r="M7" s="10"/>
      <c r="N7" s="15">
        <v>3267.4607209703859</v>
      </c>
      <c r="O7" s="15">
        <v>731.94306249398528</v>
      </c>
      <c r="P7" s="16">
        <f t="shared" ref="P7:P9" si="2">SUM(N7:O7)</f>
        <v>3999.4037834643714</v>
      </c>
      <c r="Q7" s="15"/>
      <c r="R7" s="15"/>
    </row>
    <row r="8" spans="1:18" x14ac:dyDescent="0.25">
      <c r="A8" s="48"/>
      <c r="B8" s="48" t="s">
        <v>2</v>
      </c>
      <c r="C8" s="54">
        <v>4712.2</v>
      </c>
      <c r="D8" s="54">
        <v>3087.79</v>
      </c>
      <c r="E8" s="55">
        <f t="shared" si="0"/>
        <v>7799.99</v>
      </c>
      <c r="F8" s="54"/>
      <c r="G8" s="48"/>
      <c r="H8" s="48" t="s">
        <v>2</v>
      </c>
      <c r="I8" s="54">
        <v>4712.2</v>
      </c>
      <c r="J8" s="54">
        <v>3087.79</v>
      </c>
      <c r="K8" s="55">
        <f t="shared" si="1"/>
        <v>7799.99</v>
      </c>
      <c r="L8" s="54"/>
      <c r="M8" s="10"/>
      <c r="N8" s="15">
        <v>5924.4058483062445</v>
      </c>
      <c r="O8" s="15">
        <v>4510.5852086522045</v>
      </c>
      <c r="P8" s="16">
        <f t="shared" si="2"/>
        <v>10434.99105695845</v>
      </c>
      <c r="Q8" s="15"/>
      <c r="R8" s="15"/>
    </row>
    <row r="9" spans="1:18" x14ac:dyDescent="0.25">
      <c r="A9" s="48"/>
      <c r="B9" s="56" t="s">
        <v>3</v>
      </c>
      <c r="C9" s="57">
        <v>5770.93</v>
      </c>
      <c r="D9" s="57">
        <v>2012.11</v>
      </c>
      <c r="E9" s="58">
        <f t="shared" si="0"/>
        <v>7783.04</v>
      </c>
      <c r="F9" s="54"/>
      <c r="G9" s="48"/>
      <c r="H9" s="56" t="s">
        <v>3</v>
      </c>
      <c r="I9" s="57">
        <v>5770.93</v>
      </c>
      <c r="J9" s="57">
        <v>2012.11</v>
      </c>
      <c r="K9" s="58">
        <f t="shared" si="1"/>
        <v>7783.04</v>
      </c>
      <c r="L9" s="54"/>
      <c r="M9" s="10"/>
      <c r="N9" s="17">
        <v>4256.0163270043622</v>
      </c>
      <c r="O9" s="17">
        <v>2949.9387700234161</v>
      </c>
      <c r="P9" s="18">
        <f t="shared" si="2"/>
        <v>7205.9550970277778</v>
      </c>
      <c r="Q9" s="19"/>
      <c r="R9" s="19"/>
    </row>
    <row r="10" spans="1:18" x14ac:dyDescent="0.25">
      <c r="A10" s="48"/>
      <c r="B10" s="59" t="s">
        <v>4</v>
      </c>
      <c r="C10" s="60">
        <f>SUM(C6:C9)</f>
        <v>18701.7</v>
      </c>
      <c r="D10" s="60">
        <f t="shared" ref="D10:E10" si="3">SUM(D6:D9)</f>
        <v>7256.4699999999993</v>
      </c>
      <c r="E10" s="61">
        <f t="shared" si="3"/>
        <v>25958.17</v>
      </c>
      <c r="F10" s="105"/>
      <c r="G10" s="48"/>
      <c r="H10" s="59" t="s">
        <v>4</v>
      </c>
      <c r="I10" s="60">
        <f>SUM(I6:I9)</f>
        <v>17792.05</v>
      </c>
      <c r="J10" s="60">
        <f t="shared" ref="J10:K10" si="4">SUM(J6:J9)</f>
        <v>7256.4699999999993</v>
      </c>
      <c r="K10" s="61">
        <f t="shared" si="4"/>
        <v>25048.52</v>
      </c>
      <c r="L10" s="105"/>
      <c r="M10" s="10"/>
      <c r="N10" s="20">
        <f>SUM(N6:N9)</f>
        <v>18021.777175925046</v>
      </c>
      <c r="O10" s="20">
        <f t="shared" ref="O10:P10" si="5">SUM(O6:O9)</f>
        <v>12511.00851365744</v>
      </c>
      <c r="P10" s="21">
        <f t="shared" si="5"/>
        <v>30532.785689582488</v>
      </c>
      <c r="Q10" s="10"/>
      <c r="R10" s="10"/>
    </row>
    <row r="11" spans="1:18" x14ac:dyDescent="0.25">
      <c r="A11" s="48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10"/>
      <c r="N11" s="46"/>
      <c r="O11" s="46"/>
      <c r="P11" s="47"/>
      <c r="Q11" s="10"/>
      <c r="R11" s="10"/>
    </row>
    <row r="12" spans="1:18" x14ac:dyDescent="0.25">
      <c r="A12" s="48" t="s">
        <v>19</v>
      </c>
      <c r="B12" s="48"/>
      <c r="C12" s="48"/>
      <c r="D12" s="48"/>
      <c r="E12" s="48"/>
      <c r="F12" s="48"/>
      <c r="G12" s="48" t="s">
        <v>19</v>
      </c>
      <c r="H12" s="48"/>
      <c r="I12" s="48"/>
      <c r="J12" s="48"/>
      <c r="K12" s="48"/>
      <c r="L12" s="48"/>
      <c r="M12" s="10"/>
      <c r="N12" s="10" t="s">
        <v>19</v>
      </c>
      <c r="O12" s="10"/>
      <c r="P12" s="10"/>
      <c r="Q12" s="10"/>
      <c r="R12" s="10"/>
    </row>
    <row r="13" spans="1:18" x14ac:dyDescent="0.25">
      <c r="A13" s="48"/>
      <c r="B13" s="48"/>
      <c r="C13" s="49" t="s">
        <v>17</v>
      </c>
      <c r="D13" s="49" t="s">
        <v>18</v>
      </c>
      <c r="E13" s="50" t="s">
        <v>5</v>
      </c>
      <c r="F13" s="103"/>
      <c r="G13" s="48"/>
      <c r="H13" s="48"/>
      <c r="I13" s="49" t="s">
        <v>17</v>
      </c>
      <c r="J13" s="49" t="s">
        <v>18</v>
      </c>
      <c r="K13" s="50" t="s">
        <v>5</v>
      </c>
      <c r="L13" s="103"/>
      <c r="M13" s="10"/>
      <c r="N13" s="11" t="s">
        <v>17</v>
      </c>
      <c r="O13" s="11" t="s">
        <v>18</v>
      </c>
      <c r="P13" s="12" t="s">
        <v>5</v>
      </c>
      <c r="Q13" s="10"/>
      <c r="R13" s="10"/>
    </row>
    <row r="14" spans="1:18" x14ac:dyDescent="0.25">
      <c r="A14" s="102" t="s">
        <v>6</v>
      </c>
      <c r="B14" s="102"/>
      <c r="C14" s="62">
        <v>175.05</v>
      </c>
      <c r="D14" s="62">
        <v>36.64</v>
      </c>
      <c r="E14" s="53">
        <f>SUM(C14:D14)</f>
        <v>211.69</v>
      </c>
      <c r="F14" s="104"/>
      <c r="G14" s="102" t="s">
        <v>6</v>
      </c>
      <c r="H14" s="102"/>
      <c r="I14" s="62">
        <v>175.05</v>
      </c>
      <c r="J14" s="62">
        <v>36.64</v>
      </c>
      <c r="K14" s="53">
        <f>SUM(I14:J14)</f>
        <v>211.69</v>
      </c>
      <c r="L14" s="104"/>
      <c r="M14" s="10"/>
      <c r="N14" s="13">
        <v>154.38</v>
      </c>
      <c r="O14" s="13">
        <v>276.64</v>
      </c>
      <c r="P14" s="14">
        <f>SUM(N14:O14)</f>
        <v>431.02</v>
      </c>
      <c r="Q14" s="10"/>
      <c r="R14" s="10"/>
    </row>
    <row r="15" spans="1:18" x14ac:dyDescent="0.25">
      <c r="A15" s="101" t="s">
        <v>14</v>
      </c>
      <c r="B15" s="101"/>
      <c r="C15" s="54">
        <v>1125.8</v>
      </c>
      <c r="D15" s="54">
        <v>485.78</v>
      </c>
      <c r="E15" s="55">
        <f t="shared" ref="E15:E23" si="6">SUM(C15:D15)</f>
        <v>1611.58</v>
      </c>
      <c r="F15" s="54"/>
      <c r="G15" s="101" t="s">
        <v>14</v>
      </c>
      <c r="H15" s="101"/>
      <c r="I15" s="54">
        <v>1125.8</v>
      </c>
      <c r="J15" s="54">
        <v>485.78</v>
      </c>
      <c r="K15" s="55">
        <f t="shared" ref="K15:K23" si="7">SUM(I15:J15)</f>
        <v>1611.58</v>
      </c>
      <c r="L15" s="54"/>
      <c r="M15" s="10"/>
      <c r="N15" s="15">
        <v>928.08</v>
      </c>
      <c r="O15" s="15">
        <v>616.75</v>
      </c>
      <c r="P15" s="16">
        <f t="shared" ref="P15:P23" si="8">SUM(N15:O15)</f>
        <v>1544.83</v>
      </c>
      <c r="Q15" s="10"/>
      <c r="R15" s="10"/>
    </row>
    <row r="16" spans="1:18" x14ac:dyDescent="0.25">
      <c r="A16" s="101" t="s">
        <v>11</v>
      </c>
      <c r="B16" s="101"/>
      <c r="C16" s="54">
        <v>619.69000000000005</v>
      </c>
      <c r="D16" s="54">
        <v>216.35</v>
      </c>
      <c r="E16" s="55">
        <f t="shared" si="6"/>
        <v>836.04000000000008</v>
      </c>
      <c r="F16" s="54"/>
      <c r="G16" s="101" t="s">
        <v>11</v>
      </c>
      <c r="H16" s="101"/>
      <c r="I16" s="54">
        <v>619.69000000000005</v>
      </c>
      <c r="J16" s="54">
        <v>216.35</v>
      </c>
      <c r="K16" s="55">
        <f t="shared" si="7"/>
        <v>836.04000000000008</v>
      </c>
      <c r="L16" s="54"/>
      <c r="M16" s="10"/>
      <c r="N16" s="15">
        <v>419.36</v>
      </c>
      <c r="O16" s="15">
        <v>814.9</v>
      </c>
      <c r="P16" s="16">
        <f t="shared" si="8"/>
        <v>1234.26</v>
      </c>
      <c r="Q16" s="10"/>
      <c r="R16" s="10"/>
    </row>
    <row r="17" spans="1:18" x14ac:dyDescent="0.25">
      <c r="A17" s="101" t="s">
        <v>7</v>
      </c>
      <c r="B17" s="101"/>
      <c r="C17" s="54">
        <v>842.87</v>
      </c>
      <c r="D17" s="54">
        <v>260.01</v>
      </c>
      <c r="E17" s="55">
        <f t="shared" si="6"/>
        <v>1102.8800000000001</v>
      </c>
      <c r="F17" s="54"/>
      <c r="G17" s="101" t="s">
        <v>7</v>
      </c>
      <c r="H17" s="101"/>
      <c r="I17" s="54">
        <v>842.87</v>
      </c>
      <c r="J17" s="54">
        <v>260.01</v>
      </c>
      <c r="K17" s="55">
        <f t="shared" si="7"/>
        <v>1102.8800000000001</v>
      </c>
      <c r="L17" s="54"/>
      <c r="M17" s="10"/>
      <c r="N17" s="15">
        <v>1067.6400000000001</v>
      </c>
      <c r="O17" s="15">
        <v>384.01</v>
      </c>
      <c r="P17" s="16">
        <f t="shared" si="8"/>
        <v>1451.65</v>
      </c>
      <c r="Q17" s="10"/>
      <c r="R17" s="10"/>
    </row>
    <row r="18" spans="1:18" x14ac:dyDescent="0.25">
      <c r="A18" s="101" t="s">
        <v>15</v>
      </c>
      <c r="B18" s="101"/>
      <c r="C18" s="54">
        <v>310.93</v>
      </c>
      <c r="D18" s="54">
        <v>261.86</v>
      </c>
      <c r="E18" s="55">
        <f t="shared" si="6"/>
        <v>572.79</v>
      </c>
      <c r="F18" s="54"/>
      <c r="G18" s="101" t="s">
        <v>15</v>
      </c>
      <c r="H18" s="101"/>
      <c r="I18" s="54">
        <v>310.93</v>
      </c>
      <c r="J18" s="54">
        <v>261.86</v>
      </c>
      <c r="K18" s="55">
        <f t="shared" si="7"/>
        <v>572.79</v>
      </c>
      <c r="L18" s="54"/>
      <c r="M18" s="10"/>
      <c r="N18" s="15">
        <v>402.46</v>
      </c>
      <c r="O18" s="15">
        <v>419.33</v>
      </c>
      <c r="P18" s="16">
        <f t="shared" si="8"/>
        <v>821.79</v>
      </c>
      <c r="Q18" s="10"/>
      <c r="R18" s="10"/>
    </row>
    <row r="19" spans="1:18" x14ac:dyDescent="0.25">
      <c r="A19" s="101" t="s">
        <v>10</v>
      </c>
      <c r="B19" s="101"/>
      <c r="C19" s="54">
        <v>123.94</v>
      </c>
      <c r="D19" s="54">
        <v>26.24</v>
      </c>
      <c r="E19" s="55">
        <f t="shared" si="6"/>
        <v>150.18</v>
      </c>
      <c r="F19" s="54"/>
      <c r="G19" s="101" t="s">
        <v>10</v>
      </c>
      <c r="H19" s="101"/>
      <c r="I19" s="54">
        <v>123.94</v>
      </c>
      <c r="J19" s="54">
        <v>26.24</v>
      </c>
      <c r="K19" s="55">
        <f t="shared" si="7"/>
        <v>150.18</v>
      </c>
      <c r="L19" s="54"/>
      <c r="M19" s="10"/>
      <c r="N19" s="15">
        <v>179.73</v>
      </c>
      <c r="O19" s="15">
        <v>117.51</v>
      </c>
      <c r="P19" s="16">
        <f t="shared" si="8"/>
        <v>297.24</v>
      </c>
      <c r="Q19" s="10"/>
      <c r="R19" s="10"/>
    </row>
    <row r="20" spans="1:18" x14ac:dyDescent="0.25">
      <c r="A20" s="101" t="s">
        <v>8</v>
      </c>
      <c r="B20" s="101"/>
      <c r="C20" s="54">
        <v>1994.71</v>
      </c>
      <c r="D20" s="54">
        <v>284.77</v>
      </c>
      <c r="E20" s="55">
        <f t="shared" si="6"/>
        <v>2279.48</v>
      </c>
      <c r="F20" s="54"/>
      <c r="G20" s="101" t="s">
        <v>8</v>
      </c>
      <c r="H20" s="101"/>
      <c r="I20" s="54">
        <v>1994.71</v>
      </c>
      <c r="J20" s="54">
        <v>284.77</v>
      </c>
      <c r="K20" s="55">
        <f t="shared" si="7"/>
        <v>2279.48</v>
      </c>
      <c r="L20" s="54"/>
      <c r="M20" s="10"/>
      <c r="N20" s="15">
        <v>809.83</v>
      </c>
      <c r="O20" s="15">
        <v>413.49</v>
      </c>
      <c r="P20" s="16">
        <f t="shared" si="8"/>
        <v>1223.3200000000002</v>
      </c>
      <c r="Q20" s="10"/>
      <c r="R20" s="10"/>
    </row>
    <row r="21" spans="1:18" x14ac:dyDescent="0.25">
      <c r="A21" s="101" t="s">
        <v>9</v>
      </c>
      <c r="B21" s="101"/>
      <c r="C21" s="54">
        <v>743.9</v>
      </c>
      <c r="D21" s="54">
        <v>961.4</v>
      </c>
      <c r="E21" s="55">
        <f t="shared" si="6"/>
        <v>1705.3</v>
      </c>
      <c r="F21" s="54"/>
      <c r="G21" s="101" t="s">
        <v>9</v>
      </c>
      <c r="H21" s="101"/>
      <c r="I21" s="54">
        <v>743.9</v>
      </c>
      <c r="J21" s="54">
        <v>961.4</v>
      </c>
      <c r="K21" s="55">
        <f t="shared" si="7"/>
        <v>1705.3</v>
      </c>
      <c r="L21" s="54"/>
      <c r="M21" s="10"/>
      <c r="N21" s="15">
        <v>1129.6099999999999</v>
      </c>
      <c r="O21" s="15">
        <v>1262.3800000000001</v>
      </c>
      <c r="P21" s="16">
        <f t="shared" si="8"/>
        <v>2391.9899999999998</v>
      </c>
      <c r="Q21" s="10"/>
      <c r="R21" s="10"/>
    </row>
    <row r="22" spans="1:18" x14ac:dyDescent="0.25">
      <c r="A22" s="101" t="s">
        <v>13</v>
      </c>
      <c r="B22" s="101"/>
      <c r="C22" s="54">
        <v>1082.96</v>
      </c>
      <c r="D22" s="54">
        <v>48.83</v>
      </c>
      <c r="E22" s="55">
        <f t="shared" si="6"/>
        <v>1131.79</v>
      </c>
      <c r="F22" s="54"/>
      <c r="G22" s="101" t="s">
        <v>13</v>
      </c>
      <c r="H22" s="101"/>
      <c r="I22" s="54">
        <v>173.31</v>
      </c>
      <c r="J22" s="54">
        <v>48.83</v>
      </c>
      <c r="K22" s="55">
        <f t="shared" si="7"/>
        <v>222.14</v>
      </c>
      <c r="L22" s="54"/>
      <c r="M22" s="10"/>
      <c r="N22" s="15">
        <v>1646.8</v>
      </c>
      <c r="O22" s="15">
        <v>73.959999999999994</v>
      </c>
      <c r="P22" s="16">
        <f t="shared" si="8"/>
        <v>1720.76</v>
      </c>
      <c r="Q22" s="10"/>
      <c r="R22" s="10"/>
    </row>
    <row r="23" spans="1:18" x14ac:dyDescent="0.25">
      <c r="A23" s="100" t="s">
        <v>12</v>
      </c>
      <c r="B23" s="100"/>
      <c r="C23" s="57">
        <v>396.54</v>
      </c>
      <c r="D23" s="57">
        <v>227.81</v>
      </c>
      <c r="E23" s="58">
        <f t="shared" si="6"/>
        <v>624.35</v>
      </c>
      <c r="F23" s="54"/>
      <c r="G23" s="100" t="s">
        <v>12</v>
      </c>
      <c r="H23" s="100"/>
      <c r="I23" s="57">
        <v>396.54</v>
      </c>
      <c r="J23" s="57">
        <v>227.81</v>
      </c>
      <c r="K23" s="58">
        <f t="shared" si="7"/>
        <v>624.35</v>
      </c>
      <c r="L23" s="54"/>
      <c r="M23" s="10"/>
      <c r="N23" s="17">
        <v>683</v>
      </c>
      <c r="O23" s="17">
        <v>326.89999999999998</v>
      </c>
      <c r="P23" s="18">
        <f t="shared" si="8"/>
        <v>1009.9</v>
      </c>
      <c r="Q23" s="10"/>
      <c r="R23" s="10"/>
    </row>
    <row r="24" spans="1:18" x14ac:dyDescent="0.25">
      <c r="A24" s="99" t="s">
        <v>16</v>
      </c>
      <c r="B24" s="99"/>
      <c r="C24" s="60">
        <f>SUM(C14:C23)</f>
        <v>7416.3899999999994</v>
      </c>
      <c r="D24" s="60">
        <f t="shared" ref="D24:E24" si="9">SUM(D14:D23)</f>
        <v>2809.6899999999996</v>
      </c>
      <c r="E24" s="60">
        <f t="shared" si="9"/>
        <v>10226.08</v>
      </c>
      <c r="F24" s="60"/>
      <c r="G24" s="99" t="s">
        <v>16</v>
      </c>
      <c r="H24" s="99"/>
      <c r="I24" s="60">
        <f>SUM(I14:I23)</f>
        <v>6506.74</v>
      </c>
      <c r="J24" s="60">
        <f t="shared" ref="J24:K24" si="10">SUM(J14:J23)</f>
        <v>2809.6899999999996</v>
      </c>
      <c r="K24" s="60">
        <f t="shared" si="10"/>
        <v>9316.4299999999985</v>
      </c>
      <c r="L24" s="60"/>
      <c r="M24" s="10"/>
      <c r="N24" s="22">
        <f>SUM(N14:N23)</f>
        <v>7420.89</v>
      </c>
      <c r="O24" s="22">
        <f t="shared" ref="O24:P24" si="11">SUM(O14:O23)</f>
        <v>4705.87</v>
      </c>
      <c r="P24" s="23">
        <f t="shared" si="11"/>
        <v>12126.76</v>
      </c>
      <c r="Q24" s="10"/>
      <c r="R24" s="10"/>
    </row>
    <row r="25" spans="1:18" x14ac:dyDescent="0.25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10"/>
      <c r="N25" s="10"/>
      <c r="O25" s="10"/>
      <c r="P25" s="10"/>
      <c r="Q25" s="10"/>
      <c r="R25" s="10"/>
    </row>
    <row r="26" spans="1:18" x14ac:dyDescent="0.25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</row>
    <row r="27" spans="1:18" x14ac:dyDescent="0.25">
      <c r="A27" s="48"/>
      <c r="B27" s="48"/>
      <c r="C27" s="49" t="s">
        <v>17</v>
      </c>
      <c r="D27" s="49" t="s">
        <v>18</v>
      </c>
      <c r="E27" s="50" t="s">
        <v>5</v>
      </c>
      <c r="F27" s="103"/>
      <c r="G27" s="48"/>
      <c r="H27" s="48"/>
      <c r="I27" s="49" t="s">
        <v>17</v>
      </c>
      <c r="J27" s="49" t="s">
        <v>18</v>
      </c>
      <c r="K27" s="50" t="s">
        <v>5</v>
      </c>
      <c r="L27" s="103"/>
    </row>
    <row r="28" spans="1:18" x14ac:dyDescent="0.25">
      <c r="A28" s="48"/>
      <c r="B28" s="51" t="s">
        <v>20</v>
      </c>
      <c r="C28" s="62">
        <v>15310.36</v>
      </c>
      <c r="D28" s="62">
        <v>6114.32</v>
      </c>
      <c r="E28" s="53">
        <f t="shared" ref="E28:E29" si="12">SUM(C28:D28)</f>
        <v>21424.68</v>
      </c>
      <c r="F28" s="104"/>
      <c r="G28" s="48"/>
      <c r="H28" s="51" t="s">
        <v>20</v>
      </c>
      <c r="I28" s="62">
        <v>14410.78</v>
      </c>
      <c r="J28" s="62">
        <v>6114.32</v>
      </c>
      <c r="K28" s="53">
        <f t="shared" ref="K28:K29" si="13">SUM(I28:J28)</f>
        <v>20525.099999999999</v>
      </c>
      <c r="L28" s="104"/>
    </row>
    <row r="29" spans="1:18" x14ac:dyDescent="0.25">
      <c r="A29" s="48"/>
      <c r="B29" s="56" t="s">
        <v>21</v>
      </c>
      <c r="C29" s="57">
        <v>3391.34</v>
      </c>
      <c r="D29" s="57">
        <v>1142.1500000000001</v>
      </c>
      <c r="E29" s="58">
        <f t="shared" si="12"/>
        <v>4533.49</v>
      </c>
      <c r="F29" s="54"/>
      <c r="G29" s="48"/>
      <c r="H29" s="56" t="s">
        <v>21</v>
      </c>
      <c r="I29" s="57">
        <v>3381.28</v>
      </c>
      <c r="J29" s="57">
        <v>1142.1500000000001</v>
      </c>
      <c r="K29" s="58">
        <f t="shared" si="13"/>
        <v>4523.43</v>
      </c>
      <c r="L29" s="54"/>
    </row>
    <row r="30" spans="1:18" x14ac:dyDescent="0.25">
      <c r="A30" s="48"/>
      <c r="B30" s="59" t="s">
        <v>4</v>
      </c>
      <c r="C30" s="63">
        <f>SUM(C28:C29)</f>
        <v>18701.7</v>
      </c>
      <c r="D30" s="63">
        <f t="shared" ref="D30:E30" si="14">SUM(D28:D29)</f>
        <v>7256.4699999999993</v>
      </c>
      <c r="E30" s="64">
        <f t="shared" si="14"/>
        <v>25958.17</v>
      </c>
      <c r="F30" s="106"/>
      <c r="G30" s="48"/>
      <c r="H30" s="59" t="s">
        <v>4</v>
      </c>
      <c r="I30" s="63">
        <f>SUM(I28:I29)</f>
        <v>17792.060000000001</v>
      </c>
      <c r="J30" s="63">
        <f t="shared" ref="J30:K30" si="15">SUM(J28:J29)</f>
        <v>7256.4699999999993</v>
      </c>
      <c r="K30" s="64">
        <f t="shared" si="15"/>
        <v>25048.53</v>
      </c>
      <c r="L30" s="106"/>
    </row>
    <row r="32" spans="1:18" x14ac:dyDescent="0.25">
      <c r="A32" s="66" t="s">
        <v>41</v>
      </c>
      <c r="B32" s="65"/>
      <c r="C32" s="65"/>
      <c r="D32" s="65"/>
      <c r="E32" s="65"/>
      <c r="F32" s="65"/>
      <c r="G32" s="65"/>
      <c r="H32" s="65"/>
      <c r="I32" s="109"/>
      <c r="J32" s="109"/>
      <c r="K32" s="109"/>
      <c r="L32" s="109"/>
      <c r="M32" s="109"/>
    </row>
    <row r="33" spans="1:13" x14ac:dyDescent="0.25">
      <c r="A33" s="65"/>
      <c r="B33" s="107" t="s">
        <v>40</v>
      </c>
      <c r="C33" s="107"/>
      <c r="D33" s="107"/>
      <c r="E33" s="107"/>
      <c r="F33" s="107"/>
      <c r="G33" s="107"/>
      <c r="H33" s="107"/>
      <c r="I33" s="110"/>
      <c r="J33" s="110"/>
      <c r="K33" s="110"/>
      <c r="L33" s="110"/>
      <c r="M33" s="110"/>
    </row>
    <row r="34" spans="1:13" x14ac:dyDescent="0.25">
      <c r="A34" s="65"/>
      <c r="B34" s="108" t="s">
        <v>39</v>
      </c>
      <c r="C34" s="108"/>
      <c r="D34" s="108"/>
      <c r="E34" s="108"/>
      <c r="F34" s="108"/>
      <c r="G34" s="108"/>
      <c r="H34" s="108"/>
      <c r="I34" s="111"/>
      <c r="J34" s="111"/>
      <c r="K34" s="111"/>
      <c r="L34" s="111"/>
      <c r="M34" s="111"/>
    </row>
    <row r="35" spans="1:13" x14ac:dyDescent="0.25">
      <c r="A35" s="65"/>
      <c r="B35" s="108" t="s">
        <v>42</v>
      </c>
      <c r="C35" s="108"/>
      <c r="D35" s="108"/>
      <c r="E35" s="108"/>
      <c r="F35" s="108"/>
      <c r="G35" s="108"/>
      <c r="H35" s="108"/>
      <c r="I35" s="111"/>
      <c r="J35" s="111"/>
      <c r="K35" s="111"/>
      <c r="L35" s="111"/>
      <c r="M35" s="111"/>
    </row>
  </sheetData>
  <sortState xmlns:xlrd2="http://schemas.microsoft.com/office/spreadsheetml/2017/richdata2" ref="W24:Y31">
    <sortCondition ref="W24:W31"/>
    <sortCondition ref="X24:X31"/>
  </sortState>
  <mergeCells count="22">
    <mergeCell ref="G19:H19"/>
    <mergeCell ref="G20:H20"/>
    <mergeCell ref="G21:H21"/>
    <mergeCell ref="G22:H22"/>
    <mergeCell ref="G23:H23"/>
    <mergeCell ref="G14:H14"/>
    <mergeCell ref="G15:H15"/>
    <mergeCell ref="G16:H16"/>
    <mergeCell ref="G17:H17"/>
    <mergeCell ref="G18:H18"/>
    <mergeCell ref="A22:B22"/>
    <mergeCell ref="A21:B21"/>
    <mergeCell ref="A20:B20"/>
    <mergeCell ref="A14:B14"/>
    <mergeCell ref="A19:B19"/>
    <mergeCell ref="A18:B18"/>
    <mergeCell ref="A17:B17"/>
    <mergeCell ref="A16:B16"/>
    <mergeCell ref="A15:B15"/>
    <mergeCell ref="A24:B24"/>
    <mergeCell ref="A23:B23"/>
    <mergeCell ref="G24:H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Gross Acreage</vt:lpstr>
      <vt:lpstr>Net Industrial Acreage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Jensen</dc:creator>
  <cp:lastModifiedBy>Michael Jensen</cp:lastModifiedBy>
  <dcterms:created xsi:type="dcterms:W3CDTF">2022-09-14T17:14:04Z</dcterms:created>
  <dcterms:modified xsi:type="dcterms:W3CDTF">2024-01-13T19:02:09Z</dcterms:modified>
</cp:coreProperties>
</file>